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พี่นิด\ธรรมาภิบาล\ฐานข้อมูล 5.2\ปี 2566\ชุดข้อมูลอัปเดต สยป. อัปโหลดให้\รวม\"/>
    </mc:Choice>
  </mc:AlternateContent>
  <xr:revisionPtr revIDLastSave="0" documentId="8_{0BA19299-34B1-4065-B5DC-DFBA1DC8210C}" xr6:coauthVersionLast="47" xr6:coauthVersionMax="47" xr10:uidLastSave="{00000000-0000-0000-0000-000000000000}"/>
  <bookViews>
    <workbookView xWindow="-103" yWindow="-103" windowWidth="16663" windowHeight="9017" xr2:uid="{681CDEDA-49F0-46BC-A3D8-3826EFDB469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5" i="1" l="1"/>
  <c r="E44" i="1"/>
  <c r="E43" i="1"/>
  <c r="E32" i="1"/>
  <c r="E30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<sst xmlns="http://schemas.openxmlformats.org/spreadsheetml/2006/main" count="65" uniqueCount="61">
  <si>
    <t>BUSINESS_ID</t>
  </si>
  <si>
    <t>BUSINESS_NAME</t>
  </si>
  <si>
    <t>BUSINESS_TYPE</t>
  </si>
  <si>
    <t>WASTEWATER_TREATMENT</t>
  </si>
  <si>
    <t>WASTEWATER_VOLUMN</t>
  </si>
  <si>
    <t>WASTEWATER_YEAR</t>
  </si>
  <si>
    <t>REMARK</t>
  </si>
  <si>
    <t>SCODE</t>
  </si>
  <si>
    <t>DCODE</t>
  </si>
  <si>
    <t>รหัสสถานประกอบการ (รหัสเขต 4 หลัก และลำดับสถานประกอบการ 6 หลัก)</t>
  </si>
  <si>
    <t>ชื่อสถานประกอบการ</t>
  </si>
  <si>
    <t>ประเภทสถานประกอบการ
 1. โรงงาน ตาม พรบ. โรงงาน 
 2. อาคารชุด
 3. โรงแรม
 4. โรงพยาบาล
 5. ห้างสรรสินค้า
 6. ตลาด
 7. ภัตตาคาร
 8. สถานีบริการน้ำมันเชื้อเพลิง
 9. อื่นๆ</t>
  </si>
  <si>
    <t>การบำบัดน้ำเสีย
 1. มีการบำบัดน้ำเสีย
 2. ไม่มีการบำบัดน้ำเสีย</t>
  </si>
  <si>
    <t>ปริมาณน้ำเสีย (ลูกบาศก์เมตร/ปี)</t>
  </si>
  <si>
    <t>ข้อมูลประจำปี (พ.ศ.)</t>
  </si>
  <si>
    <t>หมายเหตุ</t>
  </si>
  <si>
    <t>รหัสเขต</t>
  </si>
  <si>
    <t xml:space="preserve">รหัสแขวง </t>
  </si>
  <si>
    <t>lat</t>
  </si>
  <si>
    <t>lng</t>
  </si>
  <si>
    <t>ละติจูด</t>
  </si>
  <si>
    <t>ลองจิจูด</t>
  </si>
  <si>
    <t>หมู่บ้านเดอะซิตี้</t>
  </si>
  <si>
    <t>หมู่บ้านเดอะโฮม</t>
  </si>
  <si>
    <t>หมู่บ้านธนาภิรมณ์ ปิ่นเกล้า</t>
  </si>
  <si>
    <t>ร่มไม้ชายคา</t>
  </si>
  <si>
    <t>บริษัท จูปิตัส จำกัด</t>
  </si>
  <si>
    <t>อู่ อาร์ ดี เซ็นเตอร์</t>
  </si>
  <si>
    <t>บริษัท กรุงเทพทิพโอสถ จำกัด</t>
  </si>
  <si>
    <t>บริษัท ฟีนิกซ์เมทัล จำกัด</t>
  </si>
  <si>
    <t>บริษัท เจริญภัณฑ์ยนตรกิจ เซอร์วิส จำกัด</t>
  </si>
  <si>
    <t>บริษัท บางกอกโมเดอร์นแกรนิต จำกัด</t>
  </si>
  <si>
    <t>บริษัท พิบูลย์ชัยน้ำพริกเผาไทยแม่ประนอม จำกัด</t>
  </si>
  <si>
    <t>ประกายเพชรค้าไม้</t>
  </si>
  <si>
    <t>บริษัท เดียร์ บอดี้ แอนด์ เพ็นท์(1995) จำกัด</t>
  </si>
  <si>
    <t>นายธาม ราชสิงห์</t>
  </si>
  <si>
    <t>บริษัท จักรวาลอะไหล่แทรกเตอร์ จำกัด</t>
  </si>
  <si>
    <t>บริษัท ไลฟ์ อะ คาร์ เซอร์วิส จำกัด</t>
  </si>
  <si>
    <t>โรงพยาบาลธนบุรี ๒</t>
  </si>
  <si>
    <t>สถาบันกัลยาณ์ราชนครินทร์</t>
  </si>
  <si>
    <t>โรงเรียนโพลีเทคนิคพณิชย์กรุงเทพ</t>
  </si>
  <si>
    <t>โรงเรียนเพลินพัฒนา</t>
  </si>
  <si>
    <t>โรงเรียนนวมินทราชินูทิศ สตรีวิทยา พุทธมณฑล</t>
  </si>
  <si>
    <t>โรงเรียนเทคโนโลยีปิ่นมณฑล</t>
  </si>
  <si>
    <t>โรงเรียนทีปังกรวิทยาพัฒน์(ทวีวัฒนา)ในพระราชูปถัมภ์</t>
  </si>
  <si>
    <t>โรงเรียนคลองทวีวัฒนา (ทองน่วมอนุสรณ์)</t>
  </si>
  <si>
    <t>ท๊อปส์ ซูปเปอร์มาเก็ต</t>
  </si>
  <si>
    <t>บริษัท เพชรธนวรรณ จำกัด</t>
  </si>
  <si>
    <t>บริษัท บางจากกรีนเนท จำกัด</t>
  </si>
  <si>
    <t>บริษัท ตวงทอง ออยล์ จำกัด</t>
  </si>
  <si>
    <t>บริษัท บางจากกรีนเนท จำกัด (ปิ่นเกล้า-นครชัยศรี 2)</t>
  </si>
  <si>
    <t>บริษัท ปิ่นเกล้าเซอร์วิส จำกัด</t>
  </si>
  <si>
    <t>บริษัท สาครพิทักษ์ จำกัด</t>
  </si>
  <si>
    <t>บริษัท ปิโตรเลียม ไทย คอร์เปอเรชั่น จำกัด</t>
  </si>
  <si>
    <t xml:space="preserve">ห้างหุ้นส่วนจำกัด เพ็ชรทวีโชค </t>
  </si>
  <si>
    <t>ห้างหุ้นส่วนจำกัด ดาวโตประทีปสุวรรณ</t>
  </si>
  <si>
    <t>บริษัท สยามสุขสวัสดิ์ จำกัด</t>
  </si>
  <si>
    <t>กรมวิทยาศาสตร์ทหารเรือ</t>
  </si>
  <si>
    <t>ตลาดเวิลด์มาร์เก็ต</t>
  </si>
  <si>
    <t>ตลาดธนบุรีมาร์เก็ต เพลส</t>
  </si>
  <si>
    <t>บริษัท ปิโตรเลี่ยม(ทวีวัฒนา) จำกัด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</si>
</sst>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5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6"/>
      <name val="TH SarabunPSK"/>
      <family val="2"/>
    </font>
    <font>
      <sz val="16"/>
      <color indexed="8"/>
      <name val="TH SarabunPSK"/>
      <family val="2"/>
    </font>
    <font>
      <sz val="16"/>
      <color rgb="FF00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2" fillId="0" borderId="1" xfId="0" quotePrefix="1" applyFont="1" applyBorder="1" applyAlignment="1">
      <alignment horizontal="left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/>
    </xf>
    <xf numFmtId="0" fontId="3" fillId="0" borderId="1" xfId="0" quotePrefix="1" applyFont="1" applyBorder="1" applyAlignment="1">
      <alignment horizontal="left" vertical="center"/>
    </xf>
    <xf numFmtId="0" fontId="1" fillId="0" borderId="1" xfId="0" quotePrefix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2" borderId="1" xfId="0" quotePrefix="1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0" xfId="0" applyFont="1"/>
    <xf numFmtId="0" fontId="4" fillId="0" borderId="1" xfId="0" applyFont="1" applyBorder="1"/>
    <xf numFmtId="0" fontId="1" fillId="0" borderId="2" xfId="0" applyFont="1" applyBorder="1"/>
    <xf numFmtId="0" fontId="4" fillId="0" borderId="2" xfId="0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9AD41-C96C-4C7D-A54A-94A1D490320A}">
  <dimension ref="A1:K46"/>
  <sheetViews>
    <sheetView tabSelected="1" topLeftCell="B1" zoomScale="60" zoomScaleNormal="60" workbookViewId="0">
      <selection activeCell="E40" sqref="E40"/>
    </sheetView>
  </sheetViews>
  <sheetFormatPr defaultColWidth="9.15234375" defaultRowHeight="24"/>
  <cols>
    <col min="1" max="1" width="18.3046875" style="3" customWidth="1"/>
    <col min="2" max="2" width="44.84375" style="3" customWidth="1"/>
    <col min="3" max="3" width="28.53515625" style="20" customWidth="1"/>
    <col min="4" max="6" width="28.53515625" style="3" customWidth="1"/>
    <col min="7" max="9" width="18.3046875" style="3" customWidth="1"/>
    <col min="10" max="11" width="14.69140625" style="3" customWidth="1"/>
    <col min="12" max="16384" width="9.15234375" style="3"/>
  </cols>
  <sheetData>
    <row r="1" spans="1:11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8</v>
      </c>
      <c r="I1" s="1" t="s">
        <v>7</v>
      </c>
      <c r="J1" s="1" t="s">
        <v>18</v>
      </c>
      <c r="K1" s="1" t="s">
        <v>19</v>
      </c>
    </row>
    <row r="2" spans="1:11" ht="240">
      <c r="A2" s="2" t="s">
        <v>9</v>
      </c>
      <c r="B2" s="2" t="s">
        <v>10</v>
      </c>
      <c r="C2" s="2" t="s">
        <v>11</v>
      </c>
      <c r="D2" s="1" t="s">
        <v>12</v>
      </c>
      <c r="E2" s="2" t="s">
        <v>13</v>
      </c>
      <c r="F2" s="2" t="s">
        <v>14</v>
      </c>
      <c r="G2" s="2" t="s">
        <v>15</v>
      </c>
      <c r="H2" s="2" t="s">
        <v>16</v>
      </c>
      <c r="I2" s="2" t="s">
        <v>17</v>
      </c>
      <c r="J2" s="2" t="s">
        <v>20</v>
      </c>
      <c r="K2" s="2" t="s">
        <v>21</v>
      </c>
    </row>
    <row r="3" spans="1:11" ht="29.25" customHeight="1">
      <c r="A3" s="4">
        <v>10480001</v>
      </c>
      <c r="B3" s="5" t="s">
        <v>22</v>
      </c>
      <c r="C3" s="4">
        <v>9</v>
      </c>
      <c r="D3" s="6">
        <v>1</v>
      </c>
      <c r="E3" s="7">
        <f>6528*12</f>
        <v>78336</v>
      </c>
      <c r="F3" s="4">
        <v>2566</v>
      </c>
      <c r="G3" s="8"/>
      <c r="H3" s="8">
        <v>1048</v>
      </c>
      <c r="I3" s="8">
        <v>104802</v>
      </c>
      <c r="J3" s="8">
        <v>13.7879324123465</v>
      </c>
      <c r="K3" s="8">
        <v>100.386071767188</v>
      </c>
    </row>
    <row r="4" spans="1:11" ht="29.25" customHeight="1">
      <c r="A4" s="4">
        <v>10480002</v>
      </c>
      <c r="B4" s="5" t="s">
        <v>23</v>
      </c>
      <c r="C4" s="4">
        <v>9</v>
      </c>
      <c r="D4" s="6">
        <v>1</v>
      </c>
      <c r="E4" s="7">
        <f>552*12</f>
        <v>6624</v>
      </c>
      <c r="F4" s="4">
        <v>2566</v>
      </c>
      <c r="G4" s="8"/>
      <c r="H4" s="8">
        <v>1048</v>
      </c>
      <c r="I4" s="8">
        <v>104802</v>
      </c>
      <c r="J4" s="8">
        <v>13.7905096181026</v>
      </c>
      <c r="K4" s="8">
        <v>100.401430118991</v>
      </c>
    </row>
    <row r="5" spans="1:11" ht="29.25" customHeight="1">
      <c r="A5" s="4">
        <v>10480003</v>
      </c>
      <c r="B5" s="5" t="s">
        <v>24</v>
      </c>
      <c r="C5" s="4">
        <v>9</v>
      </c>
      <c r="D5" s="6">
        <v>1</v>
      </c>
      <c r="E5" s="7">
        <f>1440*12</f>
        <v>17280</v>
      </c>
      <c r="F5" s="4">
        <v>2566</v>
      </c>
      <c r="G5" s="8"/>
      <c r="H5" s="8">
        <v>1048</v>
      </c>
      <c r="I5" s="8">
        <v>104802</v>
      </c>
      <c r="J5" s="8">
        <v>13.7971069919841</v>
      </c>
      <c r="K5" s="8">
        <v>100.372156565398</v>
      </c>
    </row>
    <row r="6" spans="1:11" ht="29.25" customHeight="1">
      <c r="A6" s="4">
        <v>10480004</v>
      </c>
      <c r="B6" s="9" t="s">
        <v>25</v>
      </c>
      <c r="C6" s="4">
        <v>7</v>
      </c>
      <c r="D6" s="6">
        <v>1</v>
      </c>
      <c r="E6" s="10">
        <f>5000*12</f>
        <v>60000</v>
      </c>
      <c r="F6" s="4">
        <v>2566</v>
      </c>
      <c r="G6" s="8"/>
      <c r="H6" s="8">
        <v>1048</v>
      </c>
      <c r="I6" s="8">
        <v>104802</v>
      </c>
      <c r="J6" s="17">
        <v>13.771913976800301</v>
      </c>
      <c r="K6" s="8">
        <v>100.39617380625</v>
      </c>
    </row>
    <row r="7" spans="1:11" ht="29.25" customHeight="1">
      <c r="A7" s="4">
        <v>10480005</v>
      </c>
      <c r="B7" s="11" t="s">
        <v>26</v>
      </c>
      <c r="C7" s="4">
        <v>1</v>
      </c>
      <c r="D7" s="6">
        <v>1</v>
      </c>
      <c r="E7" s="12">
        <f>40*12</f>
        <v>480</v>
      </c>
      <c r="F7" s="4">
        <v>2566</v>
      </c>
      <c r="G7" s="8"/>
      <c r="H7" s="8">
        <v>1048</v>
      </c>
      <c r="I7" s="8">
        <v>104802</v>
      </c>
      <c r="J7" s="8">
        <v>13.7899495405418</v>
      </c>
      <c r="K7" s="8">
        <v>100.366843458007</v>
      </c>
    </row>
    <row r="8" spans="1:11" ht="29.25" customHeight="1">
      <c r="A8" s="4">
        <v>10480006</v>
      </c>
      <c r="B8" s="11" t="s">
        <v>27</v>
      </c>
      <c r="C8" s="4">
        <v>1</v>
      </c>
      <c r="D8" s="6">
        <v>1</v>
      </c>
      <c r="E8" s="12">
        <f>81.6*12</f>
        <v>979.19999999999993</v>
      </c>
      <c r="F8" s="4">
        <v>2566</v>
      </c>
      <c r="G8" s="8"/>
      <c r="H8" s="8">
        <v>1048</v>
      </c>
      <c r="I8" s="8">
        <v>104802</v>
      </c>
      <c r="J8" s="8">
        <v>13.7772164006059</v>
      </c>
      <c r="K8" s="8">
        <v>100.36492262472299</v>
      </c>
    </row>
    <row r="9" spans="1:11" ht="29.25" customHeight="1">
      <c r="A9" s="4">
        <v>10480007</v>
      </c>
      <c r="B9" s="21" t="s">
        <v>28</v>
      </c>
      <c r="C9" s="4">
        <v>1</v>
      </c>
      <c r="D9" s="6">
        <v>1</v>
      </c>
      <c r="E9" s="12">
        <f>4*12</f>
        <v>48</v>
      </c>
      <c r="F9" s="4">
        <v>2566</v>
      </c>
      <c r="G9" s="8"/>
      <c r="H9" s="8">
        <v>1048</v>
      </c>
      <c r="I9" s="8">
        <v>104801</v>
      </c>
      <c r="J9" s="8">
        <v>13.7560563345303</v>
      </c>
      <c r="K9" s="8">
        <v>100.360200565591</v>
      </c>
    </row>
    <row r="10" spans="1:11" ht="29.25" customHeight="1">
      <c r="A10" s="4">
        <v>10480008</v>
      </c>
      <c r="B10" s="11" t="s">
        <v>26</v>
      </c>
      <c r="C10" s="4">
        <v>1</v>
      </c>
      <c r="D10" s="6">
        <v>1</v>
      </c>
      <c r="E10" s="12">
        <f>51*12</f>
        <v>612</v>
      </c>
      <c r="F10" s="4">
        <v>2566</v>
      </c>
      <c r="G10" s="8"/>
      <c r="H10" s="8">
        <v>1048</v>
      </c>
      <c r="I10" s="8">
        <v>104802</v>
      </c>
      <c r="J10" s="8">
        <v>13.790119919976</v>
      </c>
      <c r="K10" s="8">
        <v>100.366771386883</v>
      </c>
    </row>
    <row r="11" spans="1:11" ht="29.25" customHeight="1">
      <c r="A11" s="4">
        <v>10480009</v>
      </c>
      <c r="B11" s="11" t="s">
        <v>29</v>
      </c>
      <c r="C11" s="4">
        <v>1</v>
      </c>
      <c r="D11" s="6">
        <v>1</v>
      </c>
      <c r="E11" s="12">
        <f>815*12</f>
        <v>9780</v>
      </c>
      <c r="F11" s="4">
        <v>2566</v>
      </c>
      <c r="G11" s="8"/>
      <c r="H11" s="8">
        <v>1048</v>
      </c>
      <c r="I11" s="8">
        <v>104802</v>
      </c>
      <c r="J11" s="8">
        <v>13.7929219085821</v>
      </c>
      <c r="K11" s="8">
        <v>100.365216857028</v>
      </c>
    </row>
    <row r="12" spans="1:11" ht="29.25" customHeight="1">
      <c r="A12" s="4">
        <v>10480010</v>
      </c>
      <c r="B12" s="11" t="s">
        <v>30</v>
      </c>
      <c r="C12" s="4">
        <v>1</v>
      </c>
      <c r="D12" s="6">
        <v>1</v>
      </c>
      <c r="E12" s="12">
        <f>80*12</f>
        <v>960</v>
      </c>
      <c r="F12" s="4">
        <v>2566</v>
      </c>
      <c r="G12" s="8"/>
      <c r="H12" s="8">
        <v>1048</v>
      </c>
      <c r="I12" s="8">
        <v>104802</v>
      </c>
      <c r="J12" s="17">
        <v>13.7882308863283</v>
      </c>
      <c r="K12" s="8">
        <v>100.353275426103</v>
      </c>
    </row>
    <row r="13" spans="1:11" ht="29.25" customHeight="1">
      <c r="A13" s="4">
        <v>10480011</v>
      </c>
      <c r="B13" s="11" t="s">
        <v>31</v>
      </c>
      <c r="C13" s="4">
        <v>1</v>
      </c>
      <c r="D13" s="6">
        <v>1</v>
      </c>
      <c r="E13" s="12">
        <f>48*12</f>
        <v>576</v>
      </c>
      <c r="F13" s="4">
        <v>2566</v>
      </c>
      <c r="G13" s="8"/>
      <c r="H13" s="8">
        <v>1048</v>
      </c>
      <c r="I13" s="8">
        <v>104802</v>
      </c>
      <c r="J13" s="17">
        <v>13.787764429794899</v>
      </c>
      <c r="K13" s="8">
        <v>100.342300426018</v>
      </c>
    </row>
    <row r="14" spans="1:11" ht="29.25" customHeight="1">
      <c r="A14" s="4">
        <v>10480012</v>
      </c>
      <c r="B14" s="11" t="s">
        <v>32</v>
      </c>
      <c r="C14" s="4">
        <v>1</v>
      </c>
      <c r="D14" s="6">
        <v>1</v>
      </c>
      <c r="E14" s="12">
        <f>1250*12</f>
        <v>15000</v>
      </c>
      <c r="F14" s="4">
        <v>2566</v>
      </c>
      <c r="G14" s="8"/>
      <c r="H14" s="8">
        <v>1048</v>
      </c>
      <c r="I14" s="8">
        <v>104802</v>
      </c>
      <c r="J14" s="8">
        <v>13.7867816462053</v>
      </c>
      <c r="K14" s="8">
        <v>100.356710593664</v>
      </c>
    </row>
    <row r="15" spans="1:11" ht="29.25" customHeight="1">
      <c r="A15" s="4">
        <v>10480013</v>
      </c>
      <c r="B15" s="11" t="s">
        <v>33</v>
      </c>
      <c r="C15" s="4">
        <v>1</v>
      </c>
      <c r="D15" s="6">
        <v>1</v>
      </c>
      <c r="E15" s="12">
        <f>78.4*12</f>
        <v>940.80000000000007</v>
      </c>
      <c r="F15" s="4">
        <v>2566</v>
      </c>
      <c r="G15" s="8"/>
      <c r="H15" s="8">
        <v>1048</v>
      </c>
      <c r="I15" s="8">
        <v>104801</v>
      </c>
      <c r="J15" s="8">
        <v>13.7522141225732</v>
      </c>
      <c r="K15" s="8">
        <v>100.39498436735499</v>
      </c>
    </row>
    <row r="16" spans="1:11" ht="29.25" customHeight="1">
      <c r="A16" s="4">
        <v>10480014</v>
      </c>
      <c r="B16" s="11" t="s">
        <v>34</v>
      </c>
      <c r="C16" s="4">
        <v>1</v>
      </c>
      <c r="D16" s="6">
        <v>1</v>
      </c>
      <c r="E16" s="10">
        <f>115*12</f>
        <v>1380</v>
      </c>
      <c r="F16" s="4">
        <v>2566</v>
      </c>
      <c r="G16" s="8"/>
      <c r="H16" s="8">
        <v>1048</v>
      </c>
      <c r="I16" s="8">
        <v>104802</v>
      </c>
      <c r="J16" s="8">
        <v>13.786312554919199</v>
      </c>
      <c r="K16" s="8">
        <v>100.381654479369</v>
      </c>
    </row>
    <row r="17" spans="1:11" ht="29.25" customHeight="1">
      <c r="A17" s="4">
        <v>10480015</v>
      </c>
      <c r="B17" s="8" t="s">
        <v>35</v>
      </c>
      <c r="C17" s="4">
        <v>1</v>
      </c>
      <c r="D17" s="6">
        <v>1</v>
      </c>
      <c r="E17" s="12">
        <f>115*12</f>
        <v>1380</v>
      </c>
      <c r="F17" s="4">
        <v>2566</v>
      </c>
      <c r="G17" s="8"/>
      <c r="H17" s="8">
        <v>1048</v>
      </c>
      <c r="I17" s="8">
        <v>104802</v>
      </c>
      <c r="J17" s="23">
        <v>13.786314639419301</v>
      </c>
      <c r="K17" s="8">
        <v>100.38156360630801</v>
      </c>
    </row>
    <row r="18" spans="1:11" ht="29.25" customHeight="1">
      <c r="A18" s="4">
        <v>10480016</v>
      </c>
      <c r="B18" s="11" t="s">
        <v>36</v>
      </c>
      <c r="C18" s="4">
        <v>1</v>
      </c>
      <c r="D18" s="6">
        <v>1</v>
      </c>
      <c r="E18" s="12">
        <f>32*12</f>
        <v>384</v>
      </c>
      <c r="F18" s="4">
        <v>2566</v>
      </c>
      <c r="G18" s="8"/>
      <c r="H18" s="8">
        <v>1048</v>
      </c>
      <c r="I18" s="8">
        <v>104802</v>
      </c>
      <c r="J18" s="8">
        <v>13.7888053861665</v>
      </c>
      <c r="K18" s="8">
        <v>100.34048037105001</v>
      </c>
    </row>
    <row r="19" spans="1:11" ht="29.25" customHeight="1">
      <c r="A19" s="4">
        <v>10480017</v>
      </c>
      <c r="B19" s="11" t="s">
        <v>37</v>
      </c>
      <c r="C19" s="4">
        <v>1</v>
      </c>
      <c r="D19" s="6">
        <v>1</v>
      </c>
      <c r="E19" s="12">
        <f>281.6*12</f>
        <v>3379.2000000000003</v>
      </c>
      <c r="F19" s="4">
        <v>2566</v>
      </c>
      <c r="G19" s="8"/>
      <c r="H19" s="8">
        <v>1048</v>
      </c>
      <c r="I19" s="8">
        <v>104802</v>
      </c>
      <c r="J19" s="8">
        <v>13.786576073624399</v>
      </c>
      <c r="K19" s="8">
        <v>100.37840648877</v>
      </c>
    </row>
    <row r="20" spans="1:11" ht="29.25" customHeight="1">
      <c r="A20" s="4">
        <v>10480018</v>
      </c>
      <c r="B20" s="13" t="s">
        <v>38</v>
      </c>
      <c r="C20" s="4">
        <v>4</v>
      </c>
      <c r="D20" s="6">
        <v>1</v>
      </c>
      <c r="E20" s="12">
        <f>2190*12</f>
        <v>26280</v>
      </c>
      <c r="F20" s="4">
        <v>2566</v>
      </c>
      <c r="G20" s="8"/>
      <c r="H20" s="8">
        <v>1048</v>
      </c>
      <c r="I20" s="8">
        <v>104802</v>
      </c>
      <c r="J20" s="23">
        <v>13.783015805320201</v>
      </c>
      <c r="K20" s="8">
        <v>100.400771649386</v>
      </c>
    </row>
    <row r="21" spans="1:11" ht="29.25" customHeight="1">
      <c r="A21" s="4">
        <v>10480019</v>
      </c>
      <c r="B21" s="13" t="s">
        <v>39</v>
      </c>
      <c r="C21" s="4">
        <v>4</v>
      </c>
      <c r="D21" s="6">
        <v>1</v>
      </c>
      <c r="E21" s="12">
        <f>3155.2*12</f>
        <v>37862.399999999994</v>
      </c>
      <c r="F21" s="4">
        <v>2566</v>
      </c>
      <c r="G21" s="8"/>
      <c r="H21" s="8">
        <v>1048</v>
      </c>
      <c r="I21" s="8">
        <v>104801</v>
      </c>
      <c r="J21" s="23">
        <v>13.7608953496013</v>
      </c>
      <c r="K21" s="8">
        <v>100.333461515789</v>
      </c>
    </row>
    <row r="22" spans="1:11" ht="29.25" customHeight="1">
      <c r="A22" s="4">
        <v>10480020</v>
      </c>
      <c r="B22" s="14" t="s">
        <v>40</v>
      </c>
      <c r="C22" s="4">
        <v>9</v>
      </c>
      <c r="D22" s="6">
        <v>1</v>
      </c>
      <c r="E22" s="12">
        <f>48*12</f>
        <v>576</v>
      </c>
      <c r="F22" s="4">
        <v>2566</v>
      </c>
      <c r="G22" s="8"/>
      <c r="H22" s="8">
        <v>1048</v>
      </c>
      <c r="I22" s="8">
        <v>104802</v>
      </c>
      <c r="J22" s="23">
        <v>13.7896458456421</v>
      </c>
      <c r="K22" s="8">
        <v>100.40838000972199</v>
      </c>
    </row>
    <row r="23" spans="1:11" ht="29.25" customHeight="1">
      <c r="A23" s="4">
        <v>10480021</v>
      </c>
      <c r="B23" s="14" t="s">
        <v>41</v>
      </c>
      <c r="C23" s="4">
        <v>9</v>
      </c>
      <c r="D23" s="6">
        <v>1</v>
      </c>
      <c r="E23" s="12">
        <v>20148</v>
      </c>
      <c r="F23" s="4">
        <v>2566</v>
      </c>
      <c r="G23" s="8"/>
      <c r="H23" s="8">
        <v>1048</v>
      </c>
      <c r="I23" s="8">
        <v>104802</v>
      </c>
      <c r="J23" s="23">
        <v>13.787957343438601</v>
      </c>
      <c r="K23" s="8">
        <v>100.39665142478</v>
      </c>
    </row>
    <row r="24" spans="1:11" ht="29.25" customHeight="1">
      <c r="A24" s="4">
        <v>10480022</v>
      </c>
      <c r="B24" s="14" t="s">
        <v>42</v>
      </c>
      <c r="C24" s="4">
        <v>9</v>
      </c>
      <c r="D24" s="6">
        <v>1</v>
      </c>
      <c r="E24" s="12">
        <f>400*12</f>
        <v>4800</v>
      </c>
      <c r="F24" s="4">
        <v>2566</v>
      </c>
      <c r="G24" s="8"/>
      <c r="H24" s="8">
        <v>1048</v>
      </c>
      <c r="I24" s="8">
        <v>104801</v>
      </c>
      <c r="J24" s="23">
        <v>13.773337861870701</v>
      </c>
      <c r="K24" s="8">
        <v>100.3558000492</v>
      </c>
    </row>
    <row r="25" spans="1:11" ht="29.25" customHeight="1">
      <c r="A25" s="4">
        <v>10480023</v>
      </c>
      <c r="B25" s="14" t="s">
        <v>43</v>
      </c>
      <c r="C25" s="4">
        <v>9</v>
      </c>
      <c r="D25" s="6">
        <v>1</v>
      </c>
      <c r="E25" s="12">
        <f>96*12</f>
        <v>1152</v>
      </c>
      <c r="F25" s="4">
        <v>2566</v>
      </c>
      <c r="G25" s="8"/>
      <c r="H25" s="8">
        <v>1048</v>
      </c>
      <c r="I25" s="8">
        <v>104802</v>
      </c>
      <c r="J25" s="23">
        <v>13.7924791081247</v>
      </c>
      <c r="K25" s="8">
        <v>100.391804860447</v>
      </c>
    </row>
    <row r="26" spans="1:11" ht="29.25" customHeight="1">
      <c r="A26" s="4">
        <v>10480024</v>
      </c>
      <c r="B26" s="15" t="s">
        <v>44</v>
      </c>
      <c r="C26" s="4">
        <v>9</v>
      </c>
      <c r="D26" s="6">
        <v>1</v>
      </c>
      <c r="E26" s="12">
        <f>449.35*12</f>
        <v>5392.2000000000007</v>
      </c>
      <c r="F26" s="4">
        <v>2566</v>
      </c>
      <c r="G26" s="8"/>
      <c r="H26" s="8">
        <v>1048</v>
      </c>
      <c r="I26" s="8">
        <v>104801</v>
      </c>
      <c r="J26" s="23">
        <v>13.7510043414277</v>
      </c>
      <c r="K26" s="8">
        <v>100.348353556931</v>
      </c>
    </row>
    <row r="27" spans="1:11" ht="29.25" customHeight="1">
      <c r="A27" s="4">
        <v>10480025</v>
      </c>
      <c r="B27" s="14" t="s">
        <v>45</v>
      </c>
      <c r="C27" s="4">
        <v>9</v>
      </c>
      <c r="D27" s="6">
        <v>1</v>
      </c>
      <c r="E27" s="10">
        <f>100*12</f>
        <v>1200</v>
      </c>
      <c r="F27" s="4">
        <v>2566</v>
      </c>
      <c r="G27" s="8"/>
      <c r="H27" s="8">
        <v>1048</v>
      </c>
      <c r="I27" s="8">
        <v>104801</v>
      </c>
      <c r="J27" s="23">
        <v>13.755503878508099</v>
      </c>
      <c r="K27" s="8">
        <v>100.352013216175</v>
      </c>
    </row>
    <row r="28" spans="1:11" ht="29.25" customHeight="1">
      <c r="A28" s="4">
        <v>10480026</v>
      </c>
      <c r="B28" s="16" t="s">
        <v>46</v>
      </c>
      <c r="C28" s="4">
        <v>9</v>
      </c>
      <c r="D28" s="6">
        <v>1</v>
      </c>
      <c r="E28" s="12">
        <f>1492*12</f>
        <v>17904</v>
      </c>
      <c r="F28" s="4">
        <v>2566</v>
      </c>
      <c r="G28" s="8"/>
      <c r="H28" s="8">
        <v>1048</v>
      </c>
      <c r="I28" s="8">
        <v>104802</v>
      </c>
      <c r="J28" s="3">
        <v>13.783131452632</v>
      </c>
      <c r="K28" s="8">
        <v>100.39533818280201</v>
      </c>
    </row>
    <row r="29" spans="1:11" ht="29.25" customHeight="1">
      <c r="A29" s="4">
        <v>10480027</v>
      </c>
      <c r="B29" s="16" t="s">
        <v>60</v>
      </c>
      <c r="C29" s="4">
        <v>8</v>
      </c>
      <c r="D29" s="6">
        <v>1</v>
      </c>
      <c r="E29" s="12">
        <v>1200</v>
      </c>
      <c r="F29" s="4">
        <v>2566</v>
      </c>
      <c r="G29" s="8"/>
      <c r="H29" s="8">
        <v>1048</v>
      </c>
      <c r="I29" s="8">
        <v>104801</v>
      </c>
      <c r="J29" s="8">
        <v>13.743545669022399</v>
      </c>
      <c r="K29" s="8">
        <v>100.355733362558</v>
      </c>
    </row>
    <row r="30" spans="1:11" ht="29.25" customHeight="1">
      <c r="A30" s="4">
        <v>10480028</v>
      </c>
      <c r="B30" s="18" t="s">
        <v>47</v>
      </c>
      <c r="C30" s="4">
        <v>8</v>
      </c>
      <c r="D30" s="6">
        <v>1</v>
      </c>
      <c r="E30" s="12">
        <f>560*12</f>
        <v>6720</v>
      </c>
      <c r="F30" s="4">
        <v>2566</v>
      </c>
      <c r="G30" s="8"/>
      <c r="H30" s="8">
        <v>1048</v>
      </c>
      <c r="I30" s="8">
        <v>104802</v>
      </c>
      <c r="J30" s="8">
        <v>13.7841966059133</v>
      </c>
      <c r="K30" s="8">
        <v>100.40090566331</v>
      </c>
    </row>
    <row r="31" spans="1:11" ht="29.25" customHeight="1">
      <c r="A31" s="4">
        <v>10480029</v>
      </c>
      <c r="B31" s="18" t="s">
        <v>48</v>
      </c>
      <c r="C31" s="4">
        <v>8</v>
      </c>
      <c r="D31" s="6">
        <v>1</v>
      </c>
      <c r="E31" s="12">
        <v>1824</v>
      </c>
      <c r="F31" s="4">
        <v>2566</v>
      </c>
      <c r="G31" s="8"/>
      <c r="H31" s="8">
        <v>1048</v>
      </c>
      <c r="I31" s="8">
        <v>104802</v>
      </c>
      <c r="J31" s="24">
        <v>13.7917229881729</v>
      </c>
      <c r="K31" s="8">
        <v>100.409454282903</v>
      </c>
    </row>
    <row r="32" spans="1:11" ht="29.25" customHeight="1">
      <c r="A32" s="4">
        <v>10480030</v>
      </c>
      <c r="B32" s="18" t="s">
        <v>49</v>
      </c>
      <c r="C32" s="4">
        <v>8</v>
      </c>
      <c r="D32" s="6">
        <v>1</v>
      </c>
      <c r="E32" s="12">
        <f>449.35*12</f>
        <v>5392.2000000000007</v>
      </c>
      <c r="F32" s="4">
        <v>2566</v>
      </c>
      <c r="G32" s="8"/>
      <c r="H32" s="8">
        <v>1048</v>
      </c>
      <c r="I32" s="8">
        <v>104802</v>
      </c>
      <c r="J32" s="24">
        <v>13.788596850274701</v>
      </c>
      <c r="K32" s="8">
        <v>100.344525000047</v>
      </c>
    </row>
    <row r="33" spans="1:11" ht="29.25" customHeight="1">
      <c r="A33" s="4">
        <v>10480031</v>
      </c>
      <c r="B33" s="19" t="s">
        <v>50</v>
      </c>
      <c r="C33" s="4">
        <v>8</v>
      </c>
      <c r="D33" s="6">
        <v>1</v>
      </c>
      <c r="E33" s="12">
        <v>1497</v>
      </c>
      <c r="F33" s="4">
        <v>2566</v>
      </c>
      <c r="G33" s="8"/>
      <c r="H33" s="8">
        <v>1048</v>
      </c>
      <c r="I33" s="8">
        <v>104802</v>
      </c>
      <c r="J33" s="24">
        <v>13.7880147020857</v>
      </c>
      <c r="K33" s="8">
        <v>100.356617328892</v>
      </c>
    </row>
    <row r="34" spans="1:11" ht="29.25" customHeight="1">
      <c r="A34" s="4">
        <v>10480032</v>
      </c>
      <c r="B34" s="18" t="s">
        <v>51</v>
      </c>
      <c r="C34" s="4">
        <v>8</v>
      </c>
      <c r="D34" s="6">
        <v>1</v>
      </c>
      <c r="E34" s="12">
        <v>2808</v>
      </c>
      <c r="F34" s="4">
        <v>2566</v>
      </c>
      <c r="G34" s="8"/>
      <c r="H34" s="8">
        <v>1048</v>
      </c>
      <c r="I34" s="8">
        <v>104802</v>
      </c>
      <c r="J34" s="24">
        <v>13.7841015758416</v>
      </c>
      <c r="K34" s="8">
        <v>100.402400605491</v>
      </c>
    </row>
    <row r="35" spans="1:11" ht="29.25" customHeight="1">
      <c r="A35" s="4">
        <v>10480033</v>
      </c>
      <c r="B35" s="1" t="s">
        <v>52</v>
      </c>
      <c r="C35" s="4">
        <v>8</v>
      </c>
      <c r="D35" s="6">
        <v>1</v>
      </c>
      <c r="E35" s="12">
        <v>1416</v>
      </c>
      <c r="F35" s="4">
        <v>2566</v>
      </c>
      <c r="G35" s="8"/>
      <c r="H35" s="8">
        <v>1048</v>
      </c>
      <c r="I35" s="8">
        <v>104802</v>
      </c>
      <c r="J35" s="25">
        <v>13.785886735317799</v>
      </c>
      <c r="K35" s="8">
        <v>100.375069481457</v>
      </c>
    </row>
    <row r="36" spans="1:11" ht="29.25" customHeight="1">
      <c r="A36" s="4">
        <v>10480034</v>
      </c>
      <c r="B36" s="1" t="s">
        <v>53</v>
      </c>
      <c r="C36" s="4">
        <v>8</v>
      </c>
      <c r="D36" s="6">
        <v>1</v>
      </c>
      <c r="E36" s="12">
        <v>1100</v>
      </c>
      <c r="F36" s="4">
        <v>2566</v>
      </c>
      <c r="G36" s="8"/>
      <c r="H36" s="8">
        <v>1048</v>
      </c>
      <c r="I36" s="8">
        <v>104802</v>
      </c>
      <c r="J36" s="25">
        <v>13.7975540146572</v>
      </c>
      <c r="K36" s="22">
        <v>100.379761213004</v>
      </c>
    </row>
    <row r="37" spans="1:11" ht="29.25" customHeight="1">
      <c r="A37" s="4">
        <v>10480035</v>
      </c>
      <c r="B37" s="1" t="s">
        <v>53</v>
      </c>
      <c r="C37" s="4">
        <v>8</v>
      </c>
      <c r="D37" s="6">
        <v>1</v>
      </c>
      <c r="E37" s="12">
        <v>1200</v>
      </c>
      <c r="F37" s="4">
        <v>2566</v>
      </c>
      <c r="G37" s="8"/>
      <c r="H37" s="8">
        <v>1048</v>
      </c>
      <c r="I37" s="8">
        <v>104802</v>
      </c>
      <c r="J37" s="25">
        <v>13.786363794174401</v>
      </c>
      <c r="K37" s="8">
        <v>100.380513012514</v>
      </c>
    </row>
    <row r="38" spans="1:11" ht="29.25" customHeight="1">
      <c r="A38" s="4">
        <v>10480036</v>
      </c>
      <c r="B38" s="18" t="s">
        <v>54</v>
      </c>
      <c r="C38" s="4">
        <v>8</v>
      </c>
      <c r="D38" s="6">
        <v>1</v>
      </c>
      <c r="E38" s="12">
        <v>1900</v>
      </c>
      <c r="F38" s="4">
        <v>2566</v>
      </c>
      <c r="G38" s="8"/>
      <c r="H38" s="8">
        <v>1048</v>
      </c>
      <c r="I38" s="8">
        <v>104802</v>
      </c>
      <c r="J38" s="24">
        <v>13.788553030024501</v>
      </c>
      <c r="K38" s="8">
        <v>100.343021767626</v>
      </c>
    </row>
    <row r="39" spans="1:11" ht="29.25" customHeight="1">
      <c r="A39" s="4">
        <v>10480037</v>
      </c>
      <c r="B39" s="18" t="s">
        <v>55</v>
      </c>
      <c r="C39" s="4">
        <v>8</v>
      </c>
      <c r="D39" s="6">
        <v>1</v>
      </c>
      <c r="E39" s="12">
        <v>1200</v>
      </c>
      <c r="F39" s="4">
        <v>2566</v>
      </c>
      <c r="G39" s="8"/>
      <c r="H39" s="8">
        <v>1048</v>
      </c>
      <c r="I39" s="8">
        <v>104802</v>
      </c>
      <c r="J39" s="24">
        <v>13.7833556878262</v>
      </c>
      <c r="K39" s="8">
        <v>100.402465852888</v>
      </c>
    </row>
    <row r="40" spans="1:11" ht="29.25" customHeight="1">
      <c r="A40" s="4">
        <v>10480038</v>
      </c>
      <c r="B40" s="1" t="s">
        <v>48</v>
      </c>
      <c r="C40" s="4">
        <v>8</v>
      </c>
      <c r="D40" s="6">
        <v>1</v>
      </c>
      <c r="E40" s="12">
        <v>1300</v>
      </c>
      <c r="F40" s="4">
        <v>2566</v>
      </c>
      <c r="G40" s="8"/>
      <c r="H40" s="8">
        <v>1048</v>
      </c>
      <c r="I40" s="8">
        <v>104802</v>
      </c>
      <c r="J40" s="25">
        <v>13.783593945804499</v>
      </c>
      <c r="K40" s="8">
        <v>100.39826969788</v>
      </c>
    </row>
    <row r="41" spans="1:11" ht="29.25" customHeight="1">
      <c r="A41" s="4">
        <v>10480039</v>
      </c>
      <c r="B41" s="1" t="s">
        <v>56</v>
      </c>
      <c r="C41" s="4">
        <v>8</v>
      </c>
      <c r="D41" s="6">
        <v>1</v>
      </c>
      <c r="E41" s="12">
        <v>1400</v>
      </c>
      <c r="F41" s="4">
        <v>2566</v>
      </c>
      <c r="G41" s="8"/>
      <c r="H41" s="8">
        <v>1048</v>
      </c>
      <c r="I41" s="8">
        <v>104802</v>
      </c>
      <c r="J41" s="25">
        <v>13.785245039711301</v>
      </c>
      <c r="K41" s="8">
        <v>100.376857339805</v>
      </c>
    </row>
    <row r="42" spans="1:11" ht="29.25" customHeight="1">
      <c r="A42" s="4">
        <v>10480040</v>
      </c>
      <c r="B42" s="1" t="s">
        <v>48</v>
      </c>
      <c r="C42" s="4">
        <v>8</v>
      </c>
      <c r="D42" s="6">
        <v>1</v>
      </c>
      <c r="E42" s="12">
        <v>1300</v>
      </c>
      <c r="F42" s="4">
        <v>2566</v>
      </c>
      <c r="G42" s="8"/>
      <c r="H42" s="8">
        <v>1048</v>
      </c>
      <c r="I42" s="8">
        <v>104802</v>
      </c>
      <c r="J42" s="25">
        <v>13.7874651058059</v>
      </c>
      <c r="K42" s="8">
        <v>100.37120069861901</v>
      </c>
    </row>
    <row r="43" spans="1:11" ht="29.25" customHeight="1">
      <c r="A43" s="4">
        <v>10480041</v>
      </c>
      <c r="B43" s="16" t="s">
        <v>57</v>
      </c>
      <c r="C43" s="4">
        <v>9</v>
      </c>
      <c r="D43" s="6">
        <v>1</v>
      </c>
      <c r="E43" s="12">
        <f>48*12</f>
        <v>576</v>
      </c>
      <c r="F43" s="4">
        <v>2566</v>
      </c>
      <c r="G43" s="8"/>
      <c r="H43" s="8">
        <v>1048</v>
      </c>
      <c r="I43" s="8">
        <v>104801</v>
      </c>
      <c r="J43" s="24">
        <v>13.771377402323999</v>
      </c>
      <c r="K43" s="8">
        <v>100.363077962821</v>
      </c>
    </row>
    <row r="44" spans="1:11" ht="29.25" customHeight="1">
      <c r="A44" s="4">
        <v>10480042</v>
      </c>
      <c r="B44" s="8" t="s">
        <v>58</v>
      </c>
      <c r="C44" s="4">
        <v>6</v>
      </c>
      <c r="D44" s="6">
        <v>1</v>
      </c>
      <c r="E44" s="12">
        <f>6000*12</f>
        <v>72000</v>
      </c>
      <c r="F44" s="4">
        <v>2566</v>
      </c>
      <c r="G44" s="8"/>
      <c r="H44" s="8">
        <v>1048</v>
      </c>
      <c r="I44" s="8">
        <v>104801</v>
      </c>
      <c r="J44" s="25">
        <v>13.7426001267686</v>
      </c>
      <c r="K44" s="8">
        <v>100.35650232408901</v>
      </c>
    </row>
    <row r="45" spans="1:11" ht="29.25" customHeight="1">
      <c r="A45" s="4">
        <v>10480043</v>
      </c>
      <c r="B45" s="8" t="s">
        <v>59</v>
      </c>
      <c r="C45" s="4">
        <v>6</v>
      </c>
      <c r="D45" s="4">
        <v>1</v>
      </c>
      <c r="E45" s="12">
        <f>6000*12</f>
        <v>72000</v>
      </c>
      <c r="F45" s="4">
        <v>2566</v>
      </c>
      <c r="G45" s="8"/>
      <c r="H45" s="8">
        <v>1048</v>
      </c>
      <c r="I45" s="8">
        <v>104802</v>
      </c>
      <c r="J45" s="25">
        <v>13.7847864636846</v>
      </c>
      <c r="K45" s="8">
        <v>100.39722988883899</v>
      </c>
    </row>
    <row r="46" spans="1:11" ht="29.25" customHeight="1"/>
  </sheetData>
  <pageMargins left="0.7" right="0.7" top="0.75" bottom="0.75" header="0.3" footer="0.3"/>
  <pageSetup paperSize="9"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D6D932835B5A4D85D47174A8671C9A" ma:contentTypeVersion="4" ma:contentTypeDescription="Create a new document." ma:contentTypeScope="" ma:versionID="851960f76cfb2c04a455e3c84a5166e4">
  <xsd:schema xmlns:xsd="http://www.w3.org/2001/XMLSchema" xmlns:xs="http://www.w3.org/2001/XMLSchema" xmlns:p="http://schemas.microsoft.com/office/2006/metadata/properties" xmlns:ns3="6ed3fc5a-7054-431d-a283-41de63ab3f01" targetNamespace="http://schemas.microsoft.com/office/2006/metadata/properties" ma:root="true" ma:fieldsID="50e5679580ee7949f91a682344a781a1" ns3:_="">
    <xsd:import namespace="6ed3fc5a-7054-431d-a283-41de63ab3f0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d3fc5a-7054-431d-a283-41de63ab3f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2750B7-7C8A-4871-90DE-26A63AB962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d3fc5a-7054-431d-a283-41de63ab3f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384ADF8-187E-4C5D-A36F-1D34C2DAAEC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AFE3A3-7D93-4724-93D5-A4D2152FDCF5}">
  <ds:schemaRefs>
    <ds:schemaRef ds:uri="http://purl.org/dc/terms/"/>
    <ds:schemaRef ds:uri="http://schemas.microsoft.com/office/infopath/2007/PartnerControl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6ed3fc5a-7054-431d-a283-41de63ab3f01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Chayakorn-BMA</dc:creator>
  <cp:lastModifiedBy>ASUS</cp:lastModifiedBy>
  <cp:lastPrinted>2023-08-23T04:26:53Z</cp:lastPrinted>
  <dcterms:created xsi:type="dcterms:W3CDTF">2023-03-22T06:32:24Z</dcterms:created>
  <dcterms:modified xsi:type="dcterms:W3CDTF">2023-08-23T04:26:59Z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0x0101007CD6D932835B5A4D85D47174A8671C9A</vt:lpwstr>
  </property>
</Properties>
</file>