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3\"/>
    </mc:Choice>
  </mc:AlternateContent>
  <xr:revisionPtr revIDLastSave="0" documentId="13_ncr:1_{D7BEAC65-5A26-4309-913C-77FAE4F08384}" xr6:coauthVersionLast="47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คำนำ" sheetId="10" r:id="rId1"/>
    <sheet name="โครงสร้าง" sheetId="3" r:id="rId2"/>
    <sheet name="สังเขป" sheetId="7" r:id="rId3"/>
    <sheet name="หน้า ฉ" sheetId="4" r:id="rId4"/>
    <sheet name="ตัวชี้วัด" sheetId="2" r:id="rId5"/>
    <sheet name="รายละเอียด" sheetId="6" r:id="rId6"/>
  </sheets>
  <definedNames>
    <definedName name="_xlnm.Print_Area" localSheetId="0">คำนำ!#REF!</definedName>
    <definedName name="_xlnm.Print_Area" localSheetId="4">ตัวชี้วัด!$A$2:$H$736</definedName>
    <definedName name="_xlnm.Print_Area" localSheetId="5">รายละเอียด!$A$1:$H$1161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6" l="1"/>
  <c r="D11" i="4" s="1"/>
  <c r="E679" i="6"/>
  <c r="E748" i="6"/>
  <c r="E490" i="6"/>
  <c r="E489" i="6" s="1"/>
  <c r="E488" i="6" s="1"/>
  <c r="E404" i="6"/>
  <c r="E926" i="6"/>
  <c r="E1123" i="6"/>
  <c r="E577" i="6"/>
  <c r="E476" i="6"/>
  <c r="E475" i="6" s="1"/>
  <c r="E433" i="6"/>
  <c r="E432" i="6" s="1"/>
  <c r="E12" i="4"/>
  <c r="E16" i="4" s="1"/>
  <c r="E734" i="6"/>
  <c r="E648" i="6"/>
  <c r="E647" i="6" s="1"/>
  <c r="E605" i="6"/>
  <c r="E604" i="6" s="1"/>
  <c r="F603" i="6" s="1"/>
  <c r="E39" i="7" s="1"/>
  <c r="G39" i="7" s="1"/>
  <c r="C30" i="2"/>
  <c r="E22" i="6"/>
  <c r="C11" i="4" s="1"/>
  <c r="C16" i="4" s="1"/>
  <c r="E16" i="6"/>
  <c r="E8" i="6"/>
  <c r="E1015" i="6"/>
  <c r="E1119" i="6"/>
  <c r="G14" i="4" s="1"/>
  <c r="E906" i="6"/>
  <c r="E905" i="6" s="1"/>
  <c r="E875" i="6"/>
  <c r="E829" i="6"/>
  <c r="E826" i="6"/>
  <c r="E825" i="6" s="1"/>
  <c r="E824" i="6" s="1"/>
  <c r="E777" i="6"/>
  <c r="E776" i="6" s="1"/>
  <c r="E670" i="6"/>
  <c r="E586" i="6"/>
  <c r="E562" i="6"/>
  <c r="E561" i="6" s="1"/>
  <c r="E175" i="6"/>
  <c r="E174" i="6" s="1"/>
  <c r="F173" i="6" s="1"/>
  <c r="D144" i="2" s="1"/>
  <c r="E89" i="6"/>
  <c r="E99" i="6"/>
  <c r="E46" i="6"/>
  <c r="E45" i="6" s="1"/>
  <c r="E64" i="6"/>
  <c r="E530" i="6"/>
  <c r="C672" i="2"/>
  <c r="C671" i="2"/>
  <c r="C568" i="2"/>
  <c r="C567" i="2"/>
  <c r="C548" i="2"/>
  <c r="C549" i="2"/>
  <c r="C431" i="2"/>
  <c r="C430" i="2"/>
  <c r="C256" i="2"/>
  <c r="C255" i="2"/>
  <c r="C237" i="2"/>
  <c r="C236" i="2"/>
  <c r="C198" i="2"/>
  <c r="C197" i="2"/>
  <c r="C29" i="2"/>
  <c r="E7" i="6" l="1"/>
  <c r="B11" i="4"/>
  <c r="B16" i="4" s="1"/>
  <c r="F474" i="6"/>
  <c r="I14" i="4"/>
  <c r="G16" i="4"/>
  <c r="E26" i="7"/>
  <c r="D143" i="2"/>
  <c r="G26" i="7"/>
  <c r="E924" i="6"/>
  <c r="F904" i="6" s="1"/>
  <c r="E925" i="6"/>
  <c r="E576" i="6"/>
  <c r="E669" i="6"/>
  <c r="E668" i="6" s="1"/>
  <c r="F646" i="6" s="1"/>
  <c r="I11" i="4" l="1"/>
  <c r="D717" i="2"/>
  <c r="E45" i="7"/>
  <c r="G45" i="7" s="1"/>
  <c r="D718" i="2"/>
  <c r="D342" i="2"/>
  <c r="E34" i="7"/>
  <c r="G34" i="7" s="1"/>
  <c r="D343" i="2"/>
  <c r="E403" i="6"/>
  <c r="E402" i="6" s="1"/>
  <c r="D509" i="2" l="1"/>
  <c r="D508" i="2"/>
  <c r="E132" i="6"/>
  <c r="E303" i="6" l="1"/>
  <c r="E88" i="6"/>
  <c r="F87" i="6" s="1"/>
  <c r="E863" i="6"/>
  <c r="E862" i="6" s="1"/>
  <c r="F861" i="6" s="1"/>
  <c r="E820" i="6"/>
  <c r="E819" i="6" s="1"/>
  <c r="F818" i="6" s="1"/>
  <c r="E781" i="6"/>
  <c r="E733" i="6"/>
  <c r="E747" i="6"/>
  <c r="E746" i="6" s="1"/>
  <c r="E40" i="7"/>
  <c r="G40" i="7" s="1"/>
  <c r="D671" i="2" l="1"/>
  <c r="D672" i="2"/>
  <c r="E44" i="7"/>
  <c r="G44" i="7" s="1"/>
  <c r="F732" i="6"/>
  <c r="E41" i="7" s="1"/>
  <c r="G41" i="7" s="1"/>
  <c r="D60" i="2"/>
  <c r="D59" i="2"/>
  <c r="E24" i="7"/>
  <c r="G24" i="7" s="1"/>
  <c r="F775" i="6"/>
  <c r="H15" i="4"/>
  <c r="E43" i="7"/>
  <c r="G43" i="7" s="1"/>
  <c r="D634" i="2"/>
  <c r="D633" i="2"/>
  <c r="D548" i="2"/>
  <c r="D549" i="2"/>
  <c r="F6" i="6"/>
  <c r="E575" i="6"/>
  <c r="E519" i="6"/>
  <c r="E518" i="6" s="1"/>
  <c r="E529" i="6"/>
  <c r="E528" i="6" s="1"/>
  <c r="F431" i="6"/>
  <c r="E390" i="6"/>
  <c r="E389" i="6" s="1"/>
  <c r="F388" i="6" s="1"/>
  <c r="E347" i="6"/>
  <c r="E346" i="6" s="1"/>
  <c r="F302" i="6"/>
  <c r="E261" i="6"/>
  <c r="E260" i="6" s="1"/>
  <c r="F259" i="6" s="1"/>
  <c r="E218" i="6"/>
  <c r="F130" i="6"/>
  <c r="E131" i="6"/>
  <c r="E63" i="6"/>
  <c r="E62" i="6" s="1"/>
  <c r="F44" i="6" s="1"/>
  <c r="E25" i="7" l="1"/>
  <c r="G25" i="7" s="1"/>
  <c r="D97" i="2"/>
  <c r="D98" i="2"/>
  <c r="E42" i="7"/>
  <c r="G42" i="7" s="1"/>
  <c r="D598" i="2"/>
  <c r="D597" i="2"/>
  <c r="E217" i="6"/>
  <c r="F216" i="6" s="1"/>
  <c r="D12" i="4"/>
  <c r="E31" i="7"/>
  <c r="G31" i="7" s="1"/>
  <c r="D255" i="2"/>
  <c r="D256" i="2"/>
  <c r="D29" i="2"/>
  <c r="E23" i="7"/>
  <c r="G23" i="7" s="1"/>
  <c r="D30" i="2"/>
  <c r="D198" i="2"/>
  <c r="D197" i="2"/>
  <c r="E28" i="7"/>
  <c r="G28" i="7" s="1"/>
  <c r="D568" i="2"/>
  <c r="E29" i="7"/>
  <c r="G29" i="7" s="1"/>
  <c r="D216" i="2"/>
  <c r="D217" i="2"/>
  <c r="E22" i="7"/>
  <c r="G22" i="7" s="1"/>
  <c r="D12" i="2"/>
  <c r="D11" i="2"/>
  <c r="D567" i="2"/>
  <c r="I15" i="4"/>
  <c r="H16" i="4"/>
  <c r="F560" i="6"/>
  <c r="F13" i="4"/>
  <c r="D278" i="2"/>
  <c r="D277" i="2"/>
  <c r="E32" i="7"/>
  <c r="F345" i="6"/>
  <c r="F517" i="6"/>
  <c r="F3" i="6" l="1"/>
  <c r="E8" i="7" s="1"/>
  <c r="E27" i="7"/>
  <c r="G27" i="7" s="1"/>
  <c r="D179" i="2"/>
  <c r="D180" i="2"/>
  <c r="D431" i="2"/>
  <c r="D430" i="2"/>
  <c r="E37" i="7"/>
  <c r="G37" i="7" s="1"/>
  <c r="D237" i="2"/>
  <c r="D236" i="2"/>
  <c r="E30" i="7"/>
  <c r="G30" i="7" s="1"/>
  <c r="I12" i="4"/>
  <c r="D16" i="4"/>
  <c r="I13" i="4"/>
  <c r="F16" i="4"/>
  <c r="D473" i="2"/>
  <c r="D472" i="2"/>
  <c r="E38" i="7"/>
  <c r="G38" i="7" s="1"/>
  <c r="G32" i="7"/>
  <c r="I16" i="4" l="1"/>
  <c r="G46" i="7"/>
  <c r="E12" i="7"/>
  <c r="E15" i="7" s="1"/>
  <c r="G8" i="7"/>
  <c r="G12" i="7" s="1"/>
  <c r="E46" i="7"/>
</calcChain>
</file>

<file path=xl/sharedStrings.xml><?xml version="1.0" encoding="utf-8"?>
<sst xmlns="http://schemas.openxmlformats.org/spreadsheetml/2006/main" count="2344" uniqueCount="1025">
  <si>
    <t>ผลสัมฤทธิ์และประโยชน์ที่คาดว่าจะได้รับจากการใช้จ่ายงบประมาณ</t>
  </si>
  <si>
    <t>หน่วยนับ</t>
  </si>
  <si>
    <t>ค่าเป้าหมาย</t>
  </si>
  <si>
    <t>ปี 2567</t>
  </si>
  <si>
    <t>ร้อยละ</t>
  </si>
  <si>
    <t>ครั้ง</t>
  </si>
  <si>
    <t>ตัน</t>
  </si>
  <si>
    <t>สำนักงานเขตบางพลัด</t>
  </si>
  <si>
    <t>การจัดบริการของสำนักงานเขต</t>
  </si>
  <si>
    <t>งานรายจ่ายบุคลากร - รหัส 1300023</t>
  </si>
  <si>
    <t>เงินเดือนและ ค่าจ้างประจำ ค่าจ้างชั่วคราว ค่าตอบแทน ใช้สอยและวัสดุ งบเงินอุดหนุน งบรายจ่ายอื่น และงบกลาง ซึ่งเบิกจ่ายในลักษณะ</t>
  </si>
  <si>
    <t>งบดังกล่าว</t>
  </si>
  <si>
    <t>งบประมาณ</t>
  </si>
  <si>
    <t>งบประมาณ/ประมาณการรายจ่ายล่วงหน้า</t>
  </si>
  <si>
    <t>ปี 2568</t>
  </si>
  <si>
    <t>ปี 2569</t>
  </si>
  <si>
    <t>ปี 2570</t>
  </si>
  <si>
    <t>รวมทั้งสิ้น</t>
  </si>
  <si>
    <t>บาท</t>
  </si>
  <si>
    <t>-</t>
  </si>
  <si>
    <t>เงินงบประมาณ</t>
  </si>
  <si>
    <t>เงินนอกงบประมาณ</t>
  </si>
  <si>
    <t>งานอำนวยการและบริหารสำนักงานเขต - รหัส 1300001</t>
  </si>
  <si>
    <t>และปฏิบัติงานร่วมกับหรือสนับสนุนการปฏิบัติงานของหน่วยงานอื่นที่เกี่ยวข้อง ปฏิบัติงานด้านความรับผิดชอบทางวินัย/ละเมิด</t>
  </si>
  <si>
    <t>เป้าหมายปฏิบัติงาน/ ตัวชี้วัด</t>
  </si>
  <si>
    <t>งบประมาณ/ประมาณการรายจ่ายล่วงหน้า/ค่าเป้าหมายของตัวชี้วัด</t>
  </si>
  <si>
    <t>วัน</t>
  </si>
  <si>
    <t>งานปกครอง - รหัส 1300002</t>
  </si>
  <si>
    <t>หน้าที่ในทางปกครองและรักษาความสงบเรียบร้อยและหน้าที่ในทางอาญาตามอำนาจหน้าที่ของนายอำเภอ ดำเนินงานเกี่ยวกับส่วนราชการอื่น</t>
  </si>
  <si>
    <t>ที่มิใช่ของส่วนราชการใดตามที่ได้รับมอบหมาย และปฏิบัติงานร่วมกับหรือสนับสนุนการปฏิบัติงานของหน่วยงานอื่นที่เกี่ยวข้อง  รวมถึงการ</t>
  </si>
  <si>
    <t xml:space="preserve">สนับสนุนการบริหารราชการส่วนภูมิภาคในการจัดตั้ง ยุบและเปลี่ยนแปลงเขตปกครอง และการสอบสวนเปรียบเทียบแนวเขตที่มีปัญหา     </t>
  </si>
  <si>
    <t>ข้อขัดแย้ง งานป้องกันและบรรเทาสาธารณภัย งานด้านยาเสพติด</t>
  </si>
  <si>
    <t>ร้อยละของความสามารถในการ</t>
  </si>
  <si>
    <t>ป้องกันและบรรเทาสาธารณภัย</t>
  </si>
  <si>
    <t>ในชุมชน</t>
  </si>
  <si>
    <t>ร้อยละของความพึงพอใจของ</t>
  </si>
  <si>
    <t>ประชาชนในการรับบริการที่เพิ่มขึ้น</t>
  </si>
  <si>
    <t>การป้องกันและแก้ไขปัญหา</t>
  </si>
  <si>
    <t>ยาเสพติดในชุมชน</t>
  </si>
  <si>
    <t>งานบริหารทั่วไปและบริการทะเบียน – รหัส 1300003</t>
  </si>
  <si>
    <t>หน่วยเลือกตั้ง การจัดทำบัญชีรายชื่อผู้เสียสิทธิและจัดทำบัญชีรายชื่อผู้มีสิทธิเลือกตั้งสมาชิกวุฒิสภา สมาชิกสภาผู้แทนราษฎร ผู้ว่าราชการ-</t>
  </si>
  <si>
    <t xml:space="preserve">กรุงเทพมหานคร สมาชิกสภากรุงเทพมหานคร และกรรมการชุมชน </t>
  </si>
  <si>
    <t>ความพึงพอใจในการให้บริการงาน</t>
  </si>
  <si>
    <t>80</t>
  </si>
  <si>
    <t>ทะเบียน</t>
  </si>
  <si>
    <t>ร้อยละความสำเร็จในการแก้ไข</t>
  </si>
  <si>
    <t>100</t>
  </si>
  <si>
    <t>ปัญหาเรื่องร้องทุกข์/ร้องเรียน</t>
  </si>
  <si>
    <t>ร้อยละความสำเร็จของการแก้ไข</t>
  </si>
  <si>
    <t>ปัญหาข้อมูลทะเบียนครอบครัว</t>
  </si>
  <si>
    <t>และทะเบียนชื่อบุคคล</t>
  </si>
  <si>
    <t>งานบริหารทั่วไปและบริหารการคลัง – รหัส 1300004</t>
  </si>
  <si>
    <t>ตามมาตรฐานการบัญชีภาครัฐของไทย ให้บริการประมวล วิเคราะห์ และสังเคราะห์ข้อมูลการเงินการคลังงบประมาณเพื่อประกอบการวางแผน</t>
  </si>
  <si>
    <t>และตัดสินใจของคณะผู้บริหารและส่วนราชการต่าง ๆ โดยจัดให้มีการรับเงินและจ่ายเงินจากคลัง จัดทำและบริหารงบประมาณ บริหารเงินสดและ</t>
  </si>
  <si>
    <t>เงินคงคลัง การรับและจ่ายเงินมีประสิทธิภาพ ถูกต้อง รวดเร็ว และดำรงรักษาสภาพคล่องทางการเงินให้อยู่ในระดับที่เหมาะสม รวมทั้งมีระบบ</t>
  </si>
  <si>
    <t xml:space="preserve">สนับสนุนกลางในการบริหารจัดการทรัพย์สินให้ถูกต้องตามระเบียบ และคลังพัสดุกลางสำหรับเบิกจ่ายพัสดุให้แก่หน่วยงานต่าง ๆ </t>
  </si>
  <si>
    <t>ร้อยละความสำเร็จในการใช้จ่าย</t>
  </si>
  <si>
    <t xml:space="preserve">ประจำปีฯ </t>
  </si>
  <si>
    <t>ร้อยละความสำเร็จของการจัดทำ</t>
  </si>
  <si>
    <t>รายงานทางการเงินส่งให้สำนัก</t>
  </si>
  <si>
    <t xml:space="preserve">การคลังภายในเวลาที่กำหนด </t>
  </si>
  <si>
    <t>ร้อยละความพึงพอใจของผู้ขอรับ</t>
  </si>
  <si>
    <t xml:space="preserve">บริการในการรับเงิน-จ่ายเงิน </t>
  </si>
  <si>
    <t xml:space="preserve">จากเจ้าหน้าที่ฝ่ายการคลัง </t>
  </si>
  <si>
    <t>งานบริหารทั่วไปและจัดเก็บรายได้ - รหัส 1300005</t>
  </si>
  <si>
    <t xml:space="preserve">โดยให้มีการจัดเก็บภาษีที่ดินและสิ่งปลูกสร้าง ภาษีป้าย อากรที่กฎหมายกำหนด ตลอดจนจัดเก็บค่าตอบแทน  ค่าธรรมเนียม ค่าเช่าทรัพย์สิน </t>
  </si>
  <si>
    <t>ที่ดิน ที่สาธารณะที่ไม่ถือเป็นรายได้ของแผนงานใดแผนงานหนึ่งโดยเฉพาะ</t>
  </si>
  <si>
    <t xml:space="preserve">จัดเก็บภาษีป้าย, จัดเก็บรายได้อื่น ๆ เช่น ค่าธรรมเนียม </t>
  </si>
  <si>
    <t>ร้อยละการจัดเก็บภาษีที่ดินและ</t>
  </si>
  <si>
    <t>สิ่งปลูกสร้าง</t>
  </si>
  <si>
    <t>งานบริหารทั่วไปฝ่ายรักษาความสะอาด – รหัส 1300006</t>
  </si>
  <si>
    <t xml:space="preserve"> โดยจัดให้มีการอำนวยการ ประสานงาน สนับสนุนการบริหารงานทั่วไป</t>
  </si>
  <si>
    <t>ร้อยละความสำเร็จการจัดเก็บ</t>
  </si>
  <si>
    <t>ค่าธรรมเนียมเก็บขนมูลฝอย</t>
  </si>
  <si>
    <t>ความสำเร็จในการรับและส่ง</t>
  </si>
  <si>
    <t>เรื่องร้องเรียน</t>
  </si>
  <si>
    <t>งานกวาดทำความสะอาดที่และทางสาธารณะ - รหัส 1300007</t>
  </si>
  <si>
    <t>ตร.กม.</t>
  </si>
  <si>
    <t>48</t>
  </si>
  <si>
    <t>งานเก็บขยะมูลฝอยและขนถ่ายสิ่งปฏิกูล – รหัส 1300008</t>
  </si>
  <si>
    <t xml:space="preserve">จุดจัดเก็บตามบ้าน ตรอกซอย ตลาดสด ริมถนน บ้านริมคลองโดยทางน้ำ และบริการสูบสิ่งปฏิกูล ดูดไขมัน และขนถ่ายไปยังศูนย์กำจัดมูลฝอย </t>
  </si>
  <si>
    <t>โดยจัดเก็บค่าธรรมเนียม</t>
  </si>
  <si>
    <t>ความพึงพอใจของประชาชน</t>
  </si>
  <si>
    <t>95</t>
  </si>
  <si>
    <t>ในการรับบริการสูบสิ่งปฏิกูลและ</t>
  </si>
  <si>
    <t>ไขมัน</t>
  </si>
  <si>
    <t>ปริมาณมูลฝอยที่นำไปใช้ประโยชน์</t>
  </si>
  <si>
    <t>ระยะเวลาในการแก้ไขปัญหาขยะ</t>
  </si>
  <si>
    <t>3</t>
  </si>
  <si>
    <t>ตกค้าง</t>
  </si>
  <si>
    <t>งานดูแลสวนและพื้นที่สีเขียว – รหัส 1300009</t>
  </si>
  <si>
    <t>ดูแลบำรุงรักษาต้นไม้</t>
  </si>
  <si>
    <t>ตร.ม.</t>
  </si>
  <si>
    <t>ตัดแต่งกิ่งไม้</t>
  </si>
  <si>
    <t>ต้น</t>
  </si>
  <si>
    <t>งานบริหารทั่วไปและสอบสวนดำเนินคดี – รหัส 1300010</t>
  </si>
  <si>
    <t>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สนับสนุนการบริหารจัดการของฝ่ายในส่วนที่เกี่ยวข้องกับงาน</t>
  </si>
  <si>
    <t>ด้านธุรการ สนับสนุนการบริหารจัดการของสำนักงานเขตในส่วนที่เกี่ยวข้องกับงานนิติการ และสอบสวนดำเนินคดี ผู้กระทำผิด</t>
  </si>
  <si>
    <t>90</t>
  </si>
  <si>
    <t>ปัญหาและประสานส่งต่อเรื่อง</t>
  </si>
  <si>
    <t>ร้องเรียนในระบบ Traffy Fondue</t>
  </si>
  <si>
    <t>ร้อยละการตรวจสอบร่างนิติกรรม</t>
  </si>
  <si>
    <t>สัญญาของส่วนราชการสังกัด</t>
  </si>
  <si>
    <t>สำนักงานเขต</t>
  </si>
  <si>
    <t>ร้อยละความสำเร็จของการควบคุม</t>
  </si>
  <si>
    <t>การใช้ยานพาหนะ</t>
  </si>
  <si>
    <t>งานตรวจและบังคับใช้กฎหมาย – รหัส 1300011</t>
  </si>
  <si>
    <t>อำนวยความสะดวกด้านการจราจร</t>
  </si>
  <si>
    <t>ในพื้นที่บริเวณหน้าโรงเรียนและ</t>
  </si>
  <si>
    <t>สถานศึกษา</t>
  </si>
  <si>
    <t>รับผิดชอบของสำนักงานเขต</t>
  </si>
  <si>
    <t>ร้อยละความสำเร็จในการแก้ไขจุด</t>
  </si>
  <si>
    <t>เสี่ยงอาชญากรรม</t>
  </si>
  <si>
    <t>งานบริหารทั่วไปฝ่ายโยธา – รหัส 1300012</t>
  </si>
  <si>
    <t xml:space="preserve">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     </t>
  </si>
  <si>
    <t xml:space="preserve">กับงานด้านธุรการ   </t>
  </si>
  <si>
    <t xml:space="preserve">ร้อยละความสำเร็จในการส่งหนังสือ </t>
  </si>
  <si>
    <t>ภายในกำหนด</t>
  </si>
  <si>
    <t>ร้อยละความสำเร็จในการก่อหนี้</t>
  </si>
  <si>
    <t>ผูกพันงบลงทุน</t>
  </si>
  <si>
    <t>งานอนุญาตก่อสร้าง ควบคุมอาคารและผังเมือง – รหัส 1300013</t>
  </si>
  <si>
    <t>สอดคล้องกับศักยภาพของพื้นที่ ไม่ทำลายสิ่งแวดล้อม เป็นไปอย่างมีแบบแผน เพื่อให้อาคารสาธารณะที่เข้าเกณฑ์ควบคุมมีมาตรฐานและ</t>
  </si>
  <si>
    <t>ความปลอดภัยตามที่กฎหมายกำหนด ดูแลที่สาธารณประโยชน์มิให้ถูกรุกล้ำหรือเปลี่ยนแปลงสภาพ</t>
  </si>
  <si>
    <t>ตรวจสอบที่สาธารณะ</t>
  </si>
  <si>
    <t>ร้อยละความสำเร็จของการพิจารณา</t>
  </si>
  <si>
    <t>อนุญาตก่อสร้างอาคาร ดัดแปลง</t>
  </si>
  <si>
    <t>อาคาร รื้อถอนอาคาร (อาคารที่พัก</t>
  </si>
  <si>
    <t>อาศัยไม่เกิน 300 ตารางเมตร)</t>
  </si>
  <si>
    <t>อนุญาตตัดคันหินทางเท้า เชื่อมท่อ</t>
  </si>
  <si>
    <t>เชื่อมทาง ถมดิน ขุดดิน ภายใน</t>
  </si>
  <si>
    <t>ระยะเวลาที่กำหนด</t>
  </si>
  <si>
    <t>งานบำรุงรักษาซ่อมแซม – รหัส 1300014</t>
  </si>
  <si>
    <t xml:space="preserve">ปลอดภัย ดูแลซ่อมแซมบำรุงรักษาป้ายชื่อถนน ซอยและคลองให้อยู่ในสภาพที่ดี ใช้การได้   </t>
  </si>
  <si>
    <t>ร้อยละความสำเร็จของการ</t>
  </si>
  <si>
    <t>ซ่อมแซมบำรุงรักษาทางเท้าและพื้น</t>
  </si>
  <si>
    <t>ถนนสาธารณะ ในความรับผิดชอบ</t>
  </si>
  <si>
    <t>ของสำนักงานเขตที่ได้รับการ</t>
  </si>
  <si>
    <t>ร้องเรียน</t>
  </si>
  <si>
    <t>ร้อยละความสำเร็จของการติดตั้ง</t>
  </si>
  <si>
    <t>ไฟฟ้าส่องสว่างในพื้นที่สาธารณะของ</t>
  </si>
  <si>
    <t xml:space="preserve">ร้อยละความสำเร็จของการซ่อมแซม </t>
  </si>
  <si>
    <t xml:space="preserve">บำรุงรักษา ป้ายบอกชื่อซอย คลอง </t>
  </si>
  <si>
    <t>และกระจกโค้ง ที่อยู่ในความรับผิด</t>
  </si>
  <si>
    <t>ชอบของสำนักงานเขตที่ได้รับการ</t>
  </si>
  <si>
    <t>งานระบายน้ำและแก้ไขปัญหาน้ำท่วม – รหัส 1300015</t>
  </si>
  <si>
    <t>และบรรเทาความเดือดร้อนจากปัญหาน้ำท่วม ไม่ส่งผลกระทบต่อประชาชน สิ่งแวดล้อมและระบบนิเวศน์ของเมือง โดยจัดให้มีการระบายน้ำจาก</t>
  </si>
  <si>
    <t xml:space="preserve">แหล่งกำเนิด ไปสู่โรงบำบัดหรือสู่แหล่งน้ำผิวดินผ่านระบบท่อระบายน้ำ ระบบรวบรวมน้ำเสีย คลอง  บึงรับน้ำ ระบบบังคับน้ำ อุโมงค์ระบายน้ำ   </t>
  </si>
  <si>
    <t xml:space="preserve">ระบบบ่อสูบน้ำ ป้องกันน้ำท่วมและบำรุงรักษาระบบท่อระบายน้ำ   </t>
  </si>
  <si>
    <t>สะอาดท่อระบายน้ำตามความยาว</t>
  </si>
  <si>
    <t>ท่อที่อยู่ในความรับผิดชอบของ</t>
  </si>
  <si>
    <t xml:space="preserve">สำนักงานเขต </t>
  </si>
  <si>
    <t xml:space="preserve">ขยะ และเปิดทางน้ำไหลในคูคลอง </t>
  </si>
  <si>
    <t>ลำรางที่อยู่ในความรับผิดชอบของ</t>
  </si>
  <si>
    <t>งานบริหารทั่วไปฝ่ายพัฒนาชุมชน – รหัส 1300016</t>
  </si>
  <si>
    <t>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</t>
  </si>
  <si>
    <t>กับงานด้านธุรการ</t>
  </si>
  <si>
    <t>และให้คำปรึกษา, สำรวจและเยี่ยมชุมชน</t>
  </si>
  <si>
    <t>สังคม</t>
  </si>
  <si>
    <t>ปัญหาเรื่องราวร้องทุกข์</t>
  </si>
  <si>
    <t>งานพัฒนาชุมชนและบริการสังคม – รหัส 1300017</t>
  </si>
  <si>
    <t>ภูมิปัญญาท้องถิ่น เด็กและเยาวชนได้แลกเปลี่ยนความรู้ และประสบการณ์ เตรียมความพร้อมเด็กก่อนวัยเรียน สำหรับการเข้าสู่ระบบการศึกษา</t>
  </si>
  <si>
    <t xml:space="preserve">ภาคบังคับ รวมทั้งส่งเสริมการออกกำลังกาย เล่นกีฬาและแหล่งค้นหาความรู้   </t>
  </si>
  <si>
    <t>ร้อยละของจำนวนผู้มาใช้บริการ</t>
  </si>
  <si>
    <t>ลานกีฬาในพื้นที่เขตเพิ่มขึ้น</t>
  </si>
  <si>
    <t>ความสำเร็จในการนำแผนพัฒนา</t>
  </si>
  <si>
    <t>ด้าน</t>
  </si>
  <si>
    <t>ชุมชนไปใช้</t>
  </si>
  <si>
    <t>จำนวนการจัดกิจกรรมสร้างสรรค์</t>
  </si>
  <si>
    <t>กิจกรรม</t>
  </si>
  <si>
    <t>เพื่อเด็กและเยาวชน</t>
  </si>
  <si>
    <t>งานบริหารทั่วไปฝ่ายสิ่งแวดล้อมและสุขาภิบาล – รหัส 1300018</t>
  </si>
  <si>
    <t>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</t>
  </si>
  <si>
    <t>เกี่ยวข้องกับงานธุรการทั่วไป ใบอนุญาตและหนังสือรับรองการแจ้งตาม พรบ.การสาธารณสุขและกฎหมาย ที่เกี่ยวข้อง รวมถึงการจดทะเบียน</t>
  </si>
  <si>
    <t>สุนัขและออกบัตรประจำตัวสัตว์เลี้ยง</t>
  </si>
  <si>
    <t>ฝ่ายสิ่งแวดล้อมและสุขาภิบาล</t>
  </si>
  <si>
    <t>งานสุขาภิบาลอาหารและอนามัยสิ่งแวดล้อม – รหัส 1300019</t>
  </si>
  <si>
    <t xml:space="preserve"> สถานที่ประกอบอาหารได้มาตรฐานผ่านเกณฑ์ด้านสุขาภิบาลอาหาร ผู้สัมผัสอาหารมีจิตสำนึกในการประกอบ ปรุงและและจำหน่ายอาหารที่</t>
  </si>
  <si>
    <t xml:space="preserve">ถูกสุขลักษณะ  ผู้บริโภคมีความรู้ความเข้าใจในการเลือกซื้ออาหารให้ถูกสุขลักษณะ ลดความเสี่ยงภัยอันตรายที่เกิดจากสารเคมีและวัตถุอันตราย   </t>
  </si>
  <si>
    <t>ประชาชนมีสุขอนามัยที่ดี ปลอดภัยจากโรคและสิ่งคุกคามที่เป็นอันตรายต่อสุขภาพอันเกิดจากปัจจัยด้านสิ่งแวดล้อม คุ้มครองผู้บริโภคในเรื่อง</t>
  </si>
  <si>
    <t>สลากอาหาร เครื่องชั่งตวง วัด สถานที่จำหน่ายแอลกอฮอล์และบุหรี่ ป้องกันการแพร่โรคพิษสุนัขบ้า อันเกิดจากการเลี้ยงสัตว์ ปล่อยสัตว์ออก</t>
  </si>
  <si>
    <t>นอกสถานที่เลี้ยง รวมทั้งปัญหาคุณภาพน้ำในแหล่งน้ำสาธารณะและประสานงานกับหน่วยงานที่เกี่ยวข้องในการดำเนินการแก้ไขปัญหาใน</t>
  </si>
  <si>
    <t>แต่ละพื้นที่</t>
  </si>
  <si>
    <t>กฎหมายสาธารณสุขและสิ่งแวดล้อม</t>
  </si>
  <si>
    <t>ร้อยละของตัวอย่างอาหารที่ได้รับ</t>
  </si>
  <si>
    <t>การสุ่มตรวจไม่พบการปนเปื้อนของ</t>
  </si>
  <si>
    <t>สารพิษและเชื้อโรค</t>
  </si>
  <si>
    <t>ร้อยละของสถานประกอบการ</t>
  </si>
  <si>
    <t>อาหารที่ผ่านเกณฑ์มาตรฐานอาหาร</t>
  </si>
  <si>
    <t>ปลอดภัยของกรุงเทพมหานคร</t>
  </si>
  <si>
    <t>งานป้องกันและควบคุมโรค – รหัส 1300020</t>
  </si>
  <si>
    <t>รู้จักป้องกันตนเองและหลีกเลี่ยงปัจจัยเสี่ยงที่จะเกิดโรคติดต่อตามฤดูกาล โรคเอดส์ โรคติดต่อทางเพศสัมพันธ์ วัณโรค ฯลฯ และส่งต่อผู้ติดเชื้อ</t>
  </si>
  <si>
    <t>หรือผู้ป่วยเข้าสู่ระบบการรักษา</t>
  </si>
  <si>
    <t>ฉีดวัคซีน/ทำหมัน/จับสุนัข, ป้องกันและแก้ไขปัญหาเอดส์ วัณโรคและโรคติดต่อทางเพศสัมพันธ์ อำนวยการและบริหารงานทั่วไป, ควบคุมการ</t>
  </si>
  <si>
    <t>ใช้ยานพาหนะ</t>
  </si>
  <si>
    <t>ร้อยละของพนักงานในสถาน</t>
  </si>
  <si>
    <t xml:space="preserve">ประกอบการ หรือนักเรียน/นักศึกษา </t>
  </si>
  <si>
    <t>หรือบุคคลทั่วไปมีความรู้ด้านการ</t>
  </si>
  <si>
    <t>ป้องกันโรคเอดส์และโรคติดต่อทาง</t>
  </si>
  <si>
    <t xml:space="preserve">เพศสัมพันธ์ </t>
  </si>
  <si>
    <t xml:space="preserve">ประชาสัมพันธ์การป้องกันควบคุมโรค </t>
  </si>
  <si>
    <t>ร้อยละของชุมชนที่มีค่าดัชนีลูกน้ำ</t>
  </si>
  <si>
    <t>ยุงลายอยู่ในเกณฑ์ที่กำหนด</t>
  </si>
  <si>
    <t>งานบริหารทั่วไปฝ่ายการศึกษา - รหัส 1300021</t>
  </si>
  <si>
    <t>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สนับสนุนการบริหารจัดการของฝ่ายในส่วนที่เกี่ยวข้องกับงานด้าน</t>
  </si>
  <si>
    <t>ธุรการ ตลอดจนเพื่อให้การดำเนินงานของสถานศึกษามีคุณภาพได้มาตรฐานสอดคล้องกันนโยบายผู้บริหาร และเด็กที่มีอายุครบเกณฑ์ทุกคนเข้า</t>
  </si>
  <si>
    <t>รับการศึกษาตามที่กฎหมายกำหนด</t>
  </si>
  <si>
    <t>ร้อยละความสำเร็จในการแก้ไขปัญหา</t>
  </si>
  <si>
    <t>หลังจากการตรวจเยี่ยมสถานศึกษา</t>
  </si>
  <si>
    <t>งานงบประมาณโรงเรียน – รหัส 1300022</t>
  </si>
  <si>
    <t>ศักยภาพที่มีอยู่มาใช้ได้อย่างเต็มความสามารถ และประสบความสำเร็จตามเกณฑ์การศึกษาที่ตั้งไว้ เพื่อพัฒนา ติดตามและประเมินผลหลักสูตร</t>
  </si>
  <si>
    <t>และเทคนิคการสอน ทั้งที่มีอยู่แล้วและที่ปรับปรุงใหม่ ให้สามารถบรรลุมาตรฐานการศึกษาที่กำหนดไว้ เพื่อให้นักเรียนได้รับการช่วยเหลือทาง</t>
  </si>
  <si>
    <t>สวัสดิการตามความจำเป็น และได้ทำกิจกรรมเสริมหลักสูตรซึ่งเป็นการช่วยให้นักเรียนสามารถพัฒนาทางสังคมและจิตใจตามมาตรฐานการศึกษา</t>
  </si>
  <si>
    <t>ที่กำหนดไว้  เพื่อบำรุงรักษาสถานศึกษาให้อยู่ในสภาพที่ปลอดภัยและใช้งานได้อย่างเต็มประสิทธิภาพ</t>
  </si>
  <si>
    <t>ทางการเรียนตามที่สถานศึกษา</t>
  </si>
  <si>
    <t>กำหนดในระดับผ่านขึ้นไป</t>
  </si>
  <si>
    <t>ร้อยละความสำเร็จของนักเรียน</t>
  </si>
  <si>
    <t>สามารถสื่อสารภาษาอังกฤษขั้น</t>
  </si>
  <si>
    <t xml:space="preserve">พื้นฐานได้ </t>
  </si>
  <si>
    <t>ร้อยละความสำเร็จของนักเรียนที่มี</t>
  </si>
  <si>
    <t>อำนวยการ</t>
  </si>
  <si>
    <t>ฝ่ายปกครอง</t>
  </si>
  <si>
    <t>ฝ่ายทะเบียน</t>
  </si>
  <si>
    <t>ฝ่ายรายได้</t>
  </si>
  <si>
    <t>ฝ่ายเทศกิจ</t>
  </si>
  <si>
    <t>ฝ่ายโยธา</t>
  </si>
  <si>
    <t>ฝ่ายการศึกษา</t>
  </si>
  <si>
    <t>งบประมาณตามโครงสร้างงาน</t>
  </si>
  <si>
    <t>.</t>
  </si>
  <si>
    <t xml:space="preserve">รายละเอียดงบประมาณจำแนกตามงบรายจ่าย </t>
  </si>
  <si>
    <t>งานรายจ่ายบุคลากร</t>
  </si>
  <si>
    <t>งบบุคลากร</t>
  </si>
  <si>
    <t xml:space="preserve">1. เงินเดือน  </t>
  </si>
  <si>
    <t>01101-1</t>
  </si>
  <si>
    <t>(1) เงินเดือน</t>
  </si>
  <si>
    <t>01102-1</t>
  </si>
  <si>
    <t>(2) เงินเลื่อนขั้นเลื่อนระดับ</t>
  </si>
  <si>
    <t>01106-1</t>
  </si>
  <si>
    <t>(3) เงินประจำตำแหน่งของข้าราชการ</t>
  </si>
  <si>
    <t>01107-1</t>
  </si>
  <si>
    <t>(4) เงินค่าตอบแทนเป็นรายเดือนของข้าราชการ</t>
  </si>
  <si>
    <t>01108-1</t>
  </si>
  <si>
    <t>(5) เงินเพิ่มการครองชีพชั่วคราวของข้าราชการ</t>
  </si>
  <si>
    <t>01109-1</t>
  </si>
  <si>
    <t>(6) เงินช่วยเหลือค่าครองชีพของข้าราชการ</t>
  </si>
  <si>
    <t xml:space="preserve">2. ค่าจ้างประจำ	</t>
  </si>
  <si>
    <t>01201-1</t>
  </si>
  <si>
    <t>(1) ค่าจ้างประจำ</t>
  </si>
  <si>
    <t>01202-1</t>
  </si>
  <si>
    <t>01205-1</t>
  </si>
  <si>
    <t>01206-1</t>
  </si>
  <si>
    <t xml:space="preserve">3. ค่าจ้างชั่วคราว	</t>
  </si>
  <si>
    <t>02101-1</t>
  </si>
  <si>
    <t>(1) ค่าจ้างชั่วคราว</t>
  </si>
  <si>
    <t>02102-1</t>
  </si>
  <si>
    <t>02103-1</t>
  </si>
  <si>
    <t xml:space="preserve">4. ค่าตอบแทน ใช้สอยและวัสดุ	</t>
  </si>
  <si>
    <t>03128-1</t>
  </si>
  <si>
    <t>03217-1</t>
  </si>
  <si>
    <t>03293-1</t>
  </si>
  <si>
    <t>งานอำนวยการและบริหารสำนักงานเขต</t>
  </si>
  <si>
    <t>1. งบดำเนินงาน</t>
  </si>
  <si>
    <t>1.1 ค่าตอบแทนใช้สอยและวัสดุ</t>
  </si>
  <si>
    <t xml:space="preserve">   1.1.1 ค่าตอบแทน </t>
  </si>
  <si>
    <t xml:space="preserve">   1.1.2 ค่าใช้สอย</t>
  </si>
  <si>
    <t xml:space="preserve">   1.1.3 ค่าวัสดุ</t>
  </si>
  <si>
    <t xml:space="preserve">1.2 ค่าสาธารณูปโภค		</t>
  </si>
  <si>
    <t xml:space="preserve">งานบริหารทั่วไปและบริการทะเบียน </t>
  </si>
  <si>
    <t>งานบริหารทั่วไปและบริหารการคลัง</t>
  </si>
  <si>
    <t>งานบริหารทั่วไปและจัดเก็บรายได้</t>
  </si>
  <si>
    <t>ค่าไปรษณีย์</t>
  </si>
  <si>
    <t>งานบริหารทั่วไปฝ่ายรักษาความสะอาด</t>
  </si>
  <si>
    <t>1.1 ค่าตอบแทน ใช้สอยและวัสดุ</t>
  </si>
  <si>
    <t xml:space="preserve">1.1.1 ค่าตอบแทน </t>
  </si>
  <si>
    <t>1.1.2 ค่าใช้สอย</t>
  </si>
  <si>
    <t>1.1.3 ค่าวัสดุ</t>
  </si>
  <si>
    <t>2. งบรายจ่ายอื่น</t>
  </si>
  <si>
    <t>07103-1</t>
  </si>
  <si>
    <t>งานกวาดทำความสะอาดที่และทางสาธารณะ</t>
  </si>
  <si>
    <t>งานเก็บขยะมูลฝอยและขนถ่ายสิ่งปฏิกูล</t>
  </si>
  <si>
    <t>งานดูแลสวนและพื้นที่สีเขียว</t>
  </si>
  <si>
    <t>งานบริหารทั่วไปและสอบสวนดำเนินคดี</t>
  </si>
  <si>
    <t xml:space="preserve">งานบริหารทั่วไปฝ่ายโยธา </t>
  </si>
  <si>
    <t>งานบำรุงรักษาซ่อมแซม</t>
  </si>
  <si>
    <t xml:space="preserve">    1.1 ค่าตอบแทน ใช้สอยและวัสดุ</t>
  </si>
  <si>
    <t>2. งบลงทุน</t>
  </si>
  <si>
    <t xml:space="preserve">    ค่าครุภัณฑ์ ที่ดินและสิ่งก่อสร้าง</t>
  </si>
  <si>
    <t>งานบริหารทั่วไปฝ่ายพัฒนาชุมชน</t>
  </si>
  <si>
    <t>งานพัฒนาชุมชนและบริการสังคม</t>
  </si>
  <si>
    <t xml:space="preserve"> 1.1.1 ค่าตอบแทน </t>
  </si>
  <si>
    <t xml:space="preserve"> 1.1.2 ค่าใช้สอย</t>
  </si>
  <si>
    <t xml:space="preserve"> </t>
  </si>
  <si>
    <t>07102-1</t>
  </si>
  <si>
    <t>07199-1</t>
  </si>
  <si>
    <t>07199-3</t>
  </si>
  <si>
    <t>07199-5</t>
  </si>
  <si>
    <t>07199-7</t>
  </si>
  <si>
    <t>07199-8</t>
  </si>
  <si>
    <t>งานบริหารทั่วไปฝ่ายสิ่งแวดล้อมและสุขาภิบาล</t>
  </si>
  <si>
    <t>งานสุขาภิบาลอาหารและอนามัยสิ่งแวดล้อม</t>
  </si>
  <si>
    <t>ค่าใช้จ่ายโครงการกรุงเทพฯ เมืองอาหารปลอดภัย</t>
  </si>
  <si>
    <t>งานบริหารทั่วไปฝ่ายการศึกษา</t>
  </si>
  <si>
    <t>งานงบประมาณโรงเรียน</t>
  </si>
  <si>
    <t>06104-1</t>
  </si>
  <si>
    <t>06199-1</t>
  </si>
  <si>
    <t xml:space="preserve">(1) ค่าใช้จ่ายในการฝึกอบรมนายหมู่ลูกเสือสามัญ </t>
  </si>
  <si>
    <t>สามัญรุ่นใหญ่ และหัวหน้าหน่วยยุวกาชาด</t>
  </si>
  <si>
    <t>07103-2</t>
  </si>
  <si>
    <t>07109-1</t>
  </si>
  <si>
    <t>07124-1</t>
  </si>
  <si>
    <t>07125-1</t>
  </si>
  <si>
    <t>07126-1</t>
  </si>
  <si>
    <t>07199-2</t>
  </si>
  <si>
    <t>07199-4</t>
  </si>
  <si>
    <t>07199-6</t>
  </si>
  <si>
    <t>2.งบลงทุน</t>
  </si>
  <si>
    <t xml:space="preserve">  </t>
  </si>
  <si>
    <t xml:space="preserve">          </t>
  </si>
  <si>
    <t>1.งบดำเนินงาน</t>
  </si>
  <si>
    <r>
      <t xml:space="preserve">   </t>
    </r>
    <r>
      <rPr>
        <b/>
        <sz val="16"/>
        <rFont val="TH SarabunPSK"/>
        <family val="2"/>
      </rPr>
      <t xml:space="preserve"> ค่าครุภัณฑ์</t>
    </r>
  </si>
  <si>
    <t>งานระบายน้ำและแก้ไขปัญหาน้ำท่วม</t>
  </si>
  <si>
    <t xml:space="preserve">         1.1.1 ค่าตอบแทน</t>
  </si>
  <si>
    <t>5</t>
  </si>
  <si>
    <t>ก) งบประมาณจำแนกตามประเภทงบประมาณ</t>
  </si>
  <si>
    <t>(บาท)</t>
  </si>
  <si>
    <t xml:space="preserve">ประเภทงบประมาณ </t>
  </si>
  <si>
    <t xml:space="preserve">เงินงบประมาณ </t>
  </si>
  <si>
    <t xml:space="preserve">เงินนอกงบประมาณ </t>
  </si>
  <si>
    <t>รวม</t>
  </si>
  <si>
    <t>งบประมาณเพื่อสนับสนุนช่วยเหลือ(Grant)</t>
  </si>
  <si>
    <t>งบประมาณเพื่อการชำระหนี้</t>
  </si>
  <si>
    <t>รวมงบประมาณทั้งสิ้น</t>
  </si>
  <si>
    <t>ข) งบประมาณตามโครงสร้างงาน</t>
  </si>
  <si>
    <t> งบประมาณภารกิจประจำพื้นฐาน</t>
  </si>
  <si>
    <t> งบประมาณภารกิจตามแผนยุทธศาสตร์</t>
  </si>
  <si>
    <t>  งบประมาณตามแผนยุทธศาสตร์</t>
  </si>
  <si>
    <t>  งบประมาณตามแผนยุทธศาสตร์บูรณาการ</t>
  </si>
  <si>
    <t xml:space="preserve">งาน/โครงการ </t>
  </si>
  <si>
    <t> การจัดบริการของสำนักงานเขต</t>
  </si>
  <si>
    <t>  งานรายจ่ายบุคลากร</t>
  </si>
  <si>
    <t>  งานอำนวยการและบริหารสำนักงานเขต</t>
  </si>
  <si>
    <t>  งานปกครอง</t>
  </si>
  <si>
    <t>  งานบริหารทั่วไปและบริการทะเบียน</t>
  </si>
  <si>
    <t>  งานบริหารทั่วไปและบริหารการคลัง</t>
  </si>
  <si>
    <t>  งานบริหารทั่วไปและจัดเก็บรายได้</t>
  </si>
  <si>
    <t>  งานบริหารทั่วไปฝ่ายรักษาความสะอาด</t>
  </si>
  <si>
    <t>  งานกวาดทำความสะอาดที่และทางสาธารณะ</t>
  </si>
  <si>
    <t>  งานเก็บขยะมูลฝอยและขนถ่ายสิ่งปฏิกูล</t>
  </si>
  <si>
    <t>  งานดูแลสวนและพื้นที่สีเขียว</t>
  </si>
  <si>
    <t>  งานบริหารทั่วไปและสอบสวนดำเนินคดี</t>
  </si>
  <si>
    <t>  งานบริหารทั่วไปฝ่ายโยธา</t>
  </si>
  <si>
    <t>  งานบริหารทั่วไปฝ่ายพัฒนาชุมชน</t>
  </si>
  <si>
    <t>  งานพัฒนาชุมชนและบริการสังคม</t>
  </si>
  <si>
    <t>  งานบริหารทั่วไปฝ่ายสิ่งแวดล้อมและสุขาภิบาล</t>
  </si>
  <si>
    <t>  งานสุขาภิบาลอาหารและอนามัยสิ่งแวดล้อม</t>
  </si>
  <si>
    <t>  งานป้องกันและควบคุมโรค</t>
  </si>
  <si>
    <t>  งานบริหารทั่วไปฝ่ายการศึกษา</t>
  </si>
  <si>
    <t>  งานงบประมาณโรงเรียน</t>
  </si>
  <si>
    <t>รวมงบประมาณตามโครงสร้างงาน</t>
  </si>
  <si>
    <t>ค) งบประมาณเพื่อสนับสนุนช่วยเหลือ (Grant)</t>
  </si>
  <si>
    <t xml:space="preserve">รายการ </t>
  </si>
  <si>
    <t>รวมงบประมาณเพื่อสนับสนุนช่วยเหลือ</t>
  </si>
  <si>
    <t>ง) งบประมาณเพื่อการชำระหนี้</t>
  </si>
  <si>
    <t>รวมงบประมาณเพื่อการชำระหนี้</t>
  </si>
  <si>
    <t>05105-1</t>
  </si>
  <si>
    <t>งานป้องกันและควบคุมโรค</t>
  </si>
  <si>
    <t xml:space="preserve">  1.1 ค่าตอบแทน ใช้สอยและวัสดุ</t>
  </si>
  <si>
    <t>2.งบรายจ่ายอื่น</t>
  </si>
  <si>
    <t>3. งบเงินอุดหนุน</t>
  </si>
  <si>
    <t>4. งบรายจ่ายอื่น</t>
  </si>
  <si>
    <t xml:space="preserve">     ครุภัณฑ์  </t>
  </si>
  <si>
    <t>ฉ) งบประมาณจำแนกตามประเภทงบรายจ่าย</t>
  </si>
  <si>
    <t>ประเภทงบ รายจ่าย</t>
  </si>
  <si>
    <t>เงินเดือนและค่าจ้างประจำ</t>
  </si>
  <si>
    <t>ค่าจ้างชั่วคราว</t>
  </si>
  <si>
    <t>ค่าตอบแทนใช้สอยและวัสดุ</t>
  </si>
  <si>
    <t>ค่าสาธารณูปโภค</t>
  </si>
  <si>
    <t>ค่าครุภัณฑ์ที่ดินและสิ่งก่อสร้าง</t>
  </si>
  <si>
    <t>เงินอุดหนุน</t>
  </si>
  <si>
    <t>รายจ่ายอื่น</t>
  </si>
  <si>
    <t xml:space="preserve">งบบุคลากร </t>
  </si>
  <si>
    <t xml:space="preserve">งบดำเนินงาน </t>
  </si>
  <si>
    <t xml:space="preserve">งบลงทุน </t>
  </si>
  <si>
    <t xml:space="preserve">งบเงินอุดหนุน </t>
  </si>
  <si>
    <t xml:space="preserve">งบรายจ่ายอื่น </t>
  </si>
  <si>
    <t xml:space="preserve">รวมงบประมาณ </t>
  </si>
  <si>
    <t>ผู้อำนวยการ (1)</t>
  </si>
  <si>
    <t>ผู้ช่วยผู้อำนวยการ (2)</t>
  </si>
  <si>
    <t>ฝ่ายการคลัง</t>
  </si>
  <si>
    <t>หัวหน้าฝ่าย (1)</t>
  </si>
  <si>
    <t>ข้าราชการ (15)</t>
  </si>
  <si>
    <t>ข้าราชการ (17)</t>
  </si>
  <si>
    <t>ข้าราชการ (13)</t>
  </si>
  <si>
    <t>ลูกจ้างประจำ (8)</t>
  </si>
  <si>
    <t>ลูกจ้างประจำ (-)</t>
  </si>
  <si>
    <t>ลูกจ้างประจำ (1)</t>
  </si>
  <si>
    <t>ลูกจ้างชั่วคราว (2)</t>
  </si>
  <si>
    <t>ลูกจ้างชั่วคราว (1)</t>
  </si>
  <si>
    <t>ลูกจ้างโครงการ (-)</t>
  </si>
  <si>
    <t>ฝ่ายรักษาความสะอาดและสวนสาธารณะ</t>
  </si>
  <si>
    <t>ข้าราชการ (10)</t>
  </si>
  <si>
    <t>ข้าราชการ (11)</t>
  </si>
  <si>
    <t>ลูกจ้างประจำ (3)</t>
  </si>
  <si>
    <t>ลูกจ้างประจำ (33)</t>
  </si>
  <si>
    <t>ลูกจ้างชั่วคราว (-)</t>
  </si>
  <si>
    <t>ฝ่ายพัฒนาชุมชนและสวัสดิการสังคม</t>
  </si>
  <si>
    <t>ข้าราชการ (14)</t>
  </si>
  <si>
    <t>ลูกจ้างประจำ (35)</t>
  </si>
  <si>
    <t>ลูกจ้างประจำ (6)</t>
  </si>
  <si>
    <t>ลูกจ้างประจำ (5)</t>
  </si>
  <si>
    <t>ลูกจ้างชั่วคราว (8)</t>
  </si>
  <si>
    <t>ลูกจ้างประจำ (30)</t>
  </si>
  <si>
    <t>ลูกจ้างชั่วคราว (17)</t>
  </si>
  <si>
    <t>03122-1</t>
  </si>
  <si>
    <t>งานปกครอง</t>
  </si>
  <si>
    <t>(1) ค่าใช้จ่ายในการฝึกอบรมอาสาสมัครป้องกันภัย</t>
  </si>
  <si>
    <r>
      <t xml:space="preserve">วัตถุประสงค์ : </t>
    </r>
    <r>
      <rPr>
        <sz val="16"/>
        <color indexed="8"/>
        <rFont val="TH SarabunPSK"/>
        <family val="2"/>
      </rPr>
      <t xml:space="preserve">เพื่อแสดงค่าใช้จ่ายเกี่ยวกับบุคลากรของกรุงเทพมหานครในภาพรวมของหน่วยรับงบประมาณที่กำหนดไว้ในงบบุคลากร เช่น </t>
    </r>
  </si>
  <si>
    <r>
      <rPr>
        <b/>
        <sz val="16"/>
        <rFont val="TH SarabunPSK"/>
        <family val="2"/>
      </rPr>
      <t xml:space="preserve">วัตถุประสงค์ : </t>
    </r>
    <r>
      <rPr>
        <sz val="16"/>
        <rFont val="TH SarabunPSK"/>
        <family val="2"/>
      </rPr>
      <t xml:space="preserve">เพื่ออำนวยการ สั่งการสำนักงานเขต ดำเนินงานเกี่ยวกับส่วนราชการอื่นที่มิใช่ของส่วนราชการใดตามที่ได้รับมอบหมาย 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</si>
  <si>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 xml:space="preserve">อำนวยการและบริหารงานทั่วไป, ประชาสัมพันธ์และรับเรื่องร้องทุกข์, กิจการสภาเขต 
    </t>
    </r>
  </si>
  <si>
    <r>
      <rPr>
        <b/>
        <sz val="16"/>
        <rFont val="TH SarabunPSK"/>
        <family val="2"/>
      </rPr>
      <t xml:space="preserve">วัตถุประสงค์ : </t>
    </r>
    <r>
      <rPr>
        <sz val="16"/>
        <rFont val="TH SarabunPSK"/>
        <family val="2"/>
      </rPr>
      <t>เพื่อรักษาความสงบเรียบร้อยในภารกิจของฝ่ายพลเรือน ทำหน้าที่เกี่ยวกับการปกครองท้องที่การทะเบียนปกครอง การปฏิบัติ</t>
    </r>
  </si>
  <si>
    <r>
      <t xml:space="preserve">กิจกรรมหลัก : </t>
    </r>
    <r>
      <rPr>
        <sz val="16"/>
        <rFont val="TH SarabunPSK"/>
        <family val="2"/>
      </rPr>
      <t>บริการทะเบียนและปฏิบัติหน้าที่ทางปกครอง, อาสาสมัครป้องกันภัยฝ่ายพลเรือน</t>
    </r>
  </si>
  <si>
    <r>
      <rPr>
        <b/>
        <sz val="16"/>
        <rFont val="TH SarabunPSK"/>
        <family val="2"/>
      </rPr>
      <t xml:space="preserve">วัตถุประสงค์ : </t>
    </r>
    <r>
      <rPr>
        <sz val="16"/>
        <rFont val="TH SarabunPSK"/>
        <family val="2"/>
      </rPr>
      <t>เพื่อให้บริการประชาชนด้านทะเบียนราษฎร ทะเบียนบัตรประจำตัวประชาชน และทะเบียนทั่วไป นอกจากนี้ยังมีหน้าที่กำหนด</t>
    </r>
  </si>
  <si>
    <r>
      <t>กิจกรรมหลัก :</t>
    </r>
    <r>
      <rPr>
        <sz val="16"/>
        <rFont val="TH SarabunPSK"/>
        <family val="2"/>
      </rPr>
      <t xml:space="preserve"> อำนวยการและบริหารงานทั่วไป, บริการทะเบียนราษฎร, บริการทะเบียนบัตรประจำตัวประชาชน, บริการทะเบียนทั่วไป</t>
    </r>
    <r>
      <rPr>
        <b/>
        <sz val="16"/>
        <rFont val="TH SarabunPSK"/>
        <family val="2"/>
      </rPr>
      <t xml:space="preserve">
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</si>
  <si>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 xml:space="preserve">อำนวยการและบริหารทั่วไป, บริหารงานคลัง, งบประมาณ การเงินและบัญชี, ตรวจสอบฎีกา </t>
    </r>
  </si>
  <si>
    <r>
      <rPr>
        <b/>
        <sz val="16"/>
        <rFont val="TH SarabunPSK"/>
        <family val="2"/>
      </rPr>
      <t xml:space="preserve">วัตถุประสงค์ : </t>
    </r>
    <r>
      <rPr>
        <sz val="16"/>
        <rFont val="TH SarabunPSK"/>
        <family val="2"/>
      </rPr>
      <t xml:space="preserve">เพื่อจัดหารายได้นำส่งคลังกรุงเทพมหานครตามเป้าหมายอย่างมีประสิทธิภาพทั่วถึงและเป็นธรรม ภายใต้กรอบที่กฎหมายกำหนด 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</si>
  <si>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อำนวยการและบริหารทั่วไป, ประเมินและจัดเก็บภาษีที่ดินและสิ่งปลูกสร้าง, ประเมินและจัดเก็บภาษีบำรุงท้องที่, ประเมินและ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</si>
  <si>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เพื่อให้การดำเนินงานภายในฝ่ายรักษาความสะอาดโดยรวม ได้รับการสนับสนุนให้ประสบความสำเร็จอย่างมีประสิทธิภาพ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</si>
  <si>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 xml:space="preserve">: เพื่อให้พื้นที่อยู่อาศัย พื้นที่ประกอบพาณิชยกรรม อุตสาหกรรม มีความสะอาดถูกสุขลักษณะ โดยจัดให้มีการเก็บขนมูลฝอย 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</si>
  <si>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เก็บขยะมูลฝอย, ขนถ่ายสิ่งปฏิกูล, ดูดไขมัน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</si>
  <si>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ตัดแต่งและดูแลบำรุงรักษาต้นไม้, เพาะชำและตกแต่งสถานที่, บริการรถน้ำ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</si>
  <si>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เพื่อกำหนดทิศทางในการบริหารงาน ควบคุมกำกับ และติดตามประเมินผลการปฏิบัติหน้าที่ของฝ่ายเทศกิจ ให้เป็นไปอย่างมี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</si>
  <si>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อำนวยการและบริหารงานทั่วไป, จัดประชุมคณะกรรมการระดับเขต, สอบสวนดำเนินคดี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</si>
  <si>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 xml:space="preserve">: เพื่อให้เขตพื้นที่มีความเป็นระเบียบ น่าอยู่อาศัย จัดระเบียบการทำกิจกรรมและการใช้ที่สาธารณะของผู้ประกอบการค้า หาบเร่ 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</si>
  <si>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ตรวจและบังคับการ, บริการและปฏิบัติการกิจการพิเศษ, ควบคุมการใช้ยานพาหนะ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</si>
  <si>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เพื่อกำหนดทิศทางในการบริหารงาน ควบคุมกำกับ และติดตามประเมินผลการปฏิบัติหน้าที่ของฝ่ายโยธา ให้เป็นไปอย่างมี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</si>
  <si>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อำนวยการและบริหารงานทั่วไป, ควบคุมการใช้ยานพาหนะ, สำรวจ ออกแบบ ประมาณราคา และควบคุมโครงการ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</si>
  <si>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 xml:space="preserve">: เพื่อให้สิ่งก่อสร้างมีความปลอดภัย ถูกสุขลักษณะ ไม่ส่งผลกระทบต่อสิ่งแวดล้อม เพื่อให้การพัฒนาและการขยายตัวของเมือง      </t>
    </r>
  </si>
  <si>
    <r>
      <t>กิจกรรมหลัก :</t>
    </r>
    <r>
      <rPr>
        <sz val="16"/>
        <rFont val="TH SarabunPSK"/>
        <family val="2"/>
      </rPr>
      <t xml:space="preserve"> อนุญาตและควบคุมการก่อสร้าง, ตรวจสอบและควบคุมการใช้อาคาร, บังคับใช้กฎหมายอาคาร, อนุญาตตัดคันหิน ถมดิน ฯลฯ, 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</si>
  <si>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 xml:space="preserve">: เพื่อดูแลซ่อมแซม บำรุงรักษาทางเท้าและพื้นผิวถนนสายรองให้อยู่ในสภาพที่ดี เพื่อให้ประชาชนสามารถใช้สัญจรได้อย่างสะดวก      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</si>
  <si>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ซ่อมแซมผิวจราจรด้วยแอลฟัลด์, ซ่อมแซมทางเท้าและป้าย, บำรุงรักษาซ่อมแซมไฟฟ้าสาธารณะ, บำรุงรักษา/บริการเครื่องจักรกล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</si>
  <si>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 xml:space="preserve">: เพื่อให้น้ำฝน น้ำปล่อยทิ้งจากบ้านเรือน อาคาร และน้ำปล่อยทิ้งจากแหล่งอื่น ๆ ได้รับการจัดการอย่างเป็นระบบ มีประสิทธิภาพ     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</si>
  <si>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ซ่อมแซม เปลี่ยนฝาท่อระบายน้ำ, ทำความสะอาดและขุดลอกท่อระบายน้ำ, ทำความสะอาดและขุดลอกคลอง, สูบระบายน้ำ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</si>
  <si>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เพื่อกำหนดทิศทางในการบริหารงาน ควบคุมกำกับ และติดตามการปฏิบัติหน้าที่ของฝ่ายพัฒนาชุมชนและสวัสดิการสังคมให้</t>
    </r>
  </si>
  <si>
    <r>
      <t>กิจกรรมหลัก :</t>
    </r>
    <r>
      <rPr>
        <sz val="16"/>
        <rFont val="TH SarabunPSK"/>
        <family val="2"/>
      </rPr>
      <t xml:space="preserve"> อำนวยการและบริหารงานทั่วไป, ควบคุมการใช้ยานพาหนะ, บริการเบิกจ่ายเงินสวัสดิการ, ทะเบียนและรับจดแจ้ง, ประสานงาน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</si>
  <si>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 xml:space="preserve">: เพื่อส่งเสริม สนับสนุนให้ประชาชนมีขีดความสามารถในการบริหารจัดการปัญหาชุมชน ตระหนักถึงคุณค่าทางศิลปวัฒนธรรม    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</si>
  <si>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เพื่อกำหนดทิศทางในการบริหารงาน ควบคุมกำกับ และติดตามประเมินผลการปฏิบัติหน้าที่ของฝ่ายสิ่งแวดล้อมและสุขาภิบาล</t>
    </r>
  </si>
  <si>
    <r>
      <t xml:space="preserve">กิจกรรมหลัก : </t>
    </r>
    <r>
      <rPr>
        <sz val="16"/>
        <rFont val="TH SarabunPSK"/>
        <family val="2"/>
      </rPr>
      <t>อำนวยการและบริหารงานทั่วไป, ควบคุมการใช้ยานพาหนะ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</si>
  <si>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ให้ประชาชนได้บริโภคอาหารปรุงสำเร็จที่ปลอดภัยปราศจากการปนเปื้อนสารเคมีอันตรายและเชื้อโรคในระบบทางเดินอาหาร</t>
    </r>
  </si>
  <si>
    <r>
      <t xml:space="preserve">กิจกรรมหลัก : </t>
    </r>
    <r>
      <rPr>
        <sz val="16"/>
        <rFont val="TH SarabunPSK"/>
        <family val="2"/>
      </rPr>
      <t>ออก/ต่อใบอนุญาต, ลงพื้นที่ตรวจ/ระงับเหตุรับแจ้ง, ลงพื้นที่ตรวจตามแผน, ส่งเสริมความรู้ผู้สัมผัสอาหาร, ดำเนินการบังคับใช้</t>
    </r>
  </si>
  <si>
    <r>
      <rPr>
        <b/>
        <sz val="16"/>
        <rFont val="TH SarabunPSK"/>
        <family val="2"/>
      </rPr>
      <t>กิจกรรมหลัก :</t>
    </r>
    <r>
      <rPr>
        <sz val="16"/>
        <rFont val="TH SarabunPSK"/>
        <family val="2"/>
      </rPr>
      <t xml:space="preserve"> ควบคุมพาหะและแหล่งนำโรค, รณรงค์การกำจัดและควบคุมลูกน้ำยุงลาย,  รณรงค์ป้องกันโรคติดต่อตามฤดูกาล, ประสานการ</t>
    </r>
  </si>
  <si>
    <r>
      <rPr>
        <b/>
        <sz val="16"/>
        <color indexed="8"/>
        <rFont val="TH SarabunPSK"/>
        <family val="2"/>
      </rPr>
      <t>วัตถุประสงค์ :</t>
    </r>
    <r>
      <rPr>
        <sz val="16"/>
        <color indexed="8"/>
        <rFont val="TH SarabunPSK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และติดตามประเมินผลการปฏิบัติหน้าที่ของฝ่ายการศึกษาให้เป็นไปอย่างมี</t>
    </r>
  </si>
  <si>
    <r>
      <rPr>
        <b/>
        <sz val="16"/>
        <color indexed="8"/>
        <rFont val="TH SarabunPSK"/>
        <family val="2"/>
      </rPr>
      <t>กิจกรรมหลัก :</t>
    </r>
    <r>
      <rPr>
        <sz val="16"/>
        <color indexed="8"/>
        <rFont val="TH SarabunPSK"/>
        <family val="2"/>
      </rPr>
      <t xml:space="preserve"> อำนวยการและบริหารงานทั่วไป, ควบคุมการใช้ยานพาหนะ, บริหารการศึกษา ได้แก่ การตรวจเยี่ยมสถานศึกษา การจัดประชุม</t>
    </r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</si>
  <si>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เพื่อให้นักเรียนทุกคนได้รับการสอนที่ได้มาตรฐานตามหลักสูตรที่สถานศึกษากำหนด อันเป็นการสนับสนุนให้นักเรียนนำ</t>
    </r>
  </si>
  <si>
    <r>
      <t>กิจกรรมหลัก :</t>
    </r>
    <r>
      <rPr>
        <sz val="16"/>
        <rFont val="TH SarabunPSK"/>
        <family val="2"/>
      </rPr>
      <t xml:space="preserve"> จัดการสอน, สนับสนุนการสอนและพัฒนาวิชาชีพครู, สนับสนุนนักเรียนและพัฒนาผู้เรียน, บริหารจัดการสถานศึกษา</t>
    </r>
  </si>
  <si>
    <t>ลูกจ้างประจำ (262)</t>
  </si>
  <si>
    <t>ลูกจ้างชั่วคราว (167)</t>
  </si>
  <si>
    <t>60</t>
  </si>
  <si>
    <t>70</t>
  </si>
  <si>
    <t>10</t>
  </si>
  <si>
    <t>98</t>
  </si>
  <si>
    <t>24</t>
  </si>
  <si>
    <t>1</t>
  </si>
  <si>
    <t>400</t>
  </si>
  <si>
    <t>500</t>
  </si>
  <si>
    <t xml:space="preserve">  -</t>
  </si>
  <si>
    <t xml:space="preserve"> - </t>
  </si>
  <si>
    <t>85</t>
  </si>
  <si>
    <t>2</t>
  </si>
  <si>
    <t xml:space="preserve">        โครงสร้างหน่วยงานและอัตรากำลัง</t>
  </si>
  <si>
    <t xml:space="preserve">     สำนักงานเขตบางพลัด</t>
  </si>
  <si>
    <t>(1) เงินตอบแทนพิเศษของข้าราชการ</t>
  </si>
  <si>
    <t xml:space="preserve">   </t>
  </si>
  <si>
    <t xml:space="preserve">           ค่าอาหารทำการนอกเวลา</t>
  </si>
  <si>
    <t xml:space="preserve">           ค่าซ่อมแซมยานพาหนะ </t>
  </si>
  <si>
    <t xml:space="preserve">           ค่าซ่อมแซมครุภัณฑ์ </t>
  </si>
  <si>
    <t xml:space="preserve">           ค่าจ้างเหมาบริการเป็นรายบุคคล</t>
  </si>
  <si>
    <t xml:space="preserve">           ค่าวัสดุสำนักงาน</t>
  </si>
  <si>
    <t xml:space="preserve">           ค่าวัสดุอุปกรณ์คอมพิวเตอร์ </t>
  </si>
  <si>
    <t xml:space="preserve">           ค่าวัสดุยานพาหนะ </t>
  </si>
  <si>
    <t xml:space="preserve">           ค่าเครื่องแต่งกาย</t>
  </si>
  <si>
    <t xml:space="preserve">           ค่าซ่อมแซมยานพาหนะ</t>
  </si>
  <si>
    <t xml:space="preserve">           ค่าซ่อมแซมเครื่องจักรกลและเครื่องทุ่นแรง</t>
  </si>
  <si>
    <t xml:space="preserve">           ส่วนใหญ่เป็นค่าวัสดุอุปกรณ์ในการปลูกและบำรุงรักษาต้นไม้</t>
  </si>
  <si>
    <t xml:space="preserve">           ค่าวัสดุยานพาหนะ ค่าเครื่องแบบชุดปฏิบัติงาน ฯลฯ</t>
  </si>
  <si>
    <t xml:space="preserve">           ค่าซ่อมแซมครุภัณฑ์</t>
  </si>
  <si>
    <t xml:space="preserve">            ค่าอาหารทำการนอกเวลา</t>
  </si>
  <si>
    <t xml:space="preserve">           ค่าวัสดุยานพาหนะ</t>
  </si>
  <si>
    <t xml:space="preserve">         ค่าไฟฟ้าสำนักงานศูนย์ฝึกอาชีพฯและบ้านหนังสือ</t>
  </si>
  <si>
    <t xml:space="preserve">         ค่าโทรศัพท์สำนักงานศูนย์ฝึกอาชีพฯและบ้านหนังสือ</t>
  </si>
  <si>
    <t xml:space="preserve">         ค่าบริการอินเตอร์เน็ทความเร็วสูงศูนย์ฝึกอาชีพฯ</t>
  </si>
  <si>
    <t xml:space="preserve">            ค่าซ่อมแซมยานพาหนะ</t>
  </si>
  <si>
    <t xml:space="preserve">            ค่าซ่อมแซมครุภัณฑ์</t>
  </si>
  <si>
    <t xml:space="preserve">    ค่าครุภัณฑ์ </t>
  </si>
  <si>
    <t>ค่าตอบแทน ใช้สอยและวัสดุ</t>
  </si>
  <si>
    <t xml:space="preserve">     ผู้ปกครองเพื่อพัฒนาโรงเรียนสังกัดกรุงเทพมหานคร</t>
  </si>
  <si>
    <t xml:space="preserve">   ค่าตอบแทน ใช้สอยและวัสดุ</t>
  </si>
  <si>
    <t xml:space="preserve">   ค่าวัสดุ</t>
  </si>
  <si>
    <t>ค่าที่ดินและสิ่งก่อสร้าง</t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</si>
  <si>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เพื่อลดความเสี่ยงในการแพร่โรค เหตุเดือดร้อนรำคาญ และความไม่ปลอดภัยที่เกิดจากแมลงและสัตว์นำโรค รวมทั้งให้ประชาชน</t>
    </r>
  </si>
  <si>
    <t>การสาธารณูปการ การส่งเสริม  และการประกอบอาชีพการส่งเสริมการลงทุน  การส่งเสริมการท่องเที่ยว การจัดการศึกษา</t>
  </si>
  <si>
    <t>การปรับปรุงแหล่งชุมชนแออัดและการจัดการเกี่ยวกับที่อยู่อาศัย การจัดให้มีและบำรุงรักษาสถานที่พักผ่อนหย่อนใจ การส่งเสริมกีฬา</t>
  </si>
  <si>
    <t>การออกกำลังกายเพื่อสุขภาพ การส่งเสริมประชาธิปไตย ความเสมอภาค และสิทธิเสรีภาพของประชาชน  การส่งเสริมการมีส่วนร่วม</t>
  </si>
  <si>
    <t>หรือกฎหมายอื่นที่กำหนดให้เป็นอำนาจหน้าที่ของกรุงเทพมหานคร</t>
  </si>
  <si>
    <t xml:space="preserve">       งานตรวจและบังคับใช้กฎหมาย</t>
  </si>
  <si>
    <t xml:space="preserve"> -</t>
  </si>
  <si>
    <t xml:space="preserve">       งานอนุญาตก่อสร้าง ควบคุมอาคารและผังเมือง</t>
  </si>
  <si>
    <t>   งานระบายน้ำและแก้ไขปัญหาน้ำท่วม</t>
  </si>
  <si>
    <t>   งานบำรุงรักษาซ่อมแซม</t>
  </si>
  <si>
    <t xml:space="preserve">       สำนักงานเขตบางพลัด มีพันธกิจหลักในการพัฒนาปรับปรุงการให้บริการของหน่วยงานให้ตรงตามความต้องการ</t>
  </si>
  <si>
    <t>และทางระบายน้ำ การจัดให้มีและควบคุมตลาด ท่าเทียบเรือ ท่าข้าม และที่จอดรถ การสาธารณูปโภค และการก่อสร้างอื่นๆ</t>
  </si>
  <si>
    <t>การพัฒนาคุณภาพชีวิต การบำรุงรักษาศิลปะ จารีตประเพณี ภูมิปัญญาท้องถิ่นและวัฒนธรรมอันดีของท้องถิ่น การจัดให้มีพิพิธภัณฑ์</t>
  </si>
  <si>
    <t xml:space="preserve">                 สำนักงานเขตบางพลัด มีอำนาจหน้าที่เกี่ยวกับการปกครอง การทะเบียน การจัดให้มีและบำรุงรักษาทางบก ทางน้ำ </t>
  </si>
  <si>
    <t xml:space="preserve">ขยะมูลฝอยที่แหล่งกำเนิดเป็นการจัดการขยะตั้งแต่ต้นทางให้เกิดการลดปริมาณขยะ  และใช้ทรัพยากรอย่างคุ้มค่า ปรับปรุง </t>
  </si>
  <si>
    <t>และฟื้นฟูแหล่งท่องเที่ยวในพื้นที่เขต และจัดกิจกรรมส่งเสริมการท่องเที่ยว</t>
  </si>
  <si>
    <t xml:space="preserve">      ค่าครุภัณฑ์ ที่ดินและสิ่งก่อสร้าง</t>
  </si>
  <si>
    <t xml:space="preserve">      ค่าครุภัณฑ์ </t>
  </si>
  <si>
    <t>(2) ค่าใช้จ่ายโครงการอาสาสมัครกรุงเทพมหานคร</t>
  </si>
  <si>
    <t xml:space="preserve"> งบดำเนินงาน</t>
  </si>
  <si>
    <t xml:space="preserve">       1. ค่าตอบแทน </t>
  </si>
  <si>
    <t xml:space="preserve">       2. ค่าใช้สอย</t>
  </si>
  <si>
    <t xml:space="preserve">      3. ค่าวัสดุ</t>
  </si>
  <si>
    <t xml:space="preserve">  งบดำเนินงาน</t>
  </si>
  <si>
    <t xml:space="preserve">   1. ค่าตอบแทน ใช้สอยและวัสดุ</t>
  </si>
  <si>
    <t xml:space="preserve">      1.1ค่าตอบแทน </t>
  </si>
  <si>
    <t xml:space="preserve">   2. ค่าสาธารณูปโภค		</t>
  </si>
  <si>
    <t xml:space="preserve">      1.2 ค่าใช้สอย</t>
  </si>
  <si>
    <t xml:space="preserve">     1.3 ค่าวัสดุ</t>
  </si>
  <si>
    <t>งบดำเนินงาน</t>
  </si>
  <si>
    <t xml:space="preserve">     ค่าตอบแทนใช้สอยและวัสดุ</t>
  </si>
  <si>
    <t xml:space="preserve">       3. ค่าวัสดุ</t>
  </si>
  <si>
    <t xml:space="preserve">      1.3 ค่าวัสดุ</t>
  </si>
  <si>
    <t xml:space="preserve">      1.1 ค่าตอบแทน </t>
  </si>
  <si>
    <t xml:space="preserve">      2.1 ค่าครุภัณฑ์</t>
  </si>
  <si>
    <t xml:space="preserve">     2.2 ค่าที่ดินและสิ่งก่อสร้าง</t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</si>
  <si>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อำนวยการ, บริหารงานทั่วไป, ดำเนินการแก้ไขปัญหาร้องทุกข์, บริหารงานบุคคลขั้นเบื้องต้น, ประสานงานร่วมกับหน่วยงาน</t>
    </r>
  </si>
  <si>
    <t>หรือส่วนราชการอื่น, จัดประชุม,ดูแลยานพาหนะ</t>
  </si>
  <si>
    <t xml:space="preserve"> อุปกรณ์ประกอบถนน และป้ายต่าง ๆ ให้บริการกวาด ทำความสะอาดชุมชน ส่วนราชการตามร้องขอ </t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</si>
  <si>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เพื่อให้ถนนและพื้นที่สัญจรมีความสะอาด ปราศจากมูลฝอย โดยจัดให้มีการกวาด ทำความสะอาดถนน บาทวิถี สะพานลอยคนเดินข้าม</t>
    </r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</si>
  <si>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กวาด ล้าง ทำความสะอาดถนน ตรอก ซอย ในพื้นที่เขตและอุปกรณ์ประกอบถนน เช่น ป้ายต่างๆ สถานที่สำคัญ และสถานที่จัดงานของ</t>
    </r>
  </si>
  <si>
    <t>ส่วนราชการ และชุมชน ฯลฯ</t>
  </si>
  <si>
    <t>0.02</t>
  </si>
  <si>
    <r>
      <rPr>
        <b/>
        <sz val="16"/>
        <rFont val="TH SarabunPSK"/>
        <family val="2"/>
      </rPr>
      <t xml:space="preserve">วัตถุประสงค์ </t>
    </r>
    <r>
      <rPr>
        <sz val="16"/>
        <rFont val="TH SarabunPSK"/>
        <family val="2"/>
      </rPr>
      <t>: เพื่อให้พื้นที่เขตมีภูมิทัศน์ที่สวยงามร่มรื่น มีสภาพแวดล้อมที่ดี โดยจัดให้มีการดูแลสวนหย่อม ต้นไม้เกาะกลาง และต้นไม้ริมทางเท้า</t>
    </r>
  </si>
  <si>
    <t xml:space="preserve"> ประดับตกแต่งถนนต้อนรับอาคันตุกะ และในวันสำคัญต่างๆ ให้บริการตัดแต่งต้นไม้แก่ประชาชน ส่วนราชการที่ร้องขอโดยคิดจัดเก็บค่าบริการ</t>
  </si>
  <si>
    <t>และแผงลอยให้เป็นไปด้วยความเรียบร้อย ดูแลความเป็นระเบียบเรียบร้อยตามข้อบัญญัติฯ จัดชุดปฏิบัติการออกตรวจพื้นที่ ตักเตือน จับกุม</t>
  </si>
  <si>
    <t>ในกรณีที่พบผู้กระทำความผิด  ให้บริการและปฏิบัติการพิเศษในการอำนวยความสะดวกในการจราจร ดูแลความปลอดภัย ตรวจพื้นที่จุดเสี่ยงภัย</t>
  </si>
  <si>
    <t xml:space="preserve"> พิพิธภัณฑ์ท้องถิ่น, บ้านหนังสือ, กิจกรรมลานกีฬา, สอนแอโรบิค </t>
  </si>
  <si>
    <r>
      <rPr>
        <b/>
        <sz val="16"/>
        <rFont val="TH SarabunPSK"/>
        <family val="2"/>
      </rPr>
      <t xml:space="preserve">กิจกรรมหลัก : </t>
    </r>
    <r>
      <rPr>
        <sz val="16"/>
        <rFont val="TH SarabunPSK"/>
        <family val="2"/>
      </rPr>
      <t>พัฒนาศักยภาพชุมชน, สภาเยาวชนกรุงเทพมหานคร, ศูนย์พัฒนาเด็กก่อนวัยเรียน, จัดกิจกรรมวันสำคัญและส่งเสริมวัฒนธรรมประเพณี,</t>
    </r>
  </si>
  <si>
    <t>ผู้บริหารสถานศึกษา จัดประชุมครู จัดทำทะเบียนเด็กครบเกณฑ์ ติดตามเด็กครบเกณฑ์ให้เข้ารับการศึกษา และจัดหาสถานศึกษาให้แก่เด็กครบเกณฑ์</t>
  </si>
  <si>
    <t xml:space="preserve">ดำเนินการเรื่องร้องทุกข์ </t>
  </si>
  <si>
    <t>งบประมาณเพื่อชดใช้เงินยืมเงินสะสม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</si>
  <si>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</si>
  <si>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</si>
  <si>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ของประชาชนผู้รับบริการ เฝ้าระวัง ตรวจตราและแก้ไขจุดเสี่ยงภัยที่อาจเกิดอันตรายกับประชาชน  ส่งเสริมให้เกิดการคัดแยก</t>
  </si>
  <si>
    <t>ของราษฎร การรักษาความสะอาดและความเป็นระเบียบเรียบร้อย และการอนามัย โรงมหรสพ และสาธารณสถานอื่น ๆ การคุ้มครอง</t>
  </si>
  <si>
    <t>ดูแลบำรุงรักษา และการใช้ประโยชน์ที่ดิน การจัดเก็บรายได้ การบังคับการให้เป็นไปตามข้อบัญญัติกรุงเทพมหานคร</t>
  </si>
  <si>
    <r>
      <rPr>
        <b/>
        <sz val="16"/>
        <rFont val="TH SarabunPSK"/>
        <family val="2"/>
      </rPr>
      <t>วัตถุประสงค์ :</t>
    </r>
    <r>
      <rPr>
        <sz val="16"/>
        <rFont val="TH SarabunPSK"/>
        <family val="2"/>
      </rPr>
      <t xml:space="preserve"> เพื่อให้กรุงเทพมหานคร มีการพัฒนาระบบบัญชี จัดทำบัญชี และรายงานการเงินการคลังและรายงานผลการดำเนินงานภาครัฐ</t>
    </r>
  </si>
  <si>
    <t xml:space="preserve">         1.1.2 ค่าใช้สอย</t>
  </si>
  <si>
    <t xml:space="preserve">         1.1.3 ค่าวัสดุ</t>
  </si>
  <si>
    <t xml:space="preserve">    1.2 ค่าสาธารณูปโภค</t>
  </si>
  <si>
    <t xml:space="preserve">     ค่าตอบแทน ใช้สอยและวัสดุ</t>
  </si>
  <si>
    <t xml:space="preserve">       ค่าใช้สอย</t>
  </si>
  <si>
    <t>3. งบรายจ่ายอื่น</t>
  </si>
  <si>
    <t xml:space="preserve"> 1.งบดำเนินงาน</t>
  </si>
  <si>
    <t xml:space="preserve">  1.1.3 ค่าวัสดุ</t>
  </si>
  <si>
    <t xml:space="preserve">  1.2 ค่าสาธารณูปโภค</t>
  </si>
  <si>
    <t xml:space="preserve">บาท </t>
  </si>
  <si>
    <t xml:space="preserve">     ตามแบบเลขที่ ขบพ.ศษ. 3/2568</t>
  </si>
  <si>
    <t xml:space="preserve">     - ปรับปรุงพื้นที่อ่างซักล้าง ด้านล่างอ่างล้างมือ</t>
  </si>
  <si>
    <t xml:space="preserve">     - ปรับปรุงทาสีภายนอก-ภายใน ห้องเรียน อาคาร 3</t>
  </si>
  <si>
    <t xml:space="preserve">     ตามแบบเลขที่ ขบพ.ศษ.4/2568</t>
  </si>
  <si>
    <t xml:space="preserve">     - ปรับปรุงหลังคาอาคาร 2</t>
  </si>
  <si>
    <t xml:space="preserve">     - ปรับปรุงระบบบำบัดห้องน้ำนักเรียนชาย</t>
  </si>
  <si>
    <t xml:space="preserve">     - ปรับปรุงพื้น ค.ส.ล. สนามกีฬาโดม</t>
  </si>
  <si>
    <t xml:space="preserve">     - ปรับปรุงหลังคากันสาดอาคาร 1 และ 2</t>
  </si>
  <si>
    <t xml:space="preserve">     - ปรับปรุงหลังคาข้างโรงประกอบอาหาร</t>
  </si>
  <si>
    <t xml:space="preserve">     - ปรับปรุงหลังคาข้างห้องน้ำชาย</t>
  </si>
  <si>
    <t xml:space="preserve">     - ติดตั้งผนังพีวีซี กั้นห้องเอนกประสงค์</t>
  </si>
  <si>
    <t xml:space="preserve">     - ปรับปรุงหลังคาโดม</t>
  </si>
  <si>
    <t xml:space="preserve">     - ปรับปรุงห้องดนตรีสากล ชั้น 4 อาคาร 3</t>
  </si>
  <si>
    <t xml:space="preserve">     - ปรับปรุงกันสาดเกล็ดอลูมิเนียม กันฝนสาด อาคาร 2 ชั้น 4</t>
  </si>
  <si>
    <t xml:space="preserve">     - ปรับปรุงห้องหน้าโรงประกอบอาหาร</t>
  </si>
  <si>
    <t xml:space="preserve">     - ปรับปรุงลานหน้าห้องน้ำอนุบาล</t>
  </si>
  <si>
    <t xml:space="preserve">    ตามแบบเลขที่ ขบพ.ศษ. 6/2568</t>
  </si>
  <si>
    <t xml:space="preserve">    - ปรับปรุงห้องสหกรณ์เดิม</t>
  </si>
  <si>
    <t xml:space="preserve">    - ปรับปรุงพื้นหน้าอาคารอนุบาล พร้อมวางท่อระบายน้ำ ค.ส.ล.</t>
  </si>
  <si>
    <t xml:space="preserve">    - ปรับปรุงหลังคาทางเดินเชื่อม ห้องน้ำอนุบาลและอาคารอนุบาล</t>
  </si>
  <si>
    <t xml:space="preserve">    ตามแบบเลขที่ ขบพ.ศษ.2/2568</t>
  </si>
  <si>
    <t xml:space="preserve">    - ปรับปรุงพื้นสนามใต้โดม</t>
  </si>
  <si>
    <t xml:space="preserve">    - ปรับปรุงพื้นหน้าอาคารเรียน</t>
  </si>
  <si>
    <t xml:space="preserve">    - ปรับปรุงบ้านนักการฯ (หลังอาคาร 5)</t>
  </si>
  <si>
    <t xml:space="preserve">    - ปรับปรุงหลังคาอาคาร 2</t>
  </si>
  <si>
    <t xml:space="preserve">    - พัดลมโคจร ขนาด 16 นิ้ว ประเภทประหยัดพลังงาน</t>
  </si>
  <si>
    <t xml:space="preserve">      พร้อมอุปกรณ์และติดตั้ง จำนวน 8 เครื่อง</t>
  </si>
  <si>
    <t xml:space="preserve">    - พัดลมติดผนัง ขนาด 16 นิ้ว ประเภทประหยัดพลังงาน</t>
  </si>
  <si>
    <t xml:space="preserve">      พร้อมอุปกรณ์และติดตั้ง จำนวน 4 เครื่อง</t>
  </si>
  <si>
    <t xml:space="preserve">    ตามแบบเลขที่ ขบพ.ศษ.11/2568</t>
  </si>
  <si>
    <t xml:space="preserve">    - ปรับปรุงหลังคาโดม</t>
  </si>
  <si>
    <t xml:space="preserve">    - ปรับปรุงหลังคาเชื่อมต่อ อาคารโดมและอาคารเรียน</t>
  </si>
  <si>
    <t xml:space="preserve">    - ปรับปรุงทาสีห้องเรียนอาคาร 4</t>
  </si>
  <si>
    <t xml:space="preserve">    - ปรับปรุงพื้นหน้าอาคาร 1</t>
  </si>
  <si>
    <t xml:space="preserve">      พร้อมอุปกรณ์และติดตั้ง จำนวน 12 เครื่อง</t>
  </si>
  <si>
    <t>(7) ปรับปรุงโรงเรียนวัดเปาโรหิตย์</t>
  </si>
  <si>
    <t xml:space="preserve">    ตามแบบเลขที่ ขบพ.ศษ.7/2568</t>
  </si>
  <si>
    <t xml:space="preserve">    ตามแบบเลขที่ ขบพ.ศษ.10/2568</t>
  </si>
  <si>
    <t xml:space="preserve">    - ปรับปรุงหลังคาอาคาร 3</t>
  </si>
  <si>
    <t>(8) ปรับปรุงโรงเรียนวัดคฤหบดี (จันทรสถิตย์)</t>
  </si>
  <si>
    <t xml:space="preserve">    ตามแบบเลขที่ ขบพ.ศษ.8/2568</t>
  </si>
  <si>
    <t xml:space="preserve">    - ปรับปรุงห้องดนตรีสากล ชั้น 4 อาคาร 3</t>
  </si>
  <si>
    <t xml:space="preserve">    - ปรับปรุงราวกันตก ชั้น 2 อาคาร 3</t>
  </si>
  <si>
    <t xml:space="preserve">    ตามแบบเลขที่ ขบพ.ศษ.1/2568</t>
  </si>
  <si>
    <t xml:space="preserve">    - ปรับปรุงถังเก็บน้ำดีสำรอง ห้องน้ำนักเรียน หลังอาคาร 3</t>
  </si>
  <si>
    <t>(9) ปรับปรุงโรงเรียนบางยี่ขันวิทยาคม</t>
  </si>
  <si>
    <t xml:space="preserve">    - ปรับปรุงระบบสำรองน้ำบนดิน (แทนระบบถังเก็บน้ำใต้ดิน)</t>
  </si>
  <si>
    <t xml:space="preserve">    - ทาสีภายนอก อาคารเรียน อาคารอมรพิมาน</t>
  </si>
  <si>
    <t xml:space="preserve">    - ปรับปรุงสนามฟุตซอลหน้าอาคารอมรพิมานและอาคารมหานคร</t>
  </si>
  <si>
    <t xml:space="preserve">    - ก่อสร้างเวทีกิจกรรม</t>
  </si>
  <si>
    <t xml:space="preserve">    - ปรับปรุงพื้นที่หลังห้องสมุด อาคารอมรพิมาน</t>
  </si>
  <si>
    <t xml:space="preserve">    - ปรับปรุงทาสี อาคารพลศึกษา</t>
  </si>
  <si>
    <t xml:space="preserve">    ตามแบบเลขที่ ขบพ.ศษ.9/2568</t>
  </si>
  <si>
    <t xml:space="preserve">     - พัดลมโคจร ขนาด 16 นิ้ว ประเภทประหยัดพลังงาน </t>
  </si>
  <si>
    <t xml:space="preserve">     - มอเตอร์ดูดน้ำออกจากบ่อพักระบายน้ำ</t>
  </si>
  <si>
    <t xml:space="preserve">    - ถังน้ำ แบบสเตนเลส ขนาดความจุ 2,000 ลิตร จำนวน 4 ชุด</t>
  </si>
  <si>
    <t xml:space="preserve">    - ปั๊มน้ำอัตโนมัติ 1,500 วัตต์ จำนวน 1 ชุด</t>
  </si>
  <si>
    <t>(10) ปรับปรุงโรงเรียนวัดพระยาศิริไอยสวรรค์</t>
  </si>
  <si>
    <t>(11) ปรับปรุงโรงเรียนวัดรวก</t>
  </si>
  <si>
    <t>(1) ปรับปรุงโรงเรียนวัดบางพลัด</t>
  </si>
  <si>
    <t>(2) ปรับปรุงโรงเรียนวัดสามัคคีสุทธาวาส</t>
  </si>
  <si>
    <t>(3) ปรับปรุงโรงเรียนวัดวิมุตยาราม</t>
  </si>
  <si>
    <t>(4) ปรับปรุงโรงเรียนวัดฉัตรแก้วจงกลณี</t>
  </si>
  <si>
    <t>(6) ปรับปรุงโรงเรียนวัดเทพากร (เลี่ยมมาตุทิศ)</t>
  </si>
  <si>
    <t>05301-1</t>
  </si>
  <si>
    <t>05301-2</t>
  </si>
  <si>
    <t>05301-8</t>
  </si>
  <si>
    <t>05301-3</t>
  </si>
  <si>
    <t>05301-4</t>
  </si>
  <si>
    <t>05301-5</t>
  </si>
  <si>
    <t>05301-6</t>
  </si>
  <si>
    <t>05301-7</t>
  </si>
  <si>
    <t>05301-9</t>
  </si>
  <si>
    <t>05301-10</t>
  </si>
  <si>
    <t>05301-11</t>
  </si>
  <si>
    <t>05312-1</t>
  </si>
  <si>
    <t>จากถนนจรัญสนิทวงศ์ถึงบ้านเลขที่ 552</t>
  </si>
  <si>
    <t>ตามแบบเลขที่ ขบพ. 2/2568</t>
  </si>
  <si>
    <t xml:space="preserve">  พื้นที่ประมาณ 2,697 ตร.ม.</t>
  </si>
  <si>
    <t>- งานผิวทางแอสฟัลต์คอนกรีต หนา 5 ซม.</t>
  </si>
  <si>
    <t>05314-1</t>
  </si>
  <si>
    <t>ตามแบบเลขที่ ขบพ.5/2568</t>
  </si>
  <si>
    <t>(2) ขุดลอกคลองบางพลู</t>
  </si>
  <si>
    <t>ตามแบบเลขที่ ขบพ.6/2568</t>
  </si>
  <si>
    <t>(จากถนนจรัญสนิทวงศ์ถึงประตูระบายน้ำ)</t>
  </si>
  <si>
    <t xml:space="preserve"> - ขุดลอกคลอง กว้างประมาณ 5.20-8 ม. ยาวประมาณ 413 ม.</t>
  </si>
  <si>
    <t xml:space="preserve">    - ปรับปรุงหลังคากันสาดเชื่อมต่อ อาคารโดมและอาคารเรียน</t>
  </si>
  <si>
    <t>05105-2</t>
  </si>
  <si>
    <t>05199-1</t>
  </si>
  <si>
    <t>05203-1</t>
  </si>
  <si>
    <t xml:space="preserve">เครื่องถ่ายเอกสารระบบดิจิทัล ขาว-ดำ </t>
  </si>
  <si>
    <t>ความเร็ว 30 แผ่นต่อนาที 1 เครื่อง</t>
  </si>
  <si>
    <t>05124-1</t>
  </si>
  <si>
    <t>05124-2</t>
  </si>
  <si>
    <t>05129-1</t>
  </si>
  <si>
    <t>ค่าครุภัณฑ์</t>
  </si>
  <si>
    <t xml:space="preserve">         ค่าน้ำประปาสำนักงานศูนย์ฝึกอาชีพฯและบ้านหนังสือ</t>
  </si>
  <si>
    <t xml:space="preserve">   1.2 ค่าสาธารณูปโภค</t>
  </si>
  <si>
    <t xml:space="preserve">(1) เครื่องคอมพิวเตอร์ สำหรับงานสำนักงาน </t>
  </si>
  <si>
    <t>05198-1</t>
  </si>
  <si>
    <t>(2) สแกนเนอร์ สำหรับงานเก็บเอกสารระดับศูนย์บริการ</t>
  </si>
  <si>
    <t>(2) ค่าใช้จ่ายในการส่งเสริมกิจกรรมสโมสรกีฬาและลานกีฬา</t>
  </si>
  <si>
    <t>(3) ค่าใช้จ่ายในการจัดงานวันสำคัญอนุรักษ์สืบสาน</t>
  </si>
  <si>
    <t>(4) ค่าใช้จ่ายในการบริหารจัดการพิพิธภัณฑ์ท้องถิ่น</t>
  </si>
  <si>
    <t>(9) ค่าใช้จ่ายในการจ้างงานคนพิการเพื่อปฏิบัติงาน</t>
  </si>
  <si>
    <t>(5) ค่าใช้จ่ายโครงการรู้ใช้ รู้เก็บ คนกรุงเทพฯ ชีวิตมั่นคง</t>
  </si>
  <si>
    <t>(6) ค่าใช้จ่ายในการส่งเสริมกิจการสภาเด็กและเยาวชนเขต</t>
  </si>
  <si>
    <t>(7) ค่าใช้จ่ายในการจัดสวัสดิการ การสงเคราะห์ ช่วยเหลือเด็ก สตรี</t>
  </si>
  <si>
    <t>(8) ค่าใช้จ่ายในการจัดกิจกรรมครอบครัวรักการอ่าน</t>
  </si>
  <si>
    <t>05139-1</t>
  </si>
  <si>
    <t>(2) ม่านปรับแสง 1 ชุด</t>
  </si>
  <si>
    <t>05123-1</t>
  </si>
  <si>
    <t>ค่าใช้จ่ายในการบูรณาการความร่วมมือในการพัฒนา</t>
  </si>
  <si>
    <t>ประสิทธิภาพการแก้ไขปัญหาโรคไข้เลือดออก</t>
  </si>
  <si>
    <t>ในพื้นที่กรุงเทพมหานคร</t>
  </si>
  <si>
    <t>เครื่องพ่นสารเคมีชนิดหมอกควัน 2 เครื่อง</t>
  </si>
  <si>
    <t xml:space="preserve">(1) ค่าใช้จ่ายในการพัฒนาคุณภาพการดำเนินงาน </t>
  </si>
  <si>
    <t>(2) ค่าใช้จ่ายในการบรรพชาสามเณรภาคฤดูร้อน</t>
  </si>
  <si>
    <t>(3) ค่าใช้จ่ายในการพัฒนาเยาวชนภาคฤดูร้อนมัสยิดบางอ้อ</t>
  </si>
  <si>
    <t>(4) ค่าใช้จ่ายในการส่งเสริมการปฏิบัติธรรมของเยาวชน</t>
  </si>
  <si>
    <t>05101-32</t>
  </si>
  <si>
    <t>(1) เครื่องปรับอากาศแบบแยกส่วน (ราคารวมค่าติดตั้ง)</t>
  </si>
  <si>
    <t>โรงเรียนวัดพระยาศิริไอยสวรรค์</t>
  </si>
  <si>
    <t>05101-30</t>
  </si>
  <si>
    <t>05199-9</t>
  </si>
  <si>
    <t>(2) เครื่องปรับอากาศแบบแยกส่วน (ราคารวมค่าติดตั้ง)</t>
  </si>
  <si>
    <t>(3) ตู้เหล็ก แบบ 2 บาน 8 ตู้</t>
  </si>
  <si>
    <t>05199-10</t>
  </si>
  <si>
    <t>(4) ตู้เหล็กบานเลื่อน แบบกระจก 8 ตู้</t>
  </si>
  <si>
    <t>โรงเรียนวัดเปาโรหิตย์</t>
  </si>
  <si>
    <t>05101-29</t>
  </si>
  <si>
    <t>(5) เครื่องปรับอากาศแบบแยกส่วน (ราคารวมค่าติดตั้ง)</t>
  </si>
  <si>
    <t>05131-1</t>
  </si>
  <si>
    <t>05131-5</t>
  </si>
  <si>
    <t>05199-4</t>
  </si>
  <si>
    <t>โรงเรียนวัดเทพากร (เลี่ยมมาตุทิศ)</t>
  </si>
  <si>
    <t>05198-3</t>
  </si>
  <si>
    <t>(9) โต๊ะทำงานระดับปฏิบัติงาน, ปฏิบัติการ, ชำนาญงาน,</t>
  </si>
  <si>
    <t>05198-4</t>
  </si>
  <si>
    <t>(10) เครื่องคอมพิวเตอร์ สำหรับงานสำนักงาน</t>
  </si>
  <si>
    <t>โรงเรียนวัดฉัตรแก้วจงกลณี</t>
  </si>
  <si>
    <t>(11) เครื่องปรับอากาศแบบแยกส่วน (ราคารวมค่าติดตั้ง)</t>
  </si>
  <si>
    <t>โรงเรียนวัดวิมุตยาราม</t>
  </si>
  <si>
    <t>05199-11</t>
  </si>
  <si>
    <t>(12) โต๊ะเด็กเล็กพร้อมเก้าอี้ ขนาด 6 ที่นั่ง 12 ชุด</t>
  </si>
  <si>
    <t>โรงเรียนวัดคฤหบดี (จันทรสถิตย์)</t>
  </si>
  <si>
    <t>05101-31</t>
  </si>
  <si>
    <t>(13) เครื่องปรับอากาศแบบแยกส่วน (ราคารวมค่าติดตั้ง)</t>
  </si>
  <si>
    <t>05104-2</t>
  </si>
  <si>
    <t>(14) พัดลมโคจรแบบติดเพดาน ขนาด 16 นิ้ว 4 เครื่อง</t>
  </si>
  <si>
    <t>05131-2</t>
  </si>
  <si>
    <t>05134-1</t>
  </si>
  <si>
    <t xml:space="preserve">(16) กล้องถ่ายภาพระบบดิจิตอล </t>
  </si>
  <si>
    <t>โรงเรียนวัดรวก</t>
  </si>
  <si>
    <t>05101-21</t>
  </si>
  <si>
    <t>(17) เครื่องปรับอากาศแบบแยกส่วน (ราคารวมค่าติดตั้ง)</t>
  </si>
  <si>
    <t>05101-27</t>
  </si>
  <si>
    <t>(18) เครื่องปรับอากาศแบบแยกส่วน (ราคารวมค่าติดตั้ง)</t>
  </si>
  <si>
    <t>05101-28</t>
  </si>
  <si>
    <t>(19) เครื่องปรับอากาศแบบแยกส่วน (ราคารวมค่าติดตั้ง)</t>
  </si>
  <si>
    <t>05131-3</t>
  </si>
  <si>
    <t>05131-4</t>
  </si>
  <si>
    <t>05199-5</t>
  </si>
  <si>
    <t>05199-8</t>
  </si>
  <si>
    <t>05199-6</t>
  </si>
  <si>
    <t xml:space="preserve">(23) โต๊ะทำงานระดับปฏิบัติงาน, ปฏิบัติการ, ชำนาญงาน, </t>
  </si>
  <si>
    <t>(22) โต๊ะทำงานระดับชำนาญการพิเศษ, อำนวยการต้น 4 ชุด</t>
  </si>
  <si>
    <t>(24) ชั้นวางหนังสือสำหรับห้องสมุด 2 ตอน 8 ชุด</t>
  </si>
  <si>
    <t>โรงเรียนวัดสามัคคีสุทธาวาส</t>
  </si>
  <si>
    <t>(25) เครื่องปรับอากาศแบบแยกส่วน (ราคารวมค่าติดตั้ง)</t>
  </si>
  <si>
    <t>05101-35</t>
  </si>
  <si>
    <t>05101-34</t>
  </si>
  <si>
    <t>(26) เครื่องปรับอากาศแบบแยกส่วน (ราคารวมค่าติดตั้ง)</t>
  </si>
  <si>
    <t>05203-2</t>
  </si>
  <si>
    <t xml:space="preserve">(27) เครื่องถ่ายเอกสาร ระบบดิจิทัล (ขาว-ดำ) </t>
  </si>
  <si>
    <t>โรงเรียนบางยี่ขันวิทยาคม</t>
  </si>
  <si>
    <t>05101-13</t>
  </si>
  <si>
    <t>(28) เครื่องปรับอากาศแบบแยกส่วน (ราคารวมค่าติดตั้ง)</t>
  </si>
  <si>
    <t>(29) เครื่องปรับอากาศแบบแยกส่วน (ราคารวมค่าติดตั้ง)</t>
  </si>
  <si>
    <t>05101-26</t>
  </si>
  <si>
    <t>05130-1</t>
  </si>
  <si>
    <t>(31) เครื่องสำรองไฟฟ้า ขนาด 800 VA 1 เครื่อง</t>
  </si>
  <si>
    <t>05198-2</t>
  </si>
  <si>
    <t>(32) เครื่องคอมพิวเตอร์ สำหรับงานสำนักงาน</t>
  </si>
  <si>
    <t>(30) เครื่องชั่งน้ำหนักแบบดิจิตอลพร้อมที่วัดส่วนสูง 1 เครื่อง</t>
  </si>
  <si>
    <t>(1) ทุนอาหารกลางวันนักเรียน</t>
  </si>
  <si>
    <t>(2) ค่าอาหารเช้าของนักเรียนในโรงเรียนสังกัดกรุงเทพมหานคร</t>
  </si>
  <si>
    <t>(3) ค่าใช้จ่ายในการจัดประชุมสัมมนาคณะกรรมการ</t>
  </si>
  <si>
    <t>(4) ค่าใช้จ่ายในการสัมมนาประธานกรรมการเครือข่าย</t>
  </si>
  <si>
    <t>(5) ค่าใช้จ่ายในการส่งเสริมสนับสนุนให้นักเรียน</t>
  </si>
  <si>
    <t>(6) ค่าใช้จ่ายในการสนับสนุนการสอนในศูนย์</t>
  </si>
  <si>
    <t>(7) ค่าใช้จ่ายในการพัฒนาคุณภาพเครือข่าย</t>
  </si>
  <si>
    <t>(8) ค่าใช้จ่ายโครงการเล่นน้ำได้ ว่ายน้ำเป็น</t>
  </si>
  <si>
    <t>(2) ค่าใช้จ่ายในการเปิดโลกกว้างสร้างเส้นทางสู่อาชีพ</t>
  </si>
  <si>
    <t xml:space="preserve">    - ถังน้ำ แบบไฟเบอร์กลาส ขนาดความจุ 2,500 ลิตร จำนวน 3 ชุด</t>
  </si>
  <si>
    <t xml:space="preserve">    - เครื่องปั๊มหอยโข่ง 1 แรงม้า จำนวน 3 ชุด</t>
  </si>
  <si>
    <t xml:space="preserve">    - เครื่องปั๊มน้ำอัตโนมัติ อินเวอร์เตอร์ 500 วัตต์ จำนวน 2 ชุด</t>
  </si>
  <si>
    <t xml:space="preserve">      อาคาร 2 และอาคาร 3  </t>
  </si>
  <si>
    <t xml:space="preserve">    - ปรับปรุงทางเดินข้างอาคาร 3</t>
  </si>
  <si>
    <t xml:space="preserve">    - ติดตั้งระบบไฟฟ้า สำหรับพัดลมห้องสมุด </t>
  </si>
  <si>
    <t>ปี 2571</t>
  </si>
  <si>
    <t>- ร้อยละความสำเร็จในการให้บริการประชาชนในพื้นที่ของสำนักงานเขต</t>
  </si>
  <si>
    <t>เป็นไปตามค่าเป้าหมายการปฏิบัติงานที่กำหนด</t>
  </si>
  <si>
    <t>งบประมาณรายจ่ายประจำปีงบประมาณ พ.ศ. 2568 โดยสังเขป</t>
  </si>
  <si>
    <t xml:space="preserve">    2.1 ค่าครุภัณฑ์ </t>
  </si>
  <si>
    <t>(1) เครื่องสูบน้ำแบบหอยโข่ง เครื่องยนต์ดีเซล</t>
  </si>
  <si>
    <t>(2) เครื่องสูบน้ำแบบหอยโข่ง เครื่องยนต์ดีเซล</t>
  </si>
  <si>
    <t>(3) รถตักหน้าขุดหลัง ชนิดขับเคลื่อน 2 ล้อ 1 คัน</t>
  </si>
  <si>
    <t>2.2 ค่าที่ดินและสิ่งก่อสร้าง</t>
  </si>
  <si>
    <t>(1) ขุดลอกลำกระโดงแยกถนนสิริธร</t>
  </si>
  <si>
    <t xml:space="preserve"> - ขุดลอกลำกระโดง กว้างประมาณ 1.40-4 ม. ยาวประมาณ 150 ม.</t>
  </si>
  <si>
    <t>05314-2</t>
  </si>
  <si>
    <t>05101-33</t>
  </si>
  <si>
    <t>(33) โต๊ะเทเบิลเทนนิส 3 ตัว</t>
  </si>
  <si>
    <t xml:space="preserve">     ตามแบบเลขที่ ขบพ.ศษ.5/2568</t>
  </si>
  <si>
    <t xml:space="preserve">    - ปรับปรุงพื้นที่พักคอย (หน้าอาคาร บางยี่ขัน)</t>
  </si>
  <si>
    <t>งบประมาณรายจ่ายประจำปีงบประมาณ พ.ศ. 2568</t>
  </si>
  <si>
    <t>- งานรื้อผิวลาดยางเดิม ผิวทางแอสฟัสต์คอนกรีต</t>
  </si>
  <si>
    <t xml:space="preserve">  หนา 5 ซม. พื้นที่ประมาณ 2,697 ตร.ม.</t>
  </si>
  <si>
    <t xml:space="preserve">- งานลาดแอสฟัลต์แทคโค้ต (TACK COAT) </t>
  </si>
  <si>
    <t xml:space="preserve">  (ASPHALT CONCRETE WEARING COURSE) </t>
  </si>
  <si>
    <t>- งานเครื่องหมายจราจรบนพื้นทาง</t>
  </si>
  <si>
    <t>เครื่องปั๊มน้ำอัตโนมัติ ขนาดไม่น้อยกว่า 350 วัตต์</t>
  </si>
  <si>
    <t xml:space="preserve"> 1 เครื่อง</t>
  </si>
  <si>
    <t xml:space="preserve">(1) รถจักรยานยนต์ ขนาด 110 ซีซี </t>
  </si>
  <si>
    <t xml:space="preserve">     แบบเกียร์อัตโนมัติ 1 คัน</t>
  </si>
  <si>
    <t xml:space="preserve">     สูบน้ำได้ 3,800 ลิตรต่อนาที 1 เครื่อง</t>
  </si>
  <si>
    <t xml:space="preserve">    ค่าไฟฟ้าประตูระบายน้ำ</t>
  </si>
  <si>
    <t xml:space="preserve">           ส่วนใหญ่เป็นค่าเครื่องแต่งกาย ค่าเครื่องแบบชุดปฏิบัติงาน</t>
  </si>
  <si>
    <t xml:space="preserve">           ค่าวัสดุยานพาหนะ ฯลฯ</t>
  </si>
  <si>
    <t xml:space="preserve">       ค่าไฟฟ้าสวนสาธารณะ  ค่าน้ำประปาสวนสาธารณะ</t>
  </si>
  <si>
    <t xml:space="preserve">       ค่าจ้างเหมาบริการเป็นรายบุคคล</t>
  </si>
  <si>
    <t xml:space="preserve">           ค่าวัสดุอุปกรณ์คอมพิวเตอร์</t>
  </si>
  <si>
    <t xml:space="preserve">    ค่าน้ำประปา </t>
  </si>
  <si>
    <t xml:space="preserve">    ค่าโทรศัพท์เคลื่อนที่</t>
  </si>
  <si>
    <t xml:space="preserve">    ค่าไฟฟ้าโรงเรียน ค่าน้ำประปาโรงเรียน</t>
  </si>
  <si>
    <t xml:space="preserve">    ค่าโทรศัพท์เคลื่อนที่  ค่าโทรศัพท์โรงเรียน</t>
  </si>
  <si>
    <t>(1) เครื่องคอมพิวเตอร์ สำหรับงานประมวลผล แบบที่ 1</t>
  </si>
  <si>
    <t>(2) เครื่องคอมพิวเตอร์ สำหรับงานสำนักงาน</t>
  </si>
  <si>
    <t>(3) ม่านปรับแสง 6 ชุด</t>
  </si>
  <si>
    <t xml:space="preserve">   ค่าวัสดุในการรักษาความสะอาด</t>
  </si>
  <si>
    <t xml:space="preserve">   ค่าวัสดุป้องกันอุบัติภัย</t>
  </si>
  <si>
    <t xml:space="preserve">ปรับปรุงซอยจรัญสนิทวงศ์ 79
</t>
  </si>
  <si>
    <t xml:space="preserve">         ค่าอาหารทำการนอกเวลา</t>
  </si>
  <si>
    <t xml:space="preserve">         ค่าซ่อมแซมยานพาหนะ</t>
  </si>
  <si>
    <t xml:space="preserve">         ค่าซ่อมแซมเครื่องจักรกลและเครื่องทุ่นแรง</t>
  </si>
  <si>
    <t xml:space="preserve">         ค่าจ้างเหมาล้างทำความสะอาดท่อระบายน้ำ</t>
  </si>
  <si>
    <t xml:space="preserve">         ส่วนใหญ่เป็นค่าวัสดุอุปกรณ์ทำความสะอาดท่อระบายน้ำ</t>
  </si>
  <si>
    <t xml:space="preserve">         ค่าเครื่องแต่งกาย ค่าวัสดุยานพาหนะ ฯลฯ</t>
  </si>
  <si>
    <t xml:space="preserve">     ศูนย์วิชาการเขต  </t>
  </si>
  <si>
    <t>03125-1</t>
  </si>
  <si>
    <t xml:space="preserve">          ค่าวัสดุสำนักงาน</t>
  </si>
  <si>
    <t xml:space="preserve">          ค่าวัสดุอุปกรณ์คอมพิวเตอร์</t>
  </si>
  <si>
    <t xml:space="preserve">          ค่าวัสดุยานพาหนะ</t>
  </si>
  <si>
    <t xml:space="preserve">          ค่าเครื่องแต่งกาย</t>
  </si>
  <si>
    <t xml:space="preserve">    ค่าอาหารทำการนอกเวลา</t>
  </si>
  <si>
    <t xml:space="preserve">    ค่าซ่อมแซมยานพาหนะ</t>
  </si>
  <si>
    <t xml:space="preserve">    ค่าซ่อมแซมครุภัณฑ์ </t>
  </si>
  <si>
    <t xml:space="preserve">    ค่าจ้างเหมาบริการเป็นรายบุคคล</t>
  </si>
  <si>
    <t xml:space="preserve">    ค่าวัสดุสำนักงาน</t>
  </si>
  <si>
    <t xml:space="preserve">    ค่าวัสดุอุปกรณ์คอมพิวเตอร์</t>
  </si>
  <si>
    <t xml:space="preserve">    ค่าวัสดุยานพาหนะ</t>
  </si>
  <si>
    <t xml:space="preserve">    ค่าเครื่องแต่งกาย</t>
  </si>
  <si>
    <t xml:space="preserve">         ส่วนใหญ่เป็นค่าจ้างเหมาดูแลทรัพย์สินและ</t>
  </si>
  <si>
    <t xml:space="preserve">         รักษาความปลอดภัย ค่าจ้างทำความสะอาดอาคาร</t>
  </si>
  <si>
    <t xml:space="preserve">         ค่าบำรุงรักษาซ่อมแซมเครื่องปรับอากาศ ฯลฯ</t>
  </si>
  <si>
    <t xml:space="preserve">         ค่าวัสดุสำนักงาน</t>
  </si>
  <si>
    <t xml:space="preserve">         ค่าวัสดุยานพาหนะ</t>
  </si>
  <si>
    <t xml:space="preserve">         ค่าเครื่องแต่งกาย </t>
  </si>
  <si>
    <t xml:space="preserve">     (จอแสดงภาพขนาดไม่น้อยกว่า 19 นิ้ว)</t>
  </si>
  <si>
    <t xml:space="preserve">     พร้อมโปรแกรมระบบปฏิบัติการ (OS) </t>
  </si>
  <si>
    <t xml:space="preserve">    (จอแสดงภาพขนาดไม่น้อยกว่า 19 นิ้ว)</t>
  </si>
  <si>
    <t xml:space="preserve">    พร้อมโปรแกรมระบบปฏิบัติการ (OS) </t>
  </si>
  <si>
    <t xml:space="preserve">    แบบ OEM ที่มีลิขสิทธิ์ถูกต้องตามกฎหมาย 1 เครื่อง</t>
  </si>
  <si>
    <t xml:space="preserve">     แบบ OEM ที่มีลิขสิทธิ์ถูกต้องตามกฎหมาย 8 เครื่อง</t>
  </si>
  <si>
    <t xml:space="preserve">     ฝ่ายพลเรือน (หลักสูตรทบทวน)</t>
  </si>
  <si>
    <t xml:space="preserve">    ด้านการป้องกันและแก้ไขปัญหายา และสารเสพติด</t>
  </si>
  <si>
    <t xml:space="preserve">    พร้อมโปรแกรมระบบปฏิบัติการ (OS) แบบ OEM </t>
  </si>
  <si>
    <t xml:space="preserve">    ที่มีลิขสิทธิ์ถูกต้องตามกฎหมาย 12 เครื่อง</t>
  </si>
  <si>
    <t xml:space="preserve">     แบบที่ 1  1 เครื่อง</t>
  </si>
  <si>
    <t xml:space="preserve">       ค่าซ่อมแซมเครื่องจักรกลและเครื่องทุ่นแรง</t>
  </si>
  <si>
    <t xml:space="preserve">     แบบตั้งพื้นหรือแบบแขวน (ระบบ Inverter)</t>
  </si>
  <si>
    <t xml:space="preserve">     ขนาด 24,000 บีทียู 4 เครื่อง</t>
  </si>
  <si>
    <t xml:space="preserve">     ขนาด 24,000 บีทียู 6 เครื่อง</t>
  </si>
  <si>
    <t xml:space="preserve">     ระดับความละเอียดจอภาพ 3840 x 2160 พิกเซล </t>
  </si>
  <si>
    <t xml:space="preserve">     ขนาด 55 นิ้ว 3 เครื่อง</t>
  </si>
  <si>
    <t xml:space="preserve">      ระดับความละเอียดจอภาพ 3840 x 2160 พิกเซล </t>
  </si>
  <si>
    <t xml:space="preserve">     ขนาด 65 นิ้ว 1 เครื่อง </t>
  </si>
  <si>
    <t xml:space="preserve">     อาวุโส, ชำนาญการ 3 ชุด</t>
  </si>
  <si>
    <t xml:space="preserve">      (จอแสดงภาพขนาดไม่น้อยกว่า 19 นิ้ว)</t>
  </si>
  <si>
    <t xml:space="preserve">      พร้อมโปรแกรมระบบปฏิบัติการ (OS) แบบ OEM</t>
  </si>
  <si>
    <t xml:space="preserve">      ที่มีลิขสิทธิ์ถูกต้องตามกฎหมาย 1 เครื่อง</t>
  </si>
  <si>
    <t xml:space="preserve">       แบบตั้งพื้นหรือแบบแขวน (ระบบ Inverter)</t>
  </si>
  <si>
    <t xml:space="preserve">       ขนาด 24,000 บีทียู 6 เครื่อง</t>
  </si>
  <si>
    <t xml:space="preserve">      แบบตั้งพื้นหรือแบบแขวน (ระบบ Inverter)</t>
  </si>
  <si>
    <t xml:space="preserve">      ขนาด 24,000 บีทียู 8 เครื่อง</t>
  </si>
  <si>
    <t xml:space="preserve">       ระดับความละเอียดจอภาพ 3840 x 2160 พิกเซล </t>
  </si>
  <si>
    <t xml:space="preserve">      ขนาด 55 นิ้ว 7 เครื่อง </t>
  </si>
  <si>
    <t xml:space="preserve">       ความละเอียดไม่น้อยกว่า 24 ล้านพิกเซล 1 เครื่อง </t>
  </si>
  <si>
    <t xml:space="preserve">       ขนาด 48,000 บีทียู 5 เครื่อง</t>
  </si>
  <si>
    <t xml:space="preserve">       ขนาด 24,000 บีทียู 3 เครื่อง</t>
  </si>
  <si>
    <t xml:space="preserve">       ขนาด 30,000 บีทียู 3 เครื่อง</t>
  </si>
  <si>
    <t xml:space="preserve">       ขนาด 65 นิ้ว 1 เครื่อง (โรงเรียนวัดรวก)</t>
  </si>
  <si>
    <t xml:space="preserve">       ขนาด 55 นิ้ว 3 เครื่อง (โรงเรียนวัดรวก)</t>
  </si>
  <si>
    <t xml:space="preserve">       อาวุโส, ชำนาญการ 11 ชุด </t>
  </si>
  <si>
    <t xml:space="preserve">      ขนาด 18,000 บีทียู 2 เครื่อง</t>
  </si>
  <si>
    <t xml:space="preserve">      ขนาด 30,000 บีทียู 4 เครื่อง</t>
  </si>
  <si>
    <t xml:space="preserve">      ความเร็ว 20 แผ่นต่อนาที 1 เครื่อง </t>
  </si>
  <si>
    <t xml:space="preserve">      ขนาด 48,000 บีทียู 1 เครื่อง</t>
  </si>
  <si>
    <t xml:space="preserve">      ขนาด 30,000 บีทียู 2 เครื่อง</t>
  </si>
  <si>
    <t xml:space="preserve">     สร้างสรรค์ผลงานเพื่อการเรียนรู้</t>
  </si>
  <si>
    <t xml:space="preserve">     สถานศึกษาขั้นพื้นฐานโรงเรียนสังกัดกรุงเทพมหานคร</t>
  </si>
  <si>
    <t xml:space="preserve">   ระดับขุดลอกเฉลี่ย 0.30 ม. (ขุดโดยแรงงานใส่รถบรรทุกไปทิ้ง) </t>
  </si>
  <si>
    <t xml:space="preserve">   ระดับขุดลอก - 1 ม. รทก. ปริมาณดินประมาณ 96 ลบ.ม.</t>
  </si>
  <si>
    <t xml:space="preserve">   ระดับขุดลอกเฉลี่ย 0.55 ม. (ขุดโดยเครื่องจักรลำเลียงโดยเรือ</t>
  </si>
  <si>
    <t xml:space="preserve">   ใส่รถบรรทุกไปทิ้ง) ระดับขุดลอก - 1.47 ม. รทก.</t>
  </si>
  <si>
    <t xml:space="preserve">   ปริมาณดินประมาณ 1,456 ลบ.ม.</t>
  </si>
  <si>
    <t>(2) เงินเพิ่มค่าจ้างประจำ</t>
  </si>
  <si>
    <t>(3) เงินเพิ่มการครองชีพชั่วคราวของลูกจ้างประจำ</t>
  </si>
  <si>
    <t>(4) เงินช่วยเหลือค่าครองชีพของลูกจ้างประจำ</t>
  </si>
  <si>
    <t>(2) เงินเพิ่มการครองชีพชั่วคราวของลูกจ้างชั่วคราว</t>
  </si>
  <si>
    <t>(3) เงินช่วยเหลือค่าครองชีพของลูกจ้างชั่วคราว</t>
  </si>
  <si>
    <t>(2) เงินตอบแทนพิเศษของลูกจ้างประจำ</t>
  </si>
  <si>
    <t>(3) เงินสมทบกองทุนประกันสังคม</t>
  </si>
  <si>
    <t>(4) เงินสมทบกองทุนเงินทดแทน</t>
  </si>
  <si>
    <t>(5) ค่าตอบแทนบุคลากรด้านการแพทย์และสาธารณสุข</t>
  </si>
  <si>
    <t xml:space="preserve">        ค่าวัสดุสำนักงาน</t>
  </si>
  <si>
    <t xml:space="preserve">        ค่าวัสดุยานพาหนะ</t>
  </si>
  <si>
    <t>รับเรื่องร้องทุกข์/ร้องเรียน</t>
  </si>
  <si>
    <t>ร้อยละความสำเร็จของการส่งหนังสือภายในเวลาที่กำหนด</t>
  </si>
  <si>
    <t>ร้อยละของอาคารสถานที่ภายใน</t>
  </si>
  <si>
    <t>สำนักงานเขตที่ตรวจพบหรือได้รับแจ้ง</t>
  </si>
  <si>
    <t>ว่ามีการชำรุด เสียหาย ได้รับการแก้ไข</t>
  </si>
  <si>
    <t>ร้อยละความสำเร็จในการแจ้งประเมิน</t>
  </si>
  <si>
    <t>และรับชำระภาษีป้าย</t>
  </si>
  <si>
    <t>ร้อยละของจำนวนป้ายใหม่ที่เพิ่มขึ้น</t>
  </si>
  <si>
    <t>จากปีที่ผ่านมา</t>
  </si>
  <si>
    <t>ร้อยละความพึงพอใจการจัดการและ</t>
  </si>
  <si>
    <t>ร้อยละความสำเร็จการออกหนังสือ</t>
  </si>
  <si>
    <t>รับรองตรวจสอบอาคาร</t>
  </si>
  <si>
    <t xml:space="preserve">ด้านความปลอดภัยอาคาร 9 ประเภท </t>
  </si>
  <si>
    <t>เพิ่มขึ้นจากปีที่ผ่านมา</t>
  </si>
  <si>
    <t>สำนักงานเขตที่ได้รับการร้องเรียน</t>
  </si>
  <si>
    <t>ร้อยละความสำเร็จในการล้างทำความ</t>
  </si>
  <si>
    <t>ร้อยละความสำเร็จในการดำเนินการ</t>
  </si>
  <si>
    <t>ตรวจสอบและแก้ไขเรื่องร้องทุกข์</t>
  </si>
  <si>
    <t>เกี่ยวกับงานระบายน้ำและแก้ไข</t>
  </si>
  <si>
    <t>ปัญหาน้ำท่วมได้</t>
  </si>
  <si>
    <t xml:space="preserve">ร้อยละความสำเร็จในการจัดเก็บวัชพืช </t>
  </si>
  <si>
    <t>ร้อยละของผู้ที่ได้รับเบี้ยยังชีพ</t>
  </si>
  <si>
    <t>ผู้สูงอายุที่มีสิทธิตามเกณฑ์</t>
  </si>
  <si>
    <t>ร้อยละความพึงพอใจในการให้บริการ</t>
  </si>
  <si>
    <t>ของฝ่ายพัฒนาชุมชนและสวัสดิการ</t>
  </si>
  <si>
    <t>ของฝ่ายสิ่งแวดล้อมและสุขาภิบาล</t>
  </si>
  <si>
    <t>อาหารที่ผ่านเกณฑ์มาตรฐาน</t>
  </si>
  <si>
    <t>อาหารปลอดภัยของกรุงเทพมหานคร</t>
  </si>
  <si>
    <t>มีบริการที่เป็นมิตรต่อสิ่งแวดล้อม</t>
  </si>
  <si>
    <t>ร้อยละความสำเร็จในการตอบ</t>
  </si>
  <si>
    <t>ข้อร้องเรียน/ร้องทุกข์</t>
  </si>
  <si>
    <t>ในสังกัดกรุงเทพมหานครมีผลสัมฤทธิ์</t>
  </si>
  <si>
    <t>ทางน้ำ</t>
  </si>
  <si>
    <t>ทักษะในการเอาตัวรอดจากอุบัติเหตุ</t>
  </si>
  <si>
    <t>งบประมาณรายจ่ายประจำปี</t>
  </si>
  <si>
    <t>ตามข้อบัญญัติงบประมาณรายจ่าย</t>
  </si>
  <si>
    <t>พัฒนาทำความสะอาดสถานที่สำคัญ</t>
  </si>
  <si>
    <t xml:space="preserve">กวาดทำความสะอาดพื้นที่สาธารณะ </t>
  </si>
  <si>
    <t>(ปี)</t>
  </si>
  <si>
    <t>จัดระเบียบทางเท้าที่อยู่ในความ</t>
  </si>
  <si>
    <t xml:space="preserve">  ด้วยเทอร์โมพลาสติกสะท้อนแสง (หนา 3 มม.)</t>
  </si>
  <si>
    <t xml:space="preserve">  พื้นที่ประมาณ 74 ตร.ม.</t>
  </si>
  <si>
    <t xml:space="preserve">     สูบน้ำได้ 10,000 ลิตรต่อนาที 1 เครื่อง</t>
  </si>
  <si>
    <t xml:space="preserve">     ครอบครัวผู้ด้อยโอกาส ผู้สูงอายุ และคนพิการ</t>
  </si>
  <si>
    <t xml:space="preserve">     กรุงเทพมหานคร</t>
  </si>
  <si>
    <t xml:space="preserve"> วัฒนธรรมประเพณี</t>
  </si>
  <si>
    <t>(1) ค่าใช้จ่ายในการสนับสนุนการดำเนินงาน</t>
  </si>
  <si>
    <t xml:space="preserve">     ของคณะกรรมการชุมชน</t>
  </si>
  <si>
    <t>(8) โต๊ะเก้าอี้สแตนเลส สำหรับโรงอาหาร 10 ชุด</t>
  </si>
  <si>
    <t xml:space="preserve">       พร้อมอุปกรณ์และติดตั้ง จำนวน 2 เครื่อง</t>
  </si>
  <si>
    <t xml:space="preserve">       (ชนิดจุ่ม ปั๊มแช่ดูดโคลน แบบอัตโนมัติ มีลูกลอย (ใบพัดตัดขยะ)</t>
  </si>
  <si>
    <r>
      <t xml:space="preserve">       2 แรงม้า 1,500 วัตต์ ท่อส่ง 2 นิ้ว ไฟฟ้า 220 </t>
    </r>
    <r>
      <rPr>
        <sz val="16"/>
        <rFont val="TH SarabunPSK"/>
        <family val="2"/>
      </rPr>
      <t>โวลต์</t>
    </r>
    <r>
      <rPr>
        <sz val="16"/>
        <color theme="1"/>
        <rFont val="TH SarabunPSK"/>
        <family val="2"/>
      </rPr>
      <t>) จำนวน 1 ชุด</t>
    </r>
  </si>
  <si>
    <t>ศึกษาพระพุทธศาสนาวันอาทิตย์</t>
  </si>
  <si>
    <t>โรงเรียนสังกัดกรุงเทพมหานคร</t>
  </si>
  <si>
    <t xml:space="preserve">    ค่าไฟฟ้าสำนักงาน </t>
  </si>
  <si>
    <t xml:space="preserve">   ค่าตอบแทนใช้สอยและวัสดุ</t>
  </si>
  <si>
    <t xml:space="preserve">      1.1 ค่าตอบแทน</t>
  </si>
  <si>
    <t xml:space="preserve">    ค่าตอบแทนอาสาสมัครป้องกันภัยฝ่ายพลเรือน</t>
  </si>
  <si>
    <t xml:space="preserve">    ส่วนใหญ่เป็นค่าวัสดุไฟฟ้า ประปา งานบ้าน งานครัว และงานสวน</t>
  </si>
  <si>
    <t xml:space="preserve">    ค่าวัสดุอุปกรณ์ สำหรับใช้ในศูนย์ อปพร.</t>
  </si>
  <si>
    <t xml:space="preserve">    ค่าวัสดุอุปกรณ์คอมพิวเตอร์ ฯลฯ</t>
  </si>
  <si>
    <t xml:space="preserve">  ค่าโทรศัพท์สำนักงาน ค่าไปรษณีย์ </t>
  </si>
  <si>
    <t xml:space="preserve"> ค่าตอบแทน ใช้สอยและวัสดุ</t>
  </si>
  <si>
    <t xml:space="preserve">  1. ค่าตอบแทน ใช้สอยและวัสดุ</t>
  </si>
  <si>
    <t xml:space="preserve">  1.1 ค่าตอบแทน </t>
  </si>
  <si>
    <t xml:space="preserve">  1.2 ค่าใช้สอย</t>
  </si>
  <si>
    <t xml:space="preserve">  1.3 ค่าวัสดุ</t>
  </si>
  <si>
    <t xml:space="preserve">1. ค่าตอบแทน </t>
  </si>
  <si>
    <t>2. ค่าใช้สอย</t>
  </si>
  <si>
    <t>3. ค่าวัสดุ</t>
  </si>
  <si>
    <t xml:space="preserve">    ค่าตอบแทน ใช้สอยและวัสดุ</t>
  </si>
  <si>
    <t xml:space="preserve">    1. ค่าตอบแทน </t>
  </si>
  <si>
    <t xml:space="preserve">    2. ค่าวัสดุ</t>
  </si>
  <si>
    <t xml:space="preserve">        ค่าตอบแทนอาสาสมัครชักลากมูลฝอยในชุมชน</t>
  </si>
  <si>
    <t xml:space="preserve">        ค่าตอบแทนเจ้าหน้าที่เก็บขนมูลฝอย</t>
  </si>
  <si>
    <t xml:space="preserve">        ค่าตอบแทนเจ้าหน้าที่เก็บขนสิ่งปฏิกูล</t>
  </si>
  <si>
    <t xml:space="preserve">        ค่าวัสดุป้องกันอุบัติภัย</t>
  </si>
  <si>
    <t xml:space="preserve">        ค่าวัสดุอุปกรณ์ในการขนถ่ายสิ่งปฏิกูล</t>
  </si>
  <si>
    <t xml:space="preserve">        ค่าวัสดุอุปกรณ์เก็บขนมูลฝอย</t>
  </si>
  <si>
    <t xml:space="preserve">    1.1 ค่าตอบแทน </t>
  </si>
  <si>
    <t xml:space="preserve">    1.2 ค่าใช้สอย</t>
  </si>
  <si>
    <t xml:space="preserve">    1.3 ค่าวัสดุ</t>
  </si>
  <si>
    <t>1.1 ค่าใช้สอย</t>
  </si>
  <si>
    <t>1.2 ค่าวัสดุ</t>
  </si>
  <si>
    <t xml:space="preserve">        ค่าอาหารทำการนอกเวลา</t>
  </si>
  <si>
    <t xml:space="preserve">          ค่าซ่อมแซมยานพาหนะ</t>
  </si>
  <si>
    <t xml:space="preserve">          ค่าซ่อมแซมครุภัณฑ์</t>
  </si>
  <si>
    <t xml:space="preserve">          ค่าซื้อหนังสือ วารสารฯ</t>
  </si>
  <si>
    <t>(5) ปรับปรุงโรงเรียนวัดอาวุธวิกสิตาราม</t>
  </si>
  <si>
    <t>โรงเรียนวัดอาวุธวิกสิตาราม</t>
  </si>
  <si>
    <t>(6) โทรทัศน์ แอล อี ดี (LED TV) แบบ Smart TV</t>
  </si>
  <si>
    <t xml:space="preserve"> (7) โทรทัศน์ แอล อี ดี (LED TV) แบบ Smart TV </t>
  </si>
  <si>
    <t xml:space="preserve">(15) โทรทัศน์ แอล อี ดี (LED TV) แบบ Smart TV </t>
  </si>
  <si>
    <t> (20) โทรทัศน์ แอล อี ดี (LED TV) แบบ Smart TV</t>
  </si>
  <si>
    <t> (21) โทรทัศน์ แอล อี ดี (LED TV) แบบ Smart TV</t>
  </si>
  <si>
    <t xml:space="preserve">ผลสัมฤทธิ์ : ประชาชนในพื้นที่มีคุณภาพชีวิตที่ดี ได้รับบริการสาธารณะอย่างทั่วถึง </t>
  </si>
  <si>
    <t>เป็นธรรม มีความสะดวก ปลอดภัย และมีความสุขในการดำรงชีวิต</t>
  </si>
  <si>
    <r>
      <t xml:space="preserve">   </t>
    </r>
    <r>
      <rPr>
        <sz val="16"/>
        <rFont val="TH SarabunPSK"/>
        <family val="2"/>
      </rPr>
      <t xml:space="preserve">        ค่าบำรุงรักษาซ่อมแซมเครื่องปรับอากาศ</t>
    </r>
  </si>
  <si>
    <t xml:space="preserve">           ค่านิตยภัต</t>
  </si>
  <si>
    <t xml:space="preserve">           ค่าตอบแทนบุคคลภายนอกช่วยปฏิบัติราชการด้านการสอนภาษาจีน</t>
  </si>
  <si>
    <t xml:space="preserve">           ค่าตอบแทนบุคคลภายนอกช่วยปฏิบัติราชการด้านการสอนภาษาอังกฤษ</t>
  </si>
  <si>
    <t xml:space="preserve">           เพื่อทักษะชีวิต</t>
  </si>
  <si>
    <t xml:space="preserve">           ส่วนใหญ่เป็นค่าจ้างเหมายามดูแลความปลอดภัยในโรงเรียน</t>
  </si>
  <si>
    <t xml:space="preserve">           สังกัดกรุงเทพมหานคร ค่าซ่อมแซมโรงเรียน </t>
  </si>
  <si>
    <t xml:space="preserve">           ค่าจ้างเหมาบริการเป็นรายบุคคล ฯลฯ</t>
  </si>
  <si>
    <t xml:space="preserve">           ส่วนใหญ่เป็นค่าชุดลูกเสือ เนตรนารี ยุวกาชาด ชุดนอนอนุบาล</t>
  </si>
  <si>
    <t xml:space="preserve">           ชุดพละ ค่าวัสดุอุปกรณ์เครื่องใช้ส่วนตัวของเด็กอนุบาล</t>
  </si>
  <si>
    <t xml:space="preserve">           ค่าสารกรองเครื่องกรองน้ำ ฯลฯ</t>
  </si>
  <si>
    <t xml:space="preserve">          ส่วนใหญ่เป็นค่าตอบแทนวิทยากรส่งเสริมอาชีพ</t>
  </si>
  <si>
    <t xml:space="preserve">          ค่าตอบแทนอาสาสมัครผู้ดูแลเด็ก</t>
  </si>
  <si>
    <t xml:space="preserve">          ค่าตอบแทนการประชุมของคณะกรรมการชุมชน ฯลฯ</t>
  </si>
  <si>
    <t xml:space="preserve">          ค่าจ้างเหมาบริการเป็นรายบุคคล</t>
  </si>
  <si>
    <t xml:space="preserve">          ค่าเช่าที่ดินศูนย์ฝึกอาชีพบางพลัด</t>
  </si>
  <si>
    <t xml:space="preserve">          ค่ารับรอง</t>
  </si>
  <si>
    <t xml:space="preserve">          ค่าซ่อมแซมอุปกรณ์การเรียนการสอน</t>
  </si>
  <si>
    <r>
      <t xml:space="preserve">         </t>
    </r>
    <r>
      <rPr>
        <sz val="16"/>
        <rFont val="TH SarabunPSK"/>
        <family val="2"/>
      </rPr>
      <t>ส่วนใหญ่เป็นค่าอาหารกลางวันและอาหารเสริม (ศูนย์เด็กเล็ก)</t>
    </r>
  </si>
  <si>
    <t xml:space="preserve">         ค่าวัสดุอุปกรณ์ในการอบรมและสาธิต</t>
  </si>
  <si>
    <t xml:space="preserve">         ค่าวัสดุอุปกรณ์การเรียนการสอน ฯลฯ</t>
  </si>
  <si>
    <t xml:space="preserve">         ค่าซ่อมแซมถนน ตรอก ซอย สะพานและสิ่งสาธารณประโยชน์</t>
  </si>
  <si>
    <t xml:space="preserve">         ค่าซ่อมแซมไฟฟ้าสาธารณะ</t>
  </si>
  <si>
    <t xml:space="preserve">         ค่าวัสดุก่อสร้าง</t>
  </si>
  <si>
    <t xml:space="preserve">         ค่าวัสดุป้องกันอุบัติภัย</t>
  </si>
  <si>
    <t xml:space="preserve">         ค่าวัสดุสำหรับหน่วยบริการเร่งด่วนกรุงเทพมหานคร (BEST)</t>
  </si>
  <si>
    <t xml:space="preserve">     ค่าอาหารทำการนอกเวลา</t>
  </si>
  <si>
    <t xml:space="preserve">     ค่าซ่อมแซมยานพาหนะ</t>
  </si>
  <si>
    <t xml:space="preserve">     ค่าซ่อมแซมครุภัณฑ์</t>
  </si>
  <si>
    <t xml:space="preserve">     ค่าวัสดุสำนักงาน </t>
  </si>
  <si>
    <t xml:space="preserve">     ค่าวัสดุยานพาหนะ </t>
  </si>
  <si>
    <t xml:space="preserve">     ค่าเครื่องแต่งกาย</t>
  </si>
  <si>
    <t xml:space="preserve">     ค่าเครื่องแบบชุดปฏิบัติงาน</t>
  </si>
  <si>
    <t xml:space="preserve">  2. ค่าสาธารณูปโภค		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</si>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</sst>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&quot;฿&quot;* #,##0.00_-;\-&quot;฿&quot;* #,##0.00_-;_-&quot;฿&quot;* &quot;-&quot;??_-;_-@_-"/>
    <numFmt numFmtId="166" formatCode="_-* #,##0.00_-;\-* #,##0.00_-;_-* &quot;-&quot;??_-;_-@_-"/>
    <numFmt numFmtId="167" formatCode="_-* #,##0_-;\-* #,##0_-;_-* &quot;-&quot;??_-;_-@_-"/>
    <numFmt numFmtId="168" formatCode="_-* #,##0_-;\-* #,##0_-;_-* &quot;-&quot;??_-;_-@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 New"/>
      <family val="2"/>
      <charset val="222"/>
    </font>
    <font>
      <sz val="18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8"/>
      <color theme="1"/>
      <name val="TH SarabunPSK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 style="thin">
        <color rgb="FF6D7F39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666666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5" fillId="0" borderId="0"/>
    <xf numFmtId="0" fontId="1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1">
    <xf numFmtId="0" fontId="0" fillId="0" borderId="0" xfId="0"/>
    <xf numFmtId="0" fontId="6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167" fontId="8" fillId="0" borderId="0" xfId="1" applyNumberFormat="1" applyFont="1" applyBorder="1" applyAlignment="1">
      <alignment vertical="top"/>
    </xf>
    <xf numFmtId="0" fontId="7" fillId="0" borderId="0" xfId="2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67" fontId="3" fillId="0" borderId="0" xfId="1" applyNumberFormat="1" applyFont="1" applyFill="1" applyAlignment="1">
      <alignment horizontal="center"/>
    </xf>
    <xf numFmtId="167" fontId="3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top"/>
    </xf>
    <xf numFmtId="167" fontId="2" fillId="0" borderId="0" xfId="1" applyNumberFormat="1" applyFont="1" applyFill="1" applyAlignment="1">
      <alignment horizontal="right" vertical="top"/>
    </xf>
    <xf numFmtId="167" fontId="2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167" fontId="10" fillId="0" borderId="0" xfId="1" applyNumberFormat="1" applyFont="1" applyFill="1" applyAlignment="1">
      <alignment horizontal="center" vertical="center"/>
    </xf>
    <xf numFmtId="167" fontId="9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167" fontId="9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2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indent="1"/>
    </xf>
    <xf numFmtId="167" fontId="2" fillId="0" borderId="0" xfId="1" applyNumberFormat="1" applyFont="1"/>
    <xf numFmtId="0" fontId="2" fillId="0" borderId="0" xfId="0" applyFont="1" applyAlignment="1">
      <alignment horizontal="left" vertical="top" indent="2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7" fontId="9" fillId="0" borderId="0" xfId="1" applyNumberFormat="1" applyFont="1" applyFill="1" applyAlignment="1">
      <alignment vertical="top"/>
    </xf>
    <xf numFmtId="167" fontId="9" fillId="0" borderId="0" xfId="1" applyNumberFormat="1" applyFont="1" applyFill="1" applyAlignment="1">
      <alignment vertical="top" wrapText="1"/>
    </xf>
    <xf numFmtId="167" fontId="9" fillId="0" borderId="0" xfId="1" applyNumberFormat="1" applyFont="1" applyFill="1" applyAlignment="1">
      <alignment vertical="center"/>
    </xf>
    <xf numFmtId="0" fontId="8" fillId="0" borderId="0" xfId="0" quotePrefix="1" applyFont="1"/>
    <xf numFmtId="167" fontId="8" fillId="0" borderId="0" xfId="1" applyNumberFormat="1" applyFont="1" applyFill="1" applyAlignment="1">
      <alignment vertical="center"/>
    </xf>
    <xf numFmtId="3" fontId="8" fillId="0" borderId="0" xfId="0" applyNumberFormat="1" applyFont="1"/>
    <xf numFmtId="49" fontId="6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/>
    </xf>
    <xf numFmtId="3" fontId="2" fillId="0" borderId="0" xfId="0" applyNumberFormat="1" applyFont="1"/>
    <xf numFmtId="49" fontId="8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horizontal="left" vertical="top"/>
    </xf>
    <xf numFmtId="167" fontId="2" fillId="0" borderId="0" xfId="1" applyNumberFormat="1" applyFont="1" applyFill="1" applyAlignment="1">
      <alignment vertical="top"/>
    </xf>
    <xf numFmtId="167" fontId="2" fillId="0" borderId="0" xfId="1" applyNumberFormat="1" applyFont="1" applyFill="1" applyAlignment="1">
      <alignment vertical="center"/>
    </xf>
    <xf numFmtId="0" fontId="6" fillId="0" borderId="0" xfId="0" applyFont="1"/>
    <xf numFmtId="0" fontId="6" fillId="0" borderId="18" xfId="0" applyFont="1" applyBorder="1" applyAlignment="1">
      <alignment vertical="top"/>
    </xf>
    <xf numFmtId="0" fontId="6" fillId="0" borderId="18" xfId="0" applyFont="1" applyBorder="1"/>
    <xf numFmtId="0" fontId="12" fillId="0" borderId="0" xfId="0" applyFont="1"/>
    <xf numFmtId="49" fontId="7" fillId="0" borderId="21" xfId="0" applyNumberFormat="1" applyFont="1" applyBorder="1" applyAlignment="1">
      <alignment horizontal="center" wrapText="1"/>
    </xf>
    <xf numFmtId="49" fontId="8" fillId="0" borderId="23" xfId="0" applyNumberFormat="1" applyFont="1" applyBorder="1" applyAlignment="1">
      <alignment horizontal="left" wrapText="1" indent="2"/>
    </xf>
    <xf numFmtId="49" fontId="8" fillId="0" borderId="24" xfId="0" applyNumberFormat="1" applyFont="1" applyBorder="1" applyAlignment="1">
      <alignment horizontal="left" wrapText="1" indent="2"/>
    </xf>
    <xf numFmtId="49" fontId="8" fillId="0" borderId="23" xfId="0" applyNumberFormat="1" applyFont="1" applyBorder="1" applyAlignment="1">
      <alignment horizontal="left" wrapText="1" indent="1"/>
    </xf>
    <xf numFmtId="49" fontId="8" fillId="0" borderId="24" xfId="0" applyNumberFormat="1" applyFont="1" applyBorder="1" applyAlignment="1">
      <alignment horizontal="left" wrapText="1" indent="1"/>
    </xf>
    <xf numFmtId="167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3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7" fillId="0" borderId="12" xfId="2" applyFont="1" applyBorder="1" applyAlignment="1">
      <alignment vertical="top"/>
    </xf>
    <xf numFmtId="0" fontId="7" fillId="0" borderId="12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7" fillId="0" borderId="0" xfId="2" applyFont="1" applyAlignment="1">
      <alignment horizontal="left" vertical="top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center" vertical="center" wrapText="1"/>
    </xf>
    <xf numFmtId="0" fontId="7" fillId="0" borderId="0" xfId="2" applyFont="1" applyAlignment="1">
      <alignment horizontal="left" vertical="top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167" fontId="9" fillId="0" borderId="0" xfId="1" applyNumberFormat="1" applyFont="1" applyFill="1" applyBorder="1" applyAlignment="1">
      <alignment horizontal="center" vertical="top" wrapText="1"/>
    </xf>
    <xf numFmtId="167" fontId="2" fillId="0" borderId="0" xfId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49" fontId="7" fillId="0" borderId="5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top"/>
    </xf>
    <xf numFmtId="49" fontId="7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167" fontId="8" fillId="0" borderId="2" xfId="1" applyNumberFormat="1" applyFont="1" applyBorder="1" applyAlignment="1">
      <alignment horizontal="center" vertical="top"/>
    </xf>
    <xf numFmtId="167" fontId="8" fillId="0" borderId="2" xfId="1" applyNumberFormat="1" applyFont="1" applyBorder="1" applyAlignment="1">
      <alignment horizontal="center" vertical="center"/>
    </xf>
    <xf numFmtId="167" fontId="7" fillId="0" borderId="2" xfId="1" applyNumberFormat="1" applyFont="1" applyBorder="1" applyAlignment="1">
      <alignment horizontal="center" vertical="top"/>
    </xf>
    <xf numFmtId="167" fontId="8" fillId="0" borderId="2" xfId="1" applyNumberFormat="1" applyFont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7" fontId="3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167" fontId="3" fillId="0" borderId="3" xfId="1" applyNumberFormat="1" applyFont="1" applyFill="1" applyBorder="1" applyAlignment="1">
      <alignment horizontal="right" vertical="top"/>
    </xf>
    <xf numFmtId="49" fontId="3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167" fontId="2" fillId="0" borderId="3" xfId="1" applyNumberFormat="1" applyFont="1" applyFill="1" applyBorder="1" applyAlignment="1">
      <alignment horizontal="right" vertical="top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49" fontId="3" fillId="0" borderId="3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right" vertical="top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67" fontId="2" fillId="0" borderId="2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7" fontId="2" fillId="0" borderId="3" xfId="1" applyNumberFormat="1" applyFont="1" applyFill="1" applyBorder="1" applyAlignment="1">
      <alignment horizontal="right" vertical="top"/>
    </xf>
    <xf numFmtId="49" fontId="3" fillId="0" borderId="5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167" fontId="2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7" fontId="2" fillId="0" borderId="2" xfId="1" applyNumberFormat="1" applyFont="1" applyFill="1" applyBorder="1" applyAlignment="1">
      <alignment vertical="top" wrapText="1"/>
    </xf>
    <xf numFmtId="167" fontId="2" fillId="0" borderId="3" xfId="1" applyNumberFormat="1" applyFont="1" applyFill="1" applyBorder="1" applyAlignment="1">
      <alignment vertical="top" wrapText="1"/>
    </xf>
    <xf numFmtId="167" fontId="2" fillId="0" borderId="2" xfId="1" applyNumberFormat="1" applyFont="1" applyFill="1" applyBorder="1" applyAlignment="1">
      <alignment horizontal="right" vertical="top"/>
    </xf>
    <xf numFmtId="167" fontId="2" fillId="0" borderId="2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167" fontId="3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wrapText="1"/>
    </xf>
    <xf numFmtId="49" fontId="2" fillId="0" borderId="3" xfId="1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167" fontId="8" fillId="0" borderId="0" xfId="1" applyNumberFormat="1" applyFont="1" applyBorder="1" applyAlignment="1">
      <alignment horizontal="center" vertical="center"/>
    </xf>
    <xf numFmtId="167" fontId="8" fillId="0" borderId="0" xfId="1" applyNumberFormat="1" applyFont="1" applyBorder="1" applyAlignment="1">
      <alignment horizontal="center" vertical="top"/>
    </xf>
    <xf numFmtId="167" fontId="7" fillId="0" borderId="0" xfId="1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167" fontId="7" fillId="0" borderId="5" xfId="1" applyNumberFormat="1" applyFont="1" applyBorder="1" applyAlignment="1">
      <alignment horizontal="center" vertical="center"/>
    </xf>
    <xf numFmtId="167" fontId="3" fillId="0" borderId="0" xfId="0" applyNumberFormat="1" applyFont="1"/>
    <xf numFmtId="49" fontId="7" fillId="0" borderId="0" xfId="0" applyNumberFormat="1" applyFont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top" wrapText="1"/>
    </xf>
    <xf numFmtId="49" fontId="8" fillId="0" borderId="25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7" fillId="0" borderId="18" xfId="0" applyNumberFormat="1" applyFont="1" applyBorder="1" applyAlignment="1">
      <alignment horizontal="left" wrapText="1"/>
    </xf>
    <xf numFmtId="49" fontId="7" fillId="0" borderId="18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/>
    </xf>
    <xf numFmtId="49" fontId="7" fillId="0" borderId="18" xfId="0" applyNumberFormat="1" applyFont="1" applyBorder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8" fillId="0" borderId="0" xfId="0" applyNumberFormat="1" applyFont="1" applyAlignment="1">
      <alignment horizontal="center" wrapText="1"/>
    </xf>
    <xf numFmtId="167" fontId="8" fillId="0" borderId="0" xfId="1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textRotation="180"/>
    </xf>
    <xf numFmtId="167" fontId="2" fillId="0" borderId="5" xfId="1" applyNumberFormat="1" applyFont="1" applyBorder="1" applyAlignment="1">
      <alignment horizontal="center" vertical="top" wrapText="1"/>
    </xf>
    <xf numFmtId="167" fontId="2" fillId="0" borderId="5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167" fontId="10" fillId="0" borderId="0" xfId="1" applyNumberFormat="1" applyFont="1" applyFill="1" applyAlignment="1">
      <alignment horizontal="center"/>
    </xf>
    <xf numFmtId="167" fontId="14" fillId="0" borderId="0" xfId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8" fillId="0" borderId="0" xfId="0" applyNumberFormat="1" applyFont="1" applyAlignment="1">
      <alignment vertical="top"/>
    </xf>
    <xf numFmtId="167" fontId="2" fillId="0" borderId="0" xfId="1" applyNumberFormat="1" applyFont="1" applyAlignment="1">
      <alignment horizontal="center"/>
    </xf>
    <xf numFmtId="3" fontId="8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3" fontId="7" fillId="0" borderId="18" xfId="0" applyNumberFormat="1" applyFont="1" applyBorder="1" applyAlignment="1">
      <alignment horizontal="right" wrapText="1"/>
    </xf>
    <xf numFmtId="167" fontId="2" fillId="0" borderId="0" xfId="1" applyNumberFormat="1" applyFont="1" applyFill="1" applyAlignment="1"/>
    <xf numFmtId="167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vertical="top"/>
    </xf>
    <xf numFmtId="167" fontId="9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167" fontId="9" fillId="0" borderId="0" xfId="1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7" fontId="2" fillId="0" borderId="0" xfId="1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indent="5"/>
    </xf>
    <xf numFmtId="0" fontId="9" fillId="0" borderId="0" xfId="3" applyFont="1" applyAlignment="1">
      <alignment vertical="top"/>
    </xf>
    <xf numFmtId="168" fontId="9" fillId="0" borderId="0" xfId="3" applyNumberFormat="1" applyFont="1" applyAlignment="1">
      <alignment horizontal="right" vertical="top"/>
    </xf>
    <xf numFmtId="167" fontId="8" fillId="0" borderId="0" xfId="1" applyNumberFormat="1" applyFont="1"/>
    <xf numFmtId="167" fontId="8" fillId="0" borderId="0" xfId="1" applyNumberFormat="1" applyFont="1" applyAlignment="1">
      <alignment horizontal="right" vertical="center"/>
    </xf>
    <xf numFmtId="164" fontId="3" fillId="0" borderId="0" xfId="11" applyNumberFormat="1" applyFont="1" applyAlignment="1">
      <alignment horizontal="center" vertical="center"/>
    </xf>
    <xf numFmtId="167" fontId="3" fillId="0" borderId="0" xfId="1" applyNumberFormat="1" applyFont="1" applyFill="1" applyAlignment="1">
      <alignment horizontal="left" vertical="center"/>
    </xf>
    <xf numFmtId="167" fontId="2" fillId="0" borderId="0" xfId="1" applyNumberFormat="1" applyFont="1" applyFill="1" applyAlignment="1">
      <alignment horizontal="left" vertical="top"/>
    </xf>
    <xf numFmtId="167" fontId="2" fillId="0" borderId="0" xfId="1" applyNumberFormat="1" applyFont="1" applyFill="1" applyAlignment="1">
      <alignment vertical="top" wrapText="1"/>
    </xf>
    <xf numFmtId="167" fontId="3" fillId="0" borderId="0" xfId="1" applyNumberFormat="1" applyFont="1" applyFill="1" applyAlignment="1">
      <alignment horizontal="left" vertical="center" indent="2"/>
    </xf>
    <xf numFmtId="167" fontId="3" fillId="0" borderId="0" xfId="1" applyNumberFormat="1" applyFont="1" applyFill="1" applyAlignment="1">
      <alignment vertical="center"/>
    </xf>
    <xf numFmtId="167" fontId="3" fillId="0" borderId="5" xfId="1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167" fontId="3" fillId="0" borderId="5" xfId="1" applyNumberFormat="1" applyFont="1" applyBorder="1" applyAlignment="1">
      <alignment vertical="top" wrapText="1"/>
    </xf>
    <xf numFmtId="167" fontId="3" fillId="0" borderId="5" xfId="1" applyNumberFormat="1" applyFont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right" vertical="top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2" xfId="1" applyNumberFormat="1" applyFont="1" applyFill="1" applyBorder="1" applyAlignment="1">
      <alignment horizontal="center" vertical="center" wrapText="1"/>
    </xf>
    <xf numFmtId="167" fontId="3" fillId="0" borderId="2" xfId="1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167" fontId="3" fillId="0" borderId="2" xfId="1" applyNumberFormat="1" applyFont="1" applyFill="1" applyBorder="1" applyAlignment="1">
      <alignment horizontal="right" vertical="top"/>
    </xf>
    <xf numFmtId="49" fontId="3" fillId="0" borderId="1" xfId="1" applyNumberFormat="1" applyFont="1" applyFill="1" applyBorder="1" applyAlignment="1">
      <alignment horizontal="center" wrapText="1"/>
    </xf>
    <xf numFmtId="0" fontId="2" fillId="0" borderId="0" xfId="3" applyFont="1" applyAlignment="1">
      <alignment vertical="top"/>
    </xf>
    <xf numFmtId="0" fontId="2" fillId="0" borderId="0" xfId="3" applyFont="1" applyAlignment="1">
      <alignment horizontal="left" vertical="top" wrapText="1"/>
    </xf>
    <xf numFmtId="0" fontId="2" fillId="0" borderId="0" xfId="0" quotePrefix="1" applyFont="1" applyAlignment="1">
      <alignment vertical="top"/>
    </xf>
    <xf numFmtId="168" fontId="2" fillId="0" borderId="0" xfId="3" applyNumberFormat="1" applyFont="1" applyAlignment="1">
      <alignment horizontal="right" vertical="top"/>
    </xf>
    <xf numFmtId="0" fontId="2" fillId="0" borderId="0" xfId="0" quotePrefix="1" applyFont="1"/>
    <xf numFmtId="167" fontId="3" fillId="0" borderId="0" xfId="1" applyNumberFormat="1" applyFont="1" applyAlignment="1">
      <alignment horizontal="center"/>
    </xf>
    <xf numFmtId="167" fontId="7" fillId="0" borderId="0" xfId="1" applyNumberFormat="1" applyFont="1" applyFill="1" applyAlignment="1">
      <alignment horizontal="left" vertical="center"/>
    </xf>
    <xf numFmtId="3" fontId="2" fillId="0" borderId="0" xfId="0" applyNumberFormat="1" applyFont="1" applyAlignment="1">
      <alignment horizontal="left"/>
    </xf>
    <xf numFmtId="167" fontId="3" fillId="0" borderId="0" xfId="1" applyNumberFormat="1" applyFont="1" applyFill="1" applyAlignment="1">
      <alignment horizontal="left"/>
    </xf>
    <xf numFmtId="167" fontId="3" fillId="0" borderId="0" xfId="1" applyNumberFormat="1" applyFont="1" applyFill="1" applyBorder="1" applyAlignment="1">
      <alignment horizontal="center" vertical="top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/>
    <xf numFmtId="0" fontId="8" fillId="0" borderId="2" xfId="0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8" fillId="0" borderId="3" xfId="0" applyFont="1" applyBorder="1"/>
    <xf numFmtId="168" fontId="8" fillId="0" borderId="15" xfId="3" applyNumberFormat="1" applyFont="1" applyBorder="1" applyAlignment="1">
      <alignment horizontal="center" vertical="center"/>
    </xf>
    <xf numFmtId="168" fontId="8" fillId="0" borderId="5" xfId="3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right" vertical="top"/>
    </xf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center" wrapText="1"/>
    </xf>
    <xf numFmtId="49" fontId="8" fillId="0" borderId="20" xfId="0" applyNumberFormat="1" applyFont="1" applyBorder="1" applyAlignment="1">
      <alignment wrapText="1"/>
    </xf>
    <xf numFmtId="49" fontId="8" fillId="0" borderId="23" xfId="0" applyNumberFormat="1" applyFont="1" applyBorder="1" applyAlignment="1">
      <alignment wrapText="1"/>
    </xf>
    <xf numFmtId="49" fontId="1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wrapText="1"/>
    </xf>
    <xf numFmtId="49" fontId="16" fillId="0" borderId="0" xfId="0" applyNumberFormat="1" applyFont="1" applyAlignment="1">
      <alignment horizontal="center" wrapText="1"/>
    </xf>
    <xf numFmtId="49" fontId="8" fillId="0" borderId="22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left" wrapText="1"/>
    </xf>
    <xf numFmtId="49" fontId="8" fillId="0" borderId="17" xfId="0" applyNumberFormat="1" applyFont="1" applyBorder="1" applyAlignment="1">
      <alignment horizontal="right" wrapText="1"/>
    </xf>
    <xf numFmtId="49" fontId="8" fillId="0" borderId="19" xfId="0" applyNumberFormat="1" applyFont="1" applyBorder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49" fontId="8" fillId="0" borderId="17" xfId="0" applyNumberFormat="1" applyFont="1" applyBorder="1" applyAlignment="1">
      <alignment horizontal="left" wrapText="1"/>
    </xf>
    <xf numFmtId="49" fontId="7" fillId="0" borderId="18" xfId="0" applyNumberFormat="1" applyFont="1" applyBorder="1" applyAlignment="1">
      <alignment horizontal="left" wrapText="1"/>
    </xf>
    <xf numFmtId="49" fontId="8" fillId="0" borderId="19" xfId="0" applyNumberFormat="1" applyFont="1" applyBorder="1" applyAlignment="1">
      <alignment wrapText="1"/>
    </xf>
    <xf numFmtId="49" fontId="8" fillId="0" borderId="0" xfId="0" applyNumberFormat="1" applyFont="1" applyAlignment="1">
      <alignment horizontal="left"/>
    </xf>
    <xf numFmtId="49" fontId="7" fillId="0" borderId="19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8" fillId="0" borderId="19" xfId="0" applyNumberFormat="1" applyFont="1" applyBorder="1" applyAlignment="1">
      <alignment vertical="top" wrapText="1"/>
    </xf>
    <xf numFmtId="49" fontId="8" fillId="0" borderId="18" xfId="0" applyNumberFormat="1" applyFont="1" applyBorder="1" applyAlignment="1">
      <alignment wrapText="1"/>
    </xf>
    <xf numFmtId="49" fontId="7" fillId="0" borderId="0" xfId="0" applyNumberFormat="1" applyFont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6" xfId="2" applyFont="1" applyBorder="1" applyAlignment="1">
      <alignment horizontal="center" vertical="center" wrapText="1"/>
    </xf>
    <xf numFmtId="0" fontId="3" fillId="0" borderId="1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3" fillId="0" borderId="0" xfId="1" applyNumberFormat="1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7" fontId="3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left" vertical="top" wrapText="1"/>
    </xf>
    <xf numFmtId="167" fontId="3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11" applyNumberFormat="1" applyFont="1" applyAlignment="1">
      <alignment horizontal="right"/>
    </xf>
    <xf numFmtId="167" fontId="3" fillId="0" borderId="0" xfId="1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3" fillId="0" borderId="0" xfId="11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/>
    </xf>
  </cellXfs>
  <cellStyles count="12">
    <cellStyle name="Comma 2" xfId="6" xr:uid="{00000000-0005-0000-0000-000001000000}"/>
    <cellStyle name="Comma 2 2" xfId="9" xr:uid="{00000000-0005-0000-0000-000002000000}"/>
    <cellStyle name="Normal 2" xfId="2" xr:uid="{00000000-0005-0000-0000-000004000000}"/>
    <cellStyle name="Normal 3" xfId="4" xr:uid="{00000000-0005-0000-0000-000005000000}"/>
    <cellStyle name="Normal 4" xfId="3" xr:uid="{00000000-0005-0000-0000-000006000000}"/>
    <cellStyle name="Percent 2" xfId="5" xr:uid="{00000000-0005-0000-0000-000007000000}"/>
    <cellStyle name="จุลภาค" xfId="1" builtinId="3"/>
    <cellStyle name="จุลภาค 2" xfId="7" xr:uid="{00000000-0005-0000-0000-000008000000}"/>
    <cellStyle name="จุลภาค 2 2" xfId="10" xr:uid="{00000000-0005-0000-0000-000009000000}"/>
    <cellStyle name="จุลภาค 3" xfId="8" xr:uid="{00000000-0005-0000-0000-00000A000000}"/>
    <cellStyle name="ปกติ" xfId="0" builtinId="0"/>
    <cellStyle name="สกุลเงิน" xfId="1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59C89-AD63-4C4D-AF7E-6506262AB26E}">
  <dimension ref="A1:E30"/>
  <sheetViews>
    <sheetView view="pageLayout" topLeftCell="A21" zoomScaleNormal="100" zoomScaleSheetLayoutView="68" workbookViewId="0">
      <selection activeCell="B23" sqref="B23"/>
    </sheetView>
  </sheetViews>
  <sheetFormatPr defaultRowHeight="24"/>
  <cols>
    <col min="1" max="1" width="4.7109375" style="2" customWidth="1"/>
    <col min="2" max="2" width="67" style="2" customWidth="1"/>
    <col min="3" max="4" width="9.42578125" style="2" customWidth="1"/>
    <col min="5" max="5" width="12.140625" style="2" customWidth="1"/>
    <col min="6" max="6" width="11.7109375" style="2" customWidth="1"/>
    <col min="7" max="16384" width="9.140625" style="2"/>
  </cols>
  <sheetData>
    <row r="1" spans="1:5" ht="24" customHeight="1">
      <c r="A1" s="285" t="s">
        <v>7</v>
      </c>
      <c r="B1" s="285"/>
      <c r="C1" s="285"/>
      <c r="D1" s="285"/>
      <c r="E1" s="285"/>
    </row>
    <row r="3" spans="1:5">
      <c r="B3" s="286" t="s">
        <v>507</v>
      </c>
      <c r="C3" s="286"/>
      <c r="D3" s="286"/>
      <c r="E3" s="286"/>
    </row>
    <row r="4" spans="1:5">
      <c r="B4" s="284" t="s">
        <v>551</v>
      </c>
      <c r="C4" s="284"/>
      <c r="D4" s="284"/>
      <c r="E4" s="284"/>
    </row>
    <row r="5" spans="1:5">
      <c r="B5" s="284" t="s">
        <v>511</v>
      </c>
      <c r="C5" s="284"/>
      <c r="D5" s="284"/>
      <c r="E5" s="284"/>
    </row>
    <row r="6" spans="1:5">
      <c r="B6" s="2" t="s">
        <v>512</v>
      </c>
    </row>
    <row r="7" spans="1:5" ht="18" customHeight="1"/>
    <row r="8" spans="1:5">
      <c r="B8" s="2" t="s">
        <v>510</v>
      </c>
    </row>
    <row r="9" spans="1:5">
      <c r="B9" s="287" t="s">
        <v>508</v>
      </c>
      <c r="C9" s="287"/>
      <c r="D9" s="287"/>
      <c r="E9" s="287"/>
    </row>
    <row r="10" spans="1:5">
      <c r="B10" s="284" t="s">
        <v>498</v>
      </c>
      <c r="C10" s="284"/>
      <c r="D10" s="284"/>
      <c r="E10" s="284"/>
    </row>
    <row r="11" spans="1:5">
      <c r="B11" s="2" t="s">
        <v>509</v>
      </c>
    </row>
    <row r="12" spans="1:5">
      <c r="B12" s="2" t="s">
        <v>499</v>
      </c>
    </row>
    <row r="13" spans="1:5">
      <c r="B13" s="2" t="s">
        <v>500</v>
      </c>
    </row>
    <row r="14" spans="1:5">
      <c r="B14" s="2" t="s">
        <v>552</v>
      </c>
    </row>
    <row r="15" spans="1:5">
      <c r="B15" s="2" t="s">
        <v>553</v>
      </c>
    </row>
    <row r="16" spans="1:5">
      <c r="B16" s="2" t="s">
        <v>501</v>
      </c>
    </row>
    <row r="18" spans="2:5">
      <c r="B18" s="285" t="s">
        <v>0</v>
      </c>
      <c r="C18" s="285" t="s">
        <v>1</v>
      </c>
      <c r="D18" s="285" t="s">
        <v>2</v>
      </c>
      <c r="E18" s="285"/>
    </row>
    <row r="19" spans="2:5">
      <c r="B19" s="285"/>
      <c r="C19" s="285"/>
      <c r="D19" s="187" t="s">
        <v>3</v>
      </c>
      <c r="E19" s="187" t="s">
        <v>14</v>
      </c>
    </row>
    <row r="20" spans="2:5">
      <c r="B20" s="270" t="s">
        <v>988</v>
      </c>
      <c r="C20" s="191"/>
      <c r="D20" s="191"/>
      <c r="E20" s="3"/>
    </row>
    <row r="21" spans="2:5">
      <c r="B21" s="271" t="s">
        <v>989</v>
      </c>
      <c r="C21" s="191"/>
      <c r="D21" s="191"/>
      <c r="E21" s="3"/>
    </row>
    <row r="22" spans="2:5">
      <c r="B22" s="190" t="s">
        <v>766</v>
      </c>
    </row>
    <row r="23" spans="2:5">
      <c r="B23" s="190" t="s">
        <v>767</v>
      </c>
      <c r="C23" s="192" t="s">
        <v>4</v>
      </c>
      <c r="D23" s="192" t="s">
        <v>19</v>
      </c>
      <c r="E23" s="257">
        <v>80</v>
      </c>
    </row>
    <row r="24" spans="2:5">
      <c r="B24" s="190"/>
      <c r="C24" s="192"/>
      <c r="D24" s="192"/>
      <c r="E24" s="192"/>
    </row>
    <row r="25" spans="2:5">
      <c r="B25" s="190"/>
      <c r="C25" s="192"/>
      <c r="D25" s="192"/>
      <c r="E25" s="192"/>
    </row>
    <row r="26" spans="2:5">
      <c r="B26" s="190"/>
      <c r="C26" s="192"/>
      <c r="D26" s="192"/>
      <c r="E26" s="192"/>
    </row>
    <row r="27" spans="2:5">
      <c r="B27" s="190"/>
      <c r="C27" s="192"/>
      <c r="D27" s="192"/>
      <c r="E27" s="192"/>
    </row>
    <row r="28" spans="2:5">
      <c r="B28" s="190"/>
      <c r="C28" s="192"/>
      <c r="D28" s="192"/>
      <c r="E28" s="192"/>
    </row>
    <row r="29" spans="2:5">
      <c r="B29" s="190"/>
      <c r="C29" s="192"/>
      <c r="D29" s="192"/>
      <c r="E29" s="192"/>
    </row>
    <row r="30" spans="2:5">
      <c r="B30" s="3"/>
      <c r="C30" s="3"/>
      <c r="D30" s="3"/>
      <c r="E30" s="3"/>
    </row>
  </sheetData>
  <mergeCells count="9">
    <mergeCell ref="B5:E5"/>
    <mergeCell ref="B4:E4"/>
    <mergeCell ref="A1:E1"/>
    <mergeCell ref="B18:B19"/>
    <mergeCell ref="C18:C19"/>
    <mergeCell ref="D18:E18"/>
    <mergeCell ref="B3:E3"/>
    <mergeCell ref="B9:E9"/>
    <mergeCell ref="B10:E10"/>
  </mergeCells>
  <pageMargins left="0.70866141732283472" right="0.6906250000000000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view="pageLayout" topLeftCell="A34" zoomScaleNormal="112" workbookViewId="0">
      <selection activeCell="F12" sqref="F12"/>
    </sheetView>
  </sheetViews>
  <sheetFormatPr defaultRowHeight="21" customHeight="1"/>
  <cols>
    <col min="1" max="1" width="6.42578125" style="2" customWidth="1"/>
    <col min="2" max="2" width="24.42578125" style="2" customWidth="1"/>
    <col min="3" max="3" width="3.5703125" style="2" customWidth="1"/>
    <col min="4" max="4" width="24.42578125" style="2" customWidth="1"/>
    <col min="5" max="5" width="3.5703125" style="2" customWidth="1"/>
    <col min="6" max="6" width="24.42578125" style="2" customWidth="1"/>
    <col min="7" max="16384" width="9.140625" style="2"/>
  </cols>
  <sheetData>
    <row r="1" spans="1:6" s="70" customFormat="1" ht="26.25" customHeight="1">
      <c r="A1" s="291" t="s">
        <v>468</v>
      </c>
      <c r="B1" s="291"/>
      <c r="C1" s="291"/>
      <c r="D1" s="291"/>
      <c r="E1" s="291"/>
      <c r="F1" s="291"/>
    </row>
    <row r="2" spans="1:6" s="70" customFormat="1" ht="29.25" customHeight="1" thickBot="1">
      <c r="A2" s="293" t="s">
        <v>467</v>
      </c>
      <c r="B2" s="293"/>
      <c r="C2" s="293"/>
      <c r="D2" s="293"/>
      <c r="E2" s="293"/>
      <c r="F2" s="293"/>
    </row>
    <row r="3" spans="1:6" ht="21" customHeight="1">
      <c r="A3" s="292"/>
      <c r="B3" s="292"/>
      <c r="C3" s="289"/>
      <c r="D3" s="71" t="s">
        <v>219</v>
      </c>
      <c r="E3" s="294"/>
      <c r="F3" s="292"/>
    </row>
    <row r="4" spans="1:6" ht="20.25" customHeight="1">
      <c r="A4" s="292"/>
      <c r="B4" s="292"/>
      <c r="C4" s="289"/>
      <c r="D4" s="72" t="s">
        <v>385</v>
      </c>
      <c r="E4" s="294"/>
      <c r="F4" s="292"/>
    </row>
    <row r="5" spans="1:6" ht="21" customHeight="1" thickBot="1">
      <c r="A5" s="292"/>
      <c r="B5" s="292"/>
      <c r="C5" s="289"/>
      <c r="D5" s="73" t="s">
        <v>386</v>
      </c>
      <c r="E5" s="294"/>
      <c r="F5" s="292"/>
    </row>
    <row r="6" spans="1:6" ht="18" customHeight="1" thickBot="1">
      <c r="A6" s="288"/>
      <c r="B6" s="288"/>
      <c r="C6" s="288"/>
      <c r="D6" s="288"/>
      <c r="E6" s="288"/>
      <c r="F6" s="288"/>
    </row>
    <row r="7" spans="1:6" ht="21" customHeight="1">
      <c r="A7" s="289"/>
      <c r="B7" s="71" t="s">
        <v>220</v>
      </c>
      <c r="C7" s="290"/>
      <c r="D7" s="71" t="s">
        <v>221</v>
      </c>
      <c r="E7" s="290"/>
      <c r="F7" s="71" t="s">
        <v>387</v>
      </c>
    </row>
    <row r="8" spans="1:6" ht="21.75" customHeight="1" thickBot="1">
      <c r="A8" s="289"/>
      <c r="B8" s="189" t="s">
        <v>388</v>
      </c>
      <c r="C8" s="290"/>
      <c r="D8" s="189" t="s">
        <v>388</v>
      </c>
      <c r="E8" s="290"/>
      <c r="F8" s="189" t="s">
        <v>388</v>
      </c>
    </row>
    <row r="9" spans="1:6" ht="21" customHeight="1">
      <c r="A9" s="289"/>
      <c r="B9" s="74" t="s">
        <v>389</v>
      </c>
      <c r="C9" s="290"/>
      <c r="D9" s="74" t="s">
        <v>390</v>
      </c>
      <c r="E9" s="290"/>
      <c r="F9" s="74" t="s">
        <v>391</v>
      </c>
    </row>
    <row r="10" spans="1:6" ht="21" customHeight="1">
      <c r="A10" s="289"/>
      <c r="B10" s="74" t="s">
        <v>392</v>
      </c>
      <c r="C10" s="290"/>
      <c r="D10" s="74" t="s">
        <v>393</v>
      </c>
      <c r="E10" s="290"/>
      <c r="F10" s="74" t="s">
        <v>394</v>
      </c>
    </row>
    <row r="11" spans="1:6" ht="21" customHeight="1">
      <c r="A11" s="289"/>
      <c r="B11" s="74" t="s">
        <v>395</v>
      </c>
      <c r="C11" s="290"/>
      <c r="D11" s="74" t="s">
        <v>396</v>
      </c>
      <c r="E11" s="290"/>
      <c r="F11" s="74" t="s">
        <v>396</v>
      </c>
    </row>
    <row r="12" spans="1:6" ht="21" customHeight="1" thickBot="1">
      <c r="A12" s="289"/>
      <c r="B12" s="75" t="s">
        <v>397</v>
      </c>
      <c r="C12" s="290"/>
      <c r="D12" s="75" t="s">
        <v>397</v>
      </c>
      <c r="E12" s="290"/>
      <c r="F12" s="75" t="s">
        <v>397</v>
      </c>
    </row>
    <row r="13" spans="1:6" ht="16.5" customHeight="1" thickBot="1">
      <c r="A13" s="288"/>
      <c r="B13" s="288"/>
      <c r="C13" s="288"/>
      <c r="D13" s="288"/>
      <c r="E13" s="288"/>
      <c r="F13" s="288"/>
    </row>
    <row r="14" spans="1:6" ht="45.75" customHeight="1">
      <c r="A14" s="289"/>
      <c r="B14" s="194" t="s">
        <v>222</v>
      </c>
      <c r="C14" s="290"/>
      <c r="D14" s="71" t="s">
        <v>398</v>
      </c>
      <c r="E14" s="290"/>
      <c r="F14" s="194" t="s">
        <v>223</v>
      </c>
    </row>
    <row r="15" spans="1:6" ht="21.75" customHeight="1" thickBot="1">
      <c r="A15" s="289"/>
      <c r="B15" s="189" t="s">
        <v>388</v>
      </c>
      <c r="C15" s="290"/>
      <c r="D15" s="189" t="s">
        <v>388</v>
      </c>
      <c r="E15" s="290"/>
      <c r="F15" s="189" t="s">
        <v>388</v>
      </c>
    </row>
    <row r="16" spans="1:6" ht="21" customHeight="1">
      <c r="A16" s="289"/>
      <c r="B16" s="74" t="s">
        <v>399</v>
      </c>
      <c r="C16" s="290"/>
      <c r="D16" s="74" t="s">
        <v>400</v>
      </c>
      <c r="E16" s="290"/>
      <c r="F16" s="74" t="s">
        <v>400</v>
      </c>
    </row>
    <row r="17" spans="1:6" ht="21" customHeight="1">
      <c r="A17" s="289"/>
      <c r="B17" s="74" t="s">
        <v>401</v>
      </c>
      <c r="C17" s="290"/>
      <c r="D17" s="74" t="s">
        <v>453</v>
      </c>
      <c r="E17" s="290"/>
      <c r="F17" s="74" t="s">
        <v>402</v>
      </c>
    </row>
    <row r="18" spans="1:6" ht="21" customHeight="1">
      <c r="A18" s="289"/>
      <c r="B18" s="74" t="s">
        <v>403</v>
      </c>
      <c r="C18" s="290"/>
      <c r="D18" s="74" t="s">
        <v>454</v>
      </c>
      <c r="E18" s="290"/>
      <c r="F18" s="74" t="s">
        <v>395</v>
      </c>
    </row>
    <row r="19" spans="1:6" ht="22.5" customHeight="1" thickBot="1">
      <c r="A19" s="289"/>
      <c r="B19" s="75" t="s">
        <v>397</v>
      </c>
      <c r="C19" s="290"/>
      <c r="D19" s="75" t="s">
        <v>397</v>
      </c>
      <c r="E19" s="290"/>
      <c r="F19" s="75" t="s">
        <v>397</v>
      </c>
    </row>
    <row r="20" spans="1:6" ht="16.5" customHeight="1" thickBot="1">
      <c r="A20" s="288"/>
      <c r="B20" s="288"/>
      <c r="C20" s="288"/>
      <c r="D20" s="288"/>
      <c r="E20" s="288"/>
      <c r="F20" s="288"/>
    </row>
    <row r="21" spans="1:6" ht="43.5" customHeight="1">
      <c r="A21" s="289"/>
      <c r="B21" s="194" t="s">
        <v>224</v>
      </c>
      <c r="C21" s="290"/>
      <c r="D21" s="71" t="s">
        <v>404</v>
      </c>
      <c r="E21" s="290"/>
      <c r="F21" s="71" t="s">
        <v>174</v>
      </c>
    </row>
    <row r="22" spans="1:6" ht="23.25" customHeight="1" thickBot="1">
      <c r="A22" s="289"/>
      <c r="B22" s="189" t="s">
        <v>388</v>
      </c>
      <c r="C22" s="290"/>
      <c r="D22" s="189" t="s">
        <v>388</v>
      </c>
      <c r="E22" s="290"/>
      <c r="F22" s="189" t="s">
        <v>388</v>
      </c>
    </row>
    <row r="23" spans="1:6" ht="21" customHeight="1">
      <c r="A23" s="289"/>
      <c r="B23" s="74" t="s">
        <v>390</v>
      </c>
      <c r="C23" s="290"/>
      <c r="D23" s="74" t="s">
        <v>405</v>
      </c>
      <c r="E23" s="290"/>
      <c r="F23" s="74" t="s">
        <v>400</v>
      </c>
    </row>
    <row r="24" spans="1:6" ht="21" customHeight="1">
      <c r="A24" s="289"/>
      <c r="B24" s="74" t="s">
        <v>406</v>
      </c>
      <c r="C24" s="290"/>
      <c r="D24" s="74" t="s">
        <v>407</v>
      </c>
      <c r="E24" s="290"/>
      <c r="F24" s="74" t="s">
        <v>408</v>
      </c>
    </row>
    <row r="25" spans="1:6" ht="21" customHeight="1">
      <c r="A25" s="289"/>
      <c r="B25" s="74" t="s">
        <v>409</v>
      </c>
      <c r="C25" s="290"/>
      <c r="D25" s="74" t="s">
        <v>403</v>
      </c>
      <c r="E25" s="290"/>
      <c r="F25" s="74" t="s">
        <v>396</v>
      </c>
    </row>
    <row r="26" spans="1:6" ht="23.25" customHeight="1" thickBot="1">
      <c r="A26" s="289"/>
      <c r="B26" s="75" t="s">
        <v>397</v>
      </c>
      <c r="C26" s="290"/>
      <c r="D26" s="75" t="s">
        <v>397</v>
      </c>
      <c r="E26" s="290"/>
      <c r="F26" s="75" t="s">
        <v>397</v>
      </c>
    </row>
    <row r="27" spans="1:6" ht="16.5" customHeight="1" thickBot="1">
      <c r="A27" s="288"/>
      <c r="B27" s="288"/>
      <c r="C27" s="288"/>
      <c r="D27" s="288"/>
      <c r="E27" s="288"/>
      <c r="F27" s="288"/>
    </row>
    <row r="28" spans="1:6" ht="21" customHeight="1">
      <c r="A28" s="292"/>
      <c r="D28" s="71" t="s">
        <v>225</v>
      </c>
    </row>
    <row r="29" spans="1:6" ht="21.75" customHeight="1" thickBot="1">
      <c r="A29" s="292"/>
      <c r="D29" s="189" t="s">
        <v>388</v>
      </c>
    </row>
    <row r="30" spans="1:6" ht="21" customHeight="1">
      <c r="A30" s="292"/>
      <c r="D30" s="74" t="s">
        <v>390</v>
      </c>
    </row>
    <row r="31" spans="1:6" ht="21" customHeight="1">
      <c r="A31" s="292"/>
      <c r="D31" s="74" t="s">
        <v>410</v>
      </c>
    </row>
    <row r="32" spans="1:6" ht="21" customHeight="1">
      <c r="A32" s="292"/>
      <c r="D32" s="74" t="s">
        <v>411</v>
      </c>
    </row>
    <row r="33" spans="1:4" ht="22.5" customHeight="1" thickBot="1">
      <c r="A33" s="292"/>
      <c r="D33" s="75" t="s">
        <v>397</v>
      </c>
    </row>
  </sheetData>
  <mergeCells count="21">
    <mergeCell ref="A27:F27"/>
    <mergeCell ref="A28:A33"/>
    <mergeCell ref="A2:F2"/>
    <mergeCell ref="A3:A5"/>
    <mergeCell ref="B3:B5"/>
    <mergeCell ref="C3:C5"/>
    <mergeCell ref="E3:E5"/>
    <mergeCell ref="F3:F5"/>
    <mergeCell ref="A6:F6"/>
    <mergeCell ref="A7:A12"/>
    <mergeCell ref="C7:C12"/>
    <mergeCell ref="E7:E12"/>
    <mergeCell ref="A13:F13"/>
    <mergeCell ref="A14:A19"/>
    <mergeCell ref="C14:C19"/>
    <mergeCell ref="E14:E19"/>
    <mergeCell ref="A20:F20"/>
    <mergeCell ref="A21:A26"/>
    <mergeCell ref="C21:C26"/>
    <mergeCell ref="E21:E26"/>
    <mergeCell ref="A1:F1"/>
  </mergeCells>
  <pageMargins left="0.7" right="0.7" top="0.41666666666666669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310C-149F-4576-9497-DDC84830080C}">
  <dimension ref="A1:G65"/>
  <sheetViews>
    <sheetView view="pageLayout" topLeftCell="A49" zoomScaleNormal="96" zoomScaleSheetLayoutView="100" workbookViewId="0">
      <selection activeCell="A5" sqref="A5:G5"/>
    </sheetView>
  </sheetViews>
  <sheetFormatPr defaultRowHeight="21"/>
  <cols>
    <col min="1" max="1" width="14.42578125" style="80" customWidth="1"/>
    <col min="2" max="2" width="15.28515625" style="80" customWidth="1"/>
    <col min="3" max="3" width="7.140625" style="80" customWidth="1"/>
    <col min="4" max="4" width="8.28515625" style="80" customWidth="1"/>
    <col min="5" max="5" width="13.5703125" style="80" customWidth="1"/>
    <col min="6" max="6" width="16.7109375" style="80" customWidth="1"/>
    <col min="7" max="7" width="14.5703125" style="80" customWidth="1"/>
    <col min="8" max="16384" width="9.140625" style="80"/>
  </cols>
  <sheetData>
    <row r="1" spans="1:7" ht="24" customHeight="1">
      <c r="A1" s="288" t="s">
        <v>7</v>
      </c>
      <c r="B1" s="288"/>
      <c r="C1" s="288"/>
      <c r="D1" s="288"/>
      <c r="E1" s="288"/>
      <c r="F1" s="288"/>
      <c r="G1" s="288"/>
    </row>
    <row r="2" spans="1:7" ht="24" customHeight="1">
      <c r="A2" s="288" t="s">
        <v>768</v>
      </c>
      <c r="B2" s="288"/>
      <c r="C2" s="288"/>
      <c r="D2" s="288"/>
      <c r="E2" s="288"/>
      <c r="F2" s="288"/>
      <c r="G2" s="288"/>
    </row>
    <row r="4" spans="1:7" ht="24">
      <c r="A4" s="296"/>
      <c r="B4" s="296"/>
      <c r="C4" s="296"/>
      <c r="D4" s="296"/>
      <c r="E4" s="296"/>
      <c r="F4" s="296"/>
      <c r="G4" s="296"/>
    </row>
    <row r="5" spans="1:7" ht="21.75" customHeight="1">
      <c r="A5" s="297" t="s">
        <v>322</v>
      </c>
      <c r="B5" s="297"/>
      <c r="C5" s="297"/>
      <c r="D5" s="297"/>
      <c r="E5" s="297"/>
      <c r="F5" s="297"/>
      <c r="G5" s="297"/>
    </row>
    <row r="6" spans="1:7" ht="24.75" thickBot="1">
      <c r="A6" s="298" t="s">
        <v>323</v>
      </c>
      <c r="B6" s="298"/>
      <c r="C6" s="298"/>
      <c r="D6" s="298"/>
      <c r="E6" s="298"/>
      <c r="F6" s="298"/>
      <c r="G6" s="298"/>
    </row>
    <row r="7" spans="1:7" ht="24.75" thickBot="1">
      <c r="A7" s="295" t="s">
        <v>324</v>
      </c>
      <c r="B7" s="295"/>
      <c r="C7" s="295"/>
      <c r="D7" s="295"/>
      <c r="E7" s="200" t="s">
        <v>325</v>
      </c>
      <c r="F7" s="200" t="s">
        <v>326</v>
      </c>
      <c r="G7" s="199" t="s">
        <v>327</v>
      </c>
    </row>
    <row r="8" spans="1:7" ht="21.75" customHeight="1">
      <c r="A8" s="299" t="s">
        <v>226</v>
      </c>
      <c r="B8" s="299"/>
      <c r="C8" s="299"/>
      <c r="D8" s="299"/>
      <c r="E8" s="219">
        <f>รายละเอียด!F3</f>
        <v>308424300</v>
      </c>
      <c r="F8" s="197" t="s">
        <v>19</v>
      </c>
      <c r="G8" s="219">
        <f>E8</f>
        <v>308424300</v>
      </c>
    </row>
    <row r="9" spans="1:7" ht="21.75" customHeight="1">
      <c r="A9" s="300" t="s">
        <v>328</v>
      </c>
      <c r="B9" s="300"/>
      <c r="C9" s="300"/>
      <c r="D9" s="300"/>
      <c r="E9" s="197" t="s">
        <v>19</v>
      </c>
      <c r="F9" s="197" t="s">
        <v>19</v>
      </c>
      <c r="G9" s="197" t="s">
        <v>19</v>
      </c>
    </row>
    <row r="10" spans="1:7" ht="21.75" customHeight="1">
      <c r="A10" s="300" t="s">
        <v>329</v>
      </c>
      <c r="B10" s="300"/>
      <c r="C10" s="300"/>
      <c r="D10" s="300"/>
      <c r="E10" s="197" t="s">
        <v>19</v>
      </c>
      <c r="F10" s="197" t="s">
        <v>19</v>
      </c>
      <c r="G10" s="197" t="s">
        <v>19</v>
      </c>
    </row>
    <row r="11" spans="1:7" ht="24.75" thickBot="1">
      <c r="A11" s="301" t="s">
        <v>548</v>
      </c>
      <c r="B11" s="301"/>
      <c r="C11" s="301"/>
      <c r="D11" s="301"/>
      <c r="E11" s="197" t="s">
        <v>19</v>
      </c>
      <c r="F11" s="197" t="s">
        <v>19</v>
      </c>
      <c r="G11" s="202" t="s">
        <v>19</v>
      </c>
    </row>
    <row r="12" spans="1:7" ht="24.75" thickBot="1">
      <c r="A12" s="302" t="s">
        <v>330</v>
      </c>
      <c r="B12" s="302"/>
      <c r="C12" s="302"/>
      <c r="D12" s="302"/>
      <c r="E12" s="221">
        <f>SUM(E8:E11)</f>
        <v>308424300</v>
      </c>
      <c r="F12" s="203" t="s">
        <v>19</v>
      </c>
      <c r="G12" s="221">
        <f>SUM(G8:G11)</f>
        <v>308424300</v>
      </c>
    </row>
    <row r="13" spans="1:7" ht="24">
      <c r="A13" s="303"/>
      <c r="B13" s="303"/>
      <c r="C13" s="303"/>
      <c r="D13" s="303"/>
      <c r="E13" s="303"/>
      <c r="F13" s="303"/>
      <c r="G13" s="303"/>
    </row>
    <row r="14" spans="1:7" ht="21.75" customHeight="1">
      <c r="A14" s="297" t="s">
        <v>331</v>
      </c>
      <c r="B14" s="297"/>
      <c r="C14" s="297"/>
      <c r="D14" s="297"/>
      <c r="E14" s="297"/>
      <c r="F14" s="297"/>
      <c r="G14" s="297"/>
    </row>
    <row r="15" spans="1:7" ht="21.75" customHeight="1">
      <c r="A15" s="297" t="s">
        <v>332</v>
      </c>
      <c r="B15" s="297"/>
      <c r="C15" s="297"/>
      <c r="D15" s="297"/>
      <c r="E15" s="220">
        <f>E12</f>
        <v>308424300</v>
      </c>
      <c r="F15" s="193" t="s">
        <v>18</v>
      </c>
      <c r="G15" s="197"/>
    </row>
    <row r="16" spans="1:7" ht="21.75" customHeight="1">
      <c r="A16" s="297" t="s">
        <v>333</v>
      </c>
      <c r="B16" s="297"/>
      <c r="C16" s="297"/>
      <c r="D16" s="297"/>
      <c r="E16" s="220" t="s">
        <v>503</v>
      </c>
      <c r="F16" s="193" t="s">
        <v>18</v>
      </c>
      <c r="G16" s="197"/>
    </row>
    <row r="17" spans="1:7" ht="21.75" customHeight="1">
      <c r="A17" s="300" t="s">
        <v>334</v>
      </c>
      <c r="B17" s="300"/>
      <c r="C17" s="300"/>
      <c r="D17" s="300"/>
      <c r="E17" s="197"/>
      <c r="F17" s="219" t="s">
        <v>503</v>
      </c>
      <c r="G17" s="205" t="s">
        <v>18</v>
      </c>
    </row>
    <row r="18" spans="1:7" ht="21.75" customHeight="1">
      <c r="A18" s="300" t="s">
        <v>335</v>
      </c>
      <c r="B18" s="300"/>
      <c r="C18" s="300"/>
      <c r="D18" s="300"/>
      <c r="E18" s="197"/>
      <c r="F18" s="197" t="s">
        <v>19</v>
      </c>
      <c r="G18" s="205" t="s">
        <v>18</v>
      </c>
    </row>
    <row r="19" spans="1:7" ht="24.75" thickBot="1">
      <c r="A19" s="298" t="s">
        <v>323</v>
      </c>
      <c r="B19" s="298"/>
      <c r="C19" s="298"/>
      <c r="D19" s="298"/>
      <c r="E19" s="298"/>
      <c r="F19" s="298"/>
      <c r="G19" s="298"/>
    </row>
    <row r="20" spans="1:7" ht="24.75" thickBot="1">
      <c r="A20" s="295" t="s">
        <v>336</v>
      </c>
      <c r="B20" s="295"/>
      <c r="C20" s="295"/>
      <c r="D20" s="295"/>
      <c r="E20" s="200" t="s">
        <v>325</v>
      </c>
      <c r="F20" s="200" t="s">
        <v>326</v>
      </c>
      <c r="G20" s="199" t="s">
        <v>327</v>
      </c>
    </row>
    <row r="21" spans="1:7" ht="21.75" customHeight="1">
      <c r="A21" s="305" t="s">
        <v>337</v>
      </c>
      <c r="B21" s="305"/>
      <c r="C21" s="305"/>
      <c r="D21" s="305"/>
      <c r="E21" s="204" t="s">
        <v>19</v>
      </c>
      <c r="F21" s="202" t="s">
        <v>19</v>
      </c>
      <c r="G21" s="204" t="s">
        <v>19</v>
      </c>
    </row>
    <row r="22" spans="1:7" ht="21.75" customHeight="1">
      <c r="A22" s="300" t="s">
        <v>338</v>
      </c>
      <c r="B22" s="300"/>
      <c r="C22" s="300"/>
      <c r="D22" s="300"/>
      <c r="E22" s="206">
        <f>รายละเอียด!F6</f>
        <v>164245800</v>
      </c>
      <c r="F22" s="202" t="s">
        <v>19</v>
      </c>
      <c r="G22" s="206">
        <f>SUM(E22:F22)</f>
        <v>164245800</v>
      </c>
    </row>
    <row r="23" spans="1:7" ht="21.75" customHeight="1">
      <c r="A23" s="300" t="s">
        <v>339</v>
      </c>
      <c r="B23" s="300"/>
      <c r="C23" s="300"/>
      <c r="D23" s="300"/>
      <c r="E23" s="222">
        <f>รายละเอียด!F44</f>
        <v>8526700</v>
      </c>
      <c r="F23" s="202" t="s">
        <v>19</v>
      </c>
      <c r="G23" s="219">
        <f>SUM(E23)</f>
        <v>8526700</v>
      </c>
    </row>
    <row r="24" spans="1:7" ht="21.75" customHeight="1">
      <c r="A24" s="306" t="s">
        <v>340</v>
      </c>
      <c r="B24" s="306"/>
      <c r="C24" s="306"/>
      <c r="D24" s="306"/>
      <c r="E24" s="219">
        <f>รายละเอียด!F87</f>
        <v>835600</v>
      </c>
      <c r="F24" s="197" t="s">
        <v>19</v>
      </c>
      <c r="G24" s="219">
        <f>E24</f>
        <v>835600</v>
      </c>
    </row>
    <row r="25" spans="1:7" ht="21.75" customHeight="1">
      <c r="A25" s="300" t="s">
        <v>341</v>
      </c>
      <c r="B25" s="300"/>
      <c r="C25" s="300"/>
      <c r="D25" s="300"/>
      <c r="E25" s="219">
        <f>รายละเอียด!F130</f>
        <v>915600</v>
      </c>
      <c r="F25" s="197" t="s">
        <v>19</v>
      </c>
      <c r="G25" s="219">
        <f>E25</f>
        <v>915600</v>
      </c>
    </row>
    <row r="26" spans="1:7" ht="21.75" customHeight="1">
      <c r="A26" s="300" t="s">
        <v>342</v>
      </c>
      <c r="B26" s="300"/>
      <c r="C26" s="300"/>
      <c r="D26" s="300"/>
      <c r="E26" s="219">
        <f>รายละเอียด!F173</f>
        <v>860800</v>
      </c>
      <c r="F26" s="197" t="s">
        <v>19</v>
      </c>
      <c r="G26" s="219">
        <f>รายละเอียด!F173</f>
        <v>860800</v>
      </c>
    </row>
    <row r="27" spans="1:7" ht="21.75" customHeight="1">
      <c r="A27" s="300" t="s">
        <v>343</v>
      </c>
      <c r="B27" s="300"/>
      <c r="C27" s="300"/>
      <c r="D27" s="300"/>
      <c r="E27" s="219">
        <f>รายละเอียด!F216</f>
        <v>2158100</v>
      </c>
      <c r="F27" s="197" t="s">
        <v>19</v>
      </c>
      <c r="G27" s="219">
        <f t="shared" ref="G27:G32" si="0">E27</f>
        <v>2158100</v>
      </c>
    </row>
    <row r="28" spans="1:7" ht="21.75" customHeight="1">
      <c r="A28" s="300" t="s">
        <v>344</v>
      </c>
      <c r="B28" s="300"/>
      <c r="C28" s="300"/>
      <c r="D28" s="300"/>
      <c r="E28" s="219">
        <f>รายละเอียด!F259</f>
        <v>12470600</v>
      </c>
      <c r="F28" s="197" t="s">
        <v>19</v>
      </c>
      <c r="G28" s="219">
        <f t="shared" si="0"/>
        <v>12470600</v>
      </c>
    </row>
    <row r="29" spans="1:7" ht="21.75" customHeight="1">
      <c r="A29" s="300" t="s">
        <v>345</v>
      </c>
      <c r="B29" s="300"/>
      <c r="C29" s="300"/>
      <c r="D29" s="300"/>
      <c r="E29" s="219">
        <f>รายละเอียด!F302</f>
        <v>306200</v>
      </c>
      <c r="F29" s="197" t="s">
        <v>19</v>
      </c>
      <c r="G29" s="219">
        <f t="shared" si="0"/>
        <v>306200</v>
      </c>
    </row>
    <row r="30" spans="1:7" ht="21.75" customHeight="1">
      <c r="A30" s="300" t="s">
        <v>346</v>
      </c>
      <c r="B30" s="300"/>
      <c r="C30" s="300"/>
      <c r="D30" s="300"/>
      <c r="E30" s="219">
        <f>รายละเอียด!F345</f>
        <v>2642800</v>
      </c>
      <c r="F30" s="197" t="s">
        <v>19</v>
      </c>
      <c r="G30" s="219">
        <f t="shared" si="0"/>
        <v>2642800</v>
      </c>
    </row>
    <row r="31" spans="1:7" ht="21.75" customHeight="1">
      <c r="A31" s="304" t="s">
        <v>347</v>
      </c>
      <c r="B31" s="304"/>
      <c r="C31" s="304"/>
      <c r="D31" s="304"/>
      <c r="E31" s="219">
        <f>รายละเอียด!F388</f>
        <v>1849400</v>
      </c>
      <c r="F31" s="197" t="s">
        <v>19</v>
      </c>
      <c r="G31" s="219">
        <f t="shared" si="0"/>
        <v>1849400</v>
      </c>
    </row>
    <row r="32" spans="1:7" ht="21.75" customHeight="1">
      <c r="A32" s="300" t="s">
        <v>348</v>
      </c>
      <c r="B32" s="300"/>
      <c r="C32" s="300"/>
      <c r="D32" s="300"/>
      <c r="E32" s="219">
        <f>รายละเอียด!F431</f>
        <v>3995300</v>
      </c>
      <c r="F32" s="197" t="s">
        <v>19</v>
      </c>
      <c r="G32" s="219">
        <f t="shared" si="0"/>
        <v>3995300</v>
      </c>
    </row>
    <row r="33" spans="1:7" ht="21.75" customHeight="1">
      <c r="A33" s="300" t="s">
        <v>502</v>
      </c>
      <c r="B33" s="300"/>
      <c r="C33" s="300"/>
      <c r="D33" s="300"/>
      <c r="E33" s="207" t="s">
        <v>464</v>
      </c>
      <c r="F33" s="197" t="s">
        <v>503</v>
      </c>
      <c r="G33" s="207" t="s">
        <v>503</v>
      </c>
    </row>
    <row r="34" spans="1:7" ht="21.75" customHeight="1">
      <c r="A34" s="300" t="s">
        <v>349</v>
      </c>
      <c r="B34" s="300"/>
      <c r="C34" s="300"/>
      <c r="D34" s="300"/>
      <c r="E34" s="219">
        <f>รายละเอียด!F474</f>
        <v>1518200</v>
      </c>
      <c r="F34" s="197" t="s">
        <v>19</v>
      </c>
      <c r="G34" s="219">
        <f>E34</f>
        <v>1518200</v>
      </c>
    </row>
    <row r="35" spans="1:7" ht="21.75" customHeight="1">
      <c r="A35" s="201"/>
      <c r="B35" s="201"/>
      <c r="C35" s="201"/>
      <c r="D35" s="201"/>
      <c r="E35" s="207"/>
      <c r="F35" s="197"/>
      <c r="G35" s="207"/>
    </row>
    <row r="36" spans="1:7" ht="21.75" customHeight="1">
      <c r="A36" s="300" t="s">
        <v>504</v>
      </c>
      <c r="B36" s="300"/>
      <c r="C36" s="300"/>
      <c r="D36" s="300"/>
      <c r="E36" s="207" t="s">
        <v>463</v>
      </c>
      <c r="F36" s="197" t="s">
        <v>503</v>
      </c>
      <c r="G36" s="207" t="s">
        <v>464</v>
      </c>
    </row>
    <row r="37" spans="1:7" ht="21.75" customHeight="1">
      <c r="A37" s="300" t="s">
        <v>506</v>
      </c>
      <c r="B37" s="300"/>
      <c r="C37" s="300"/>
      <c r="D37" s="300"/>
      <c r="E37" s="219">
        <f>รายละเอียด!F517</f>
        <v>9292300</v>
      </c>
      <c r="F37" s="197" t="s">
        <v>19</v>
      </c>
      <c r="G37" s="219">
        <f>SUM(E37)</f>
        <v>9292300</v>
      </c>
    </row>
    <row r="38" spans="1:7" ht="21.75" customHeight="1">
      <c r="A38" s="300" t="s">
        <v>505</v>
      </c>
      <c r="B38" s="300"/>
      <c r="C38" s="300"/>
      <c r="D38" s="300"/>
      <c r="E38" s="219">
        <f>รายละเอียด!F560</f>
        <v>8007200</v>
      </c>
      <c r="F38" s="197" t="s">
        <v>19</v>
      </c>
      <c r="G38" s="219">
        <f>SUM(E38)</f>
        <v>8007200</v>
      </c>
    </row>
    <row r="39" spans="1:7" ht="21.75" customHeight="1">
      <c r="A39" s="300" t="s">
        <v>350</v>
      </c>
      <c r="B39" s="300"/>
      <c r="C39" s="300"/>
      <c r="D39" s="300"/>
      <c r="E39" s="219">
        <f>รายละเอียด!F603</f>
        <v>1319800</v>
      </c>
      <c r="F39" s="197" t="s">
        <v>19</v>
      </c>
      <c r="G39" s="219">
        <f>E39</f>
        <v>1319800</v>
      </c>
    </row>
    <row r="40" spans="1:7" ht="21.75" customHeight="1">
      <c r="A40" s="300" t="s">
        <v>351</v>
      </c>
      <c r="B40" s="300"/>
      <c r="C40" s="300"/>
      <c r="D40" s="300"/>
      <c r="E40" s="219">
        <f>รายละเอียด!F646</f>
        <v>29180300</v>
      </c>
      <c r="F40" s="197" t="s">
        <v>19</v>
      </c>
      <c r="G40" s="219">
        <f>SUM(E40)</f>
        <v>29180300</v>
      </c>
    </row>
    <row r="41" spans="1:7" ht="21.75" customHeight="1">
      <c r="A41" s="300" t="s">
        <v>352</v>
      </c>
      <c r="B41" s="300"/>
      <c r="C41" s="300"/>
      <c r="D41" s="300"/>
      <c r="E41" s="219">
        <f>รายละเอียด!F732</f>
        <v>303200</v>
      </c>
      <c r="F41" s="197" t="s">
        <v>19</v>
      </c>
      <c r="G41" s="219">
        <f>SUM(E41)</f>
        <v>303200</v>
      </c>
    </row>
    <row r="42" spans="1:7" ht="21.75" customHeight="1">
      <c r="A42" s="300" t="s">
        <v>353</v>
      </c>
      <c r="B42" s="300"/>
      <c r="C42" s="300"/>
      <c r="D42" s="300"/>
      <c r="E42" s="219">
        <f>รายละเอียด!F775</f>
        <v>945400</v>
      </c>
      <c r="F42" s="197" t="s">
        <v>19</v>
      </c>
      <c r="G42" s="219">
        <f>E42</f>
        <v>945400</v>
      </c>
    </row>
    <row r="43" spans="1:7" ht="21.75" customHeight="1">
      <c r="A43" s="300" t="s">
        <v>354</v>
      </c>
      <c r="B43" s="300"/>
      <c r="C43" s="300"/>
      <c r="D43" s="300"/>
      <c r="E43" s="219">
        <f>รายละเอียด!F818</f>
        <v>333500</v>
      </c>
      <c r="F43" s="197" t="s">
        <v>19</v>
      </c>
      <c r="G43" s="219">
        <f>E43</f>
        <v>333500</v>
      </c>
    </row>
    <row r="44" spans="1:7" ht="21.75" customHeight="1">
      <c r="A44" s="304" t="s">
        <v>355</v>
      </c>
      <c r="B44" s="304"/>
      <c r="C44" s="304"/>
      <c r="D44" s="304"/>
      <c r="E44" s="219">
        <f>รายละเอียด!F861</f>
        <v>1470200</v>
      </c>
      <c r="F44" s="197" t="s">
        <v>19</v>
      </c>
      <c r="G44" s="219">
        <f>SUM(E44)</f>
        <v>1470200</v>
      </c>
    </row>
    <row r="45" spans="1:7" ht="21.75" customHeight="1" thickBot="1">
      <c r="A45" s="300" t="s">
        <v>356</v>
      </c>
      <c r="B45" s="300"/>
      <c r="C45" s="300"/>
      <c r="D45" s="300"/>
      <c r="E45" s="219">
        <f>รายละเอียด!F904</f>
        <v>57247300</v>
      </c>
      <c r="F45" s="197" t="s">
        <v>19</v>
      </c>
      <c r="G45" s="219">
        <f>SUM(E45)</f>
        <v>57247300</v>
      </c>
    </row>
    <row r="46" spans="1:7" ht="24.75" thickBot="1">
      <c r="A46" s="302" t="s">
        <v>357</v>
      </c>
      <c r="B46" s="302"/>
      <c r="C46" s="302"/>
      <c r="D46" s="302"/>
      <c r="E46" s="221">
        <f>SUM(E21,E22,E23,E24,E25,E26,E27,E28,E29,E30,E31,E32,E33,E34,E36,E37,E38,E39,E40,E41,E42,E43,E44,E45)</f>
        <v>308424300</v>
      </c>
      <c r="F46" s="203" t="s">
        <v>19</v>
      </c>
      <c r="G46" s="221">
        <f>SUM(G21,G22,G23,G24,G25,G26,G27,G28,G29,G30,G31,G32,G33,G34,G36,G37,G38,G39,G40,G41,G42,G43,G44,G45)</f>
        <v>308424300</v>
      </c>
    </row>
    <row r="47" spans="1:7" ht="24">
      <c r="A47" s="307"/>
      <c r="B47" s="307"/>
      <c r="C47" s="307"/>
      <c r="D47" s="307"/>
      <c r="E47" s="307"/>
      <c r="F47" s="307"/>
      <c r="G47" s="307"/>
    </row>
    <row r="48" spans="1:7" ht="21.75" customHeight="1">
      <c r="A48" s="297" t="s">
        <v>358</v>
      </c>
      <c r="B48" s="297"/>
      <c r="C48" s="297"/>
      <c r="D48" s="297"/>
      <c r="E48" s="297"/>
      <c r="F48" s="297"/>
      <c r="G48" s="297"/>
    </row>
    <row r="49" spans="1:7" ht="24.75" thickBot="1">
      <c r="A49" s="298" t="s">
        <v>323</v>
      </c>
      <c r="B49" s="298"/>
      <c r="C49" s="298"/>
      <c r="D49" s="298"/>
      <c r="E49" s="298"/>
      <c r="F49" s="298"/>
      <c r="G49" s="298"/>
    </row>
    <row r="50" spans="1:7" ht="24.75" thickBot="1">
      <c r="A50" s="295" t="s">
        <v>359</v>
      </c>
      <c r="B50" s="295"/>
      <c r="C50" s="295"/>
      <c r="D50" s="295"/>
      <c r="E50" s="200" t="s">
        <v>325</v>
      </c>
      <c r="F50" s="200" t="s">
        <v>326</v>
      </c>
      <c r="G50" s="199" t="s">
        <v>327</v>
      </c>
    </row>
    <row r="51" spans="1:7" ht="24.75" thickBot="1">
      <c r="A51" s="308"/>
      <c r="B51" s="308"/>
      <c r="C51" s="308"/>
      <c r="D51" s="308"/>
      <c r="E51" s="308"/>
      <c r="F51" s="308"/>
      <c r="G51" s="308"/>
    </row>
    <row r="52" spans="1:7" ht="24.75" thickBot="1">
      <c r="A52" s="302" t="s">
        <v>360</v>
      </c>
      <c r="B52" s="302"/>
      <c r="C52" s="302"/>
      <c r="D52" s="302"/>
      <c r="E52" s="203" t="s">
        <v>19</v>
      </c>
      <c r="F52" s="203" t="s">
        <v>19</v>
      </c>
      <c r="G52" s="203" t="s">
        <v>19</v>
      </c>
    </row>
    <row r="53" spans="1:7" ht="24">
      <c r="A53" s="307"/>
      <c r="B53" s="307"/>
      <c r="C53" s="307"/>
      <c r="D53" s="307"/>
      <c r="E53" s="307"/>
      <c r="F53" s="307"/>
      <c r="G53" s="307"/>
    </row>
    <row r="54" spans="1:7" ht="21.75" customHeight="1">
      <c r="A54" s="297" t="s">
        <v>361</v>
      </c>
      <c r="B54" s="297"/>
      <c r="C54" s="297"/>
      <c r="D54" s="297"/>
      <c r="E54" s="297"/>
      <c r="F54" s="297"/>
      <c r="G54" s="297"/>
    </row>
    <row r="55" spans="1:7" ht="24.75" thickBot="1">
      <c r="A55" s="298" t="s">
        <v>323</v>
      </c>
      <c r="B55" s="298"/>
      <c r="C55" s="298"/>
      <c r="D55" s="298"/>
      <c r="E55" s="298"/>
      <c r="F55" s="298"/>
      <c r="G55" s="298"/>
    </row>
    <row r="56" spans="1:7" ht="24.75" thickBot="1">
      <c r="A56" s="295" t="s">
        <v>359</v>
      </c>
      <c r="B56" s="295"/>
      <c r="C56" s="295"/>
      <c r="D56" s="295"/>
      <c r="E56" s="200" t="s">
        <v>325</v>
      </c>
      <c r="F56" s="200" t="s">
        <v>326</v>
      </c>
      <c r="G56" s="199" t="s">
        <v>327</v>
      </c>
    </row>
    <row r="57" spans="1:7" ht="24.75" thickBot="1">
      <c r="A57" s="308"/>
      <c r="B57" s="308"/>
      <c r="C57" s="308"/>
      <c r="D57" s="308"/>
      <c r="E57" s="308"/>
      <c r="F57" s="308"/>
      <c r="G57" s="308"/>
    </row>
    <row r="58" spans="1:7" ht="24.75" thickBot="1">
      <c r="A58" s="302" t="s">
        <v>362</v>
      </c>
      <c r="B58" s="302"/>
      <c r="C58" s="302"/>
      <c r="D58" s="302"/>
      <c r="E58" s="203" t="s">
        <v>19</v>
      </c>
      <c r="F58" s="203" t="s">
        <v>19</v>
      </c>
      <c r="G58" s="203" t="s">
        <v>19</v>
      </c>
    </row>
    <row r="59" spans="1:7" ht="24">
      <c r="A59" s="307"/>
      <c r="B59" s="307"/>
      <c r="C59" s="307"/>
      <c r="D59" s="307"/>
      <c r="E59" s="307"/>
      <c r="F59" s="307"/>
      <c r="G59" s="307"/>
    </row>
    <row r="60" spans="1:7" ht="24">
      <c r="A60" s="63"/>
      <c r="B60" s="63"/>
      <c r="C60" s="63"/>
      <c r="D60" s="63"/>
      <c r="E60" s="63"/>
      <c r="F60" s="63"/>
      <c r="G60" s="63"/>
    </row>
    <row r="61" spans="1:7" ht="21.75" customHeight="1">
      <c r="A61" s="297" t="s">
        <v>549</v>
      </c>
      <c r="B61" s="297"/>
      <c r="C61" s="297"/>
      <c r="D61" s="297"/>
      <c r="E61" s="297"/>
      <c r="F61" s="297"/>
      <c r="G61" s="297"/>
    </row>
    <row r="62" spans="1:7" ht="24.75" thickBot="1">
      <c r="A62" s="298" t="s">
        <v>323</v>
      </c>
      <c r="B62" s="298"/>
      <c r="C62" s="298"/>
      <c r="D62" s="298"/>
      <c r="E62" s="298"/>
      <c r="F62" s="298"/>
      <c r="G62" s="298"/>
    </row>
    <row r="63" spans="1:7" ht="24.75" thickBot="1">
      <c r="A63" s="295" t="s">
        <v>359</v>
      </c>
      <c r="B63" s="295"/>
      <c r="C63" s="295"/>
      <c r="D63" s="295"/>
      <c r="E63" s="200" t="s">
        <v>325</v>
      </c>
      <c r="F63" s="200" t="s">
        <v>326</v>
      </c>
      <c r="G63" s="199" t="s">
        <v>327</v>
      </c>
    </row>
    <row r="64" spans="1:7" ht="24.75" thickBot="1">
      <c r="A64" s="308"/>
      <c r="B64" s="308"/>
      <c r="C64" s="308"/>
      <c r="D64" s="308"/>
      <c r="E64" s="308"/>
      <c r="F64" s="308"/>
      <c r="G64" s="308"/>
    </row>
    <row r="65" spans="1:7" ht="24.75" thickBot="1">
      <c r="A65" s="302" t="s">
        <v>550</v>
      </c>
      <c r="B65" s="302"/>
      <c r="C65" s="302"/>
      <c r="D65" s="302"/>
      <c r="E65" s="203" t="s">
        <v>19</v>
      </c>
      <c r="F65" s="203" t="s">
        <v>19</v>
      </c>
      <c r="G65" s="203" t="s">
        <v>19</v>
      </c>
    </row>
  </sheetData>
  <mergeCells count="62">
    <mergeCell ref="A62:G62"/>
    <mergeCell ref="A63:D63"/>
    <mergeCell ref="A64:G64"/>
    <mergeCell ref="A65:D65"/>
    <mergeCell ref="A55:G55"/>
    <mergeCell ref="A56:D56"/>
    <mergeCell ref="A57:G57"/>
    <mergeCell ref="A58:D58"/>
    <mergeCell ref="A59:G59"/>
    <mergeCell ref="A61:G61"/>
    <mergeCell ref="A45:D45"/>
    <mergeCell ref="A33:D33"/>
    <mergeCell ref="A36:D36"/>
    <mergeCell ref="A54:G54"/>
    <mergeCell ref="A46:D46"/>
    <mergeCell ref="A47:G47"/>
    <mergeCell ref="A48:G48"/>
    <mergeCell ref="A49:G49"/>
    <mergeCell ref="A50:D50"/>
    <mergeCell ref="A51:G51"/>
    <mergeCell ref="A52:D52"/>
    <mergeCell ref="A53:G53"/>
    <mergeCell ref="A40:D40"/>
    <mergeCell ref="A41:D41"/>
    <mergeCell ref="A42:D42"/>
    <mergeCell ref="A43:D43"/>
    <mergeCell ref="A44:D44"/>
    <mergeCell ref="A32:D32"/>
    <mergeCell ref="A34:D34"/>
    <mergeCell ref="A37:D37"/>
    <mergeCell ref="A38:D38"/>
    <mergeCell ref="A39:D39"/>
    <mergeCell ref="A31:D31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19:G19"/>
    <mergeCell ref="A8:D8"/>
    <mergeCell ref="A9:D9"/>
    <mergeCell ref="A10:D10"/>
    <mergeCell ref="A11:D11"/>
    <mergeCell ref="A12:D12"/>
    <mergeCell ref="A13:G13"/>
    <mergeCell ref="A14:G14"/>
    <mergeCell ref="A15:D15"/>
    <mergeCell ref="A16:D16"/>
    <mergeCell ref="A17:D17"/>
    <mergeCell ref="A18:D18"/>
    <mergeCell ref="A7:D7"/>
    <mergeCell ref="A1:G1"/>
    <mergeCell ref="A2:G2"/>
    <mergeCell ref="A4:G4"/>
    <mergeCell ref="A5:G5"/>
    <mergeCell ref="A6:G6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differentOddEven="1">
    <oddHeader xml:space="preserve">&amp;C&amp;"TH SarabunPSK,ธรรมดา"&amp;16 1&amp;"-,ธรรมดา"&amp;11
</oddHeader>
    <evenHeader>&amp;C&amp;"TH SarabunPSK,ธรรมดา"&amp;16 2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16"/>
  <sheetViews>
    <sheetView view="pageLayout" topLeftCell="A10" zoomScaleNormal="98" workbookViewId="0">
      <selection activeCell="K14" sqref="K14"/>
    </sheetView>
  </sheetViews>
  <sheetFormatPr defaultRowHeight="15"/>
  <cols>
    <col min="1" max="1" width="15.7109375" customWidth="1"/>
    <col min="2" max="2" width="15.5703125" customWidth="1"/>
    <col min="3" max="3" width="13.85546875" customWidth="1"/>
    <col min="4" max="4" width="15.42578125" customWidth="1"/>
    <col min="5" max="5" width="14.85546875" customWidth="1"/>
    <col min="6" max="6" width="15.5703125" customWidth="1"/>
    <col min="7" max="7" width="13" customWidth="1"/>
    <col min="8" max="8" width="13.28515625" customWidth="1"/>
    <col min="9" max="9" width="15.140625" customWidth="1"/>
    <col min="10" max="10" width="2" customWidth="1"/>
    <col min="11" max="11" width="10.28515625" customWidth="1"/>
  </cols>
  <sheetData>
    <row r="7" spans="1:11" s="67" customFormat="1" ht="23.25" customHeight="1">
      <c r="A7" s="309" t="s">
        <v>370</v>
      </c>
      <c r="B7" s="309"/>
      <c r="C7" s="309"/>
      <c r="D7" s="309"/>
      <c r="E7" s="309"/>
      <c r="F7" s="309"/>
      <c r="G7" s="309"/>
      <c r="H7" s="309"/>
      <c r="I7" s="309"/>
    </row>
    <row r="8" spans="1:11" s="1" customFormat="1" ht="21.75"/>
    <row r="9" spans="1:11" s="67" customFormat="1" ht="2.25" customHeight="1" thickBot="1">
      <c r="A9" s="298" t="s">
        <v>323</v>
      </c>
      <c r="B9" s="298"/>
      <c r="C9" s="298"/>
      <c r="D9" s="298"/>
      <c r="E9" s="298"/>
      <c r="F9" s="298"/>
      <c r="G9" s="298"/>
      <c r="H9" s="298"/>
      <c r="I9" s="298"/>
    </row>
    <row r="10" spans="1:11" s="68" customFormat="1" ht="48.75" thickBot="1">
      <c r="A10" s="195" t="s">
        <v>371</v>
      </c>
      <c r="B10" s="195" t="s">
        <v>372</v>
      </c>
      <c r="C10" s="195" t="s">
        <v>373</v>
      </c>
      <c r="D10" s="195" t="s">
        <v>374</v>
      </c>
      <c r="E10" s="195" t="s">
        <v>375</v>
      </c>
      <c r="F10" s="195" t="s">
        <v>376</v>
      </c>
      <c r="G10" s="195" t="s">
        <v>377</v>
      </c>
      <c r="H10" s="195" t="s">
        <v>378</v>
      </c>
      <c r="I10" s="195" t="s">
        <v>327</v>
      </c>
      <c r="J10" s="1"/>
      <c r="K10" s="1"/>
    </row>
    <row r="11" spans="1:11" s="67" customFormat="1" ht="29.25" customHeight="1">
      <c r="A11" s="196" t="s">
        <v>379</v>
      </c>
      <c r="B11" s="219">
        <f>รายละเอียด!E8+รายละเอียด!E16</f>
        <v>131466200</v>
      </c>
      <c r="C11" s="219">
        <f>รายละเอียด!E22</f>
        <v>29736700</v>
      </c>
      <c r="D11" s="219">
        <f>รายละเอียด!E27</f>
        <v>3042900</v>
      </c>
      <c r="E11" s="197" t="s">
        <v>19</v>
      </c>
      <c r="F11" s="197" t="s">
        <v>19</v>
      </c>
      <c r="G11" s="197" t="s">
        <v>19</v>
      </c>
      <c r="H11" s="197" t="s">
        <v>19</v>
      </c>
      <c r="I11" s="220">
        <f>SUM(B11:H11)</f>
        <v>164245800</v>
      </c>
    </row>
    <row r="12" spans="1:11" s="67" customFormat="1" ht="29.25" customHeight="1">
      <c r="A12" s="196" t="s">
        <v>380</v>
      </c>
      <c r="B12" s="197" t="s">
        <v>19</v>
      </c>
      <c r="C12" s="197" t="s">
        <v>19</v>
      </c>
      <c r="D12" s="219">
        <f>รายละเอียด!E46+รายละเอียด!E89+รายละเอียด!E132+รายละเอียด!E175+รายละเอียด!E218+รายละเอียด!E261+รายละเอียด!E304+รายละเอียด!E347+รายละเอียด!E390+รายละเอียด!E433+รายละเอียด!E476+รายละเอียด!E519+รายละเอียด!E562+รายละเอียด!E605+รายละเอียด!E648+รายละเอียด!E734+รายละเอียด!E777+รายละเอียด!E820+รายละเอียด!E863+รายละเอียด!E906</f>
        <v>90040700</v>
      </c>
      <c r="E12" s="219">
        <f>รายละเอียด!E57+รายละเอียด!E187+รายละเอียด!E230+รายละเอียด!E399+รายละเอียด!F572+รายละเอียด!E662+รายละเอียด!E920</f>
        <v>9515000</v>
      </c>
      <c r="F12" s="197" t="s">
        <v>19</v>
      </c>
      <c r="G12" s="197" t="s">
        <v>19</v>
      </c>
      <c r="H12" s="197" t="s">
        <v>19</v>
      </c>
      <c r="I12" s="220">
        <f>SUM(D12:H12)</f>
        <v>99555700</v>
      </c>
    </row>
    <row r="13" spans="1:11" s="67" customFormat="1" ht="29.25" customHeight="1">
      <c r="A13" s="196" t="s">
        <v>381</v>
      </c>
      <c r="B13" s="197" t="s">
        <v>19</v>
      </c>
      <c r="C13" s="197" t="s">
        <v>19</v>
      </c>
      <c r="D13" s="197" t="s">
        <v>19</v>
      </c>
      <c r="E13" s="197" t="s">
        <v>19</v>
      </c>
      <c r="F13" s="206">
        <f>รายละเอียด!E62+รายละเอียด!E402+รายละเอียด!E488+รายละเอียด!E528+รายละเอียด!E575+รายละเอียด!E668+รายละเอียด!E746+รายละเอียด!E824+รายละเอียด!E924</f>
        <v>25760600</v>
      </c>
      <c r="G13" s="197" t="s">
        <v>19</v>
      </c>
      <c r="H13" s="197" t="s">
        <v>19</v>
      </c>
      <c r="I13" s="220">
        <f>SUM(F13)</f>
        <v>25760600</v>
      </c>
      <c r="K13" s="209">
        <v>3</v>
      </c>
    </row>
    <row r="14" spans="1:11" s="67" customFormat="1" ht="29.25" customHeight="1">
      <c r="A14" s="196" t="s">
        <v>382</v>
      </c>
      <c r="B14" s="197" t="s">
        <v>19</v>
      </c>
      <c r="C14" s="197" t="s">
        <v>19</v>
      </c>
      <c r="D14" s="197" t="s">
        <v>19</v>
      </c>
      <c r="E14" s="197" t="s">
        <v>19</v>
      </c>
      <c r="F14" s="197" t="s">
        <v>19</v>
      </c>
      <c r="G14" s="219">
        <f>รายละเอียด!E1119</f>
        <v>7689600</v>
      </c>
      <c r="H14" s="197" t="s">
        <v>19</v>
      </c>
      <c r="I14" s="220">
        <f>SUM(B14:H14)</f>
        <v>7689600</v>
      </c>
    </row>
    <row r="15" spans="1:11" s="67" customFormat="1" ht="29.25" customHeight="1" thickBot="1">
      <c r="A15" s="196" t="s">
        <v>383</v>
      </c>
      <c r="B15" s="197" t="s">
        <v>19</v>
      </c>
      <c r="C15" s="197" t="s">
        <v>19</v>
      </c>
      <c r="D15" s="197" t="s">
        <v>19</v>
      </c>
      <c r="E15" s="197" t="s">
        <v>19</v>
      </c>
      <c r="F15" s="197" t="s">
        <v>19</v>
      </c>
      <c r="G15" s="197" t="s">
        <v>19</v>
      </c>
      <c r="H15" s="219">
        <f>รายละเอียด!E99+รายละเอียด!E679+รายละเอียด!E781+รายละเอียด!E829+รายละเอียด!E875+รายละเอียด!E1123</f>
        <v>11172600</v>
      </c>
      <c r="I15" s="220">
        <f>SUM(B15:H15)</f>
        <v>11172600</v>
      </c>
    </row>
    <row r="16" spans="1:11" s="69" customFormat="1" ht="29.25" customHeight="1" thickBot="1">
      <c r="A16" s="198" t="s">
        <v>384</v>
      </c>
      <c r="B16" s="221">
        <f t="shared" ref="B16:G16" si="0">SUM(B11:B15)</f>
        <v>131466200</v>
      </c>
      <c r="C16" s="221">
        <f t="shared" si="0"/>
        <v>29736700</v>
      </c>
      <c r="D16" s="221">
        <f t="shared" si="0"/>
        <v>93083600</v>
      </c>
      <c r="E16" s="221">
        <f t="shared" si="0"/>
        <v>9515000</v>
      </c>
      <c r="F16" s="221">
        <f t="shared" si="0"/>
        <v>25760600</v>
      </c>
      <c r="G16" s="221">
        <f t="shared" si="0"/>
        <v>7689600</v>
      </c>
      <c r="H16" s="221">
        <f>SUM(H15)</f>
        <v>11172600</v>
      </c>
      <c r="I16" s="221">
        <f>SUM(I11:I15)</f>
        <v>308424300</v>
      </c>
      <c r="J16" s="67"/>
      <c r="K16" s="67"/>
    </row>
  </sheetData>
  <mergeCells count="2">
    <mergeCell ref="A7:I7"/>
    <mergeCell ref="A9:I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19"/>
  <sheetViews>
    <sheetView view="pageLayout" topLeftCell="A704" zoomScale="98" zoomScaleNormal="100" zoomScaleSheetLayoutView="96" zoomScalePageLayoutView="98" workbookViewId="0">
      <selection activeCell="C670" sqref="C670"/>
    </sheetView>
  </sheetViews>
  <sheetFormatPr defaultRowHeight="24.75" customHeight="1"/>
  <cols>
    <col min="1" max="1" width="28.85546875" style="2" customWidth="1"/>
    <col min="2" max="2" width="9.5703125" style="2" customWidth="1"/>
    <col min="3" max="3" width="15.5703125" style="2" customWidth="1"/>
    <col min="4" max="4" width="14.140625" style="2" customWidth="1"/>
    <col min="5" max="5" width="13.5703125" style="2" customWidth="1"/>
    <col min="6" max="6" width="14.7109375" style="2" customWidth="1"/>
    <col min="7" max="7" width="13.5703125" style="2" customWidth="1"/>
    <col min="8" max="8" width="5.7109375" style="2" customWidth="1"/>
    <col min="9" max="16384" width="9.140625" style="2"/>
  </cols>
  <sheetData>
    <row r="2" spans="1:8" ht="24.75" customHeight="1">
      <c r="A2" s="329" t="s">
        <v>7</v>
      </c>
      <c r="B2" s="329"/>
      <c r="C2" s="329"/>
      <c r="D2" s="329"/>
      <c r="E2" s="329"/>
      <c r="F2" s="329"/>
      <c r="G2" s="329"/>
      <c r="H2" s="16"/>
    </row>
    <row r="3" spans="1:8" ht="24.75" customHeight="1">
      <c r="A3" s="329" t="s">
        <v>781</v>
      </c>
      <c r="B3" s="329"/>
      <c r="C3" s="329"/>
      <c r="D3" s="329"/>
      <c r="E3" s="329"/>
      <c r="F3" s="329"/>
      <c r="G3" s="329"/>
      <c r="H3" s="16"/>
    </row>
    <row r="4" spans="1:8" ht="24.75" customHeight="1">
      <c r="A4" s="8" t="s">
        <v>8</v>
      </c>
      <c r="B4" s="81"/>
      <c r="C4" s="81"/>
      <c r="D4" s="82"/>
      <c r="E4" s="81"/>
      <c r="F4" s="81"/>
      <c r="G4" s="81"/>
    </row>
    <row r="5" spans="1:8" ht="24.75" customHeight="1">
      <c r="A5" s="83" t="s">
        <v>9</v>
      </c>
      <c r="B5" s="84"/>
      <c r="C5" s="85"/>
      <c r="D5" s="86"/>
      <c r="E5" s="85"/>
      <c r="F5" s="85"/>
      <c r="G5" s="85"/>
    </row>
    <row r="6" spans="1:8" ht="24.75" customHeight="1">
      <c r="A6" s="87" t="s">
        <v>415</v>
      </c>
      <c r="B6" s="87"/>
      <c r="C6" s="87"/>
      <c r="D6" s="88"/>
      <c r="E6" s="87"/>
      <c r="F6" s="87"/>
      <c r="G6" s="87"/>
    </row>
    <row r="7" spans="1:8" ht="24.75" customHeight="1">
      <c r="A7" s="89" t="s">
        <v>10</v>
      </c>
      <c r="B7" s="90"/>
      <c r="C7" s="90"/>
      <c r="D7" s="82"/>
      <c r="E7" s="90"/>
      <c r="F7" s="90"/>
      <c r="G7" s="90"/>
    </row>
    <row r="8" spans="1:8" ht="24.75" customHeight="1">
      <c r="A8" s="89" t="s">
        <v>11</v>
      </c>
      <c r="B8" s="89"/>
      <c r="C8" s="91"/>
      <c r="D8" s="92"/>
      <c r="E8" s="91"/>
      <c r="F8" s="91"/>
      <c r="G8" s="93"/>
    </row>
    <row r="9" spans="1:8" ht="24.75" customHeight="1">
      <c r="A9" s="325" t="s">
        <v>12</v>
      </c>
      <c r="B9" s="327" t="s">
        <v>13</v>
      </c>
      <c r="C9" s="328"/>
      <c r="D9" s="328"/>
      <c r="E9" s="328"/>
      <c r="F9" s="328"/>
      <c r="G9" s="328"/>
    </row>
    <row r="10" spans="1:8" ht="24.75" customHeight="1">
      <c r="A10" s="326"/>
      <c r="B10" s="94" t="s">
        <v>1</v>
      </c>
      <c r="C10" s="95" t="s">
        <v>3</v>
      </c>
      <c r="D10" s="96" t="s">
        <v>14</v>
      </c>
      <c r="E10" s="96" t="s">
        <v>15</v>
      </c>
      <c r="F10" s="96" t="s">
        <v>16</v>
      </c>
      <c r="G10" s="96" t="s">
        <v>765</v>
      </c>
    </row>
    <row r="11" spans="1:8" ht="24.75" customHeight="1">
      <c r="A11" s="97" t="s">
        <v>17</v>
      </c>
      <c r="B11" s="98" t="s">
        <v>18</v>
      </c>
      <c r="C11" s="279">
        <v>170524340</v>
      </c>
      <c r="D11" s="248">
        <f>รายละเอียด!F6</f>
        <v>164245800</v>
      </c>
      <c r="E11" s="210" t="s">
        <v>19</v>
      </c>
      <c r="F11" s="210" t="s">
        <v>19</v>
      </c>
      <c r="G11" s="210" t="s">
        <v>19</v>
      </c>
    </row>
    <row r="12" spans="1:8" ht="24.75" customHeight="1">
      <c r="A12" s="97" t="s">
        <v>20</v>
      </c>
      <c r="B12" s="98" t="s">
        <v>18</v>
      </c>
      <c r="C12" s="280">
        <v>170524340</v>
      </c>
      <c r="D12" s="248">
        <f>รายละเอียด!F6</f>
        <v>164245800</v>
      </c>
      <c r="E12" s="210" t="s">
        <v>19</v>
      </c>
      <c r="F12" s="210" t="s">
        <v>19</v>
      </c>
      <c r="G12" s="210" t="s">
        <v>19</v>
      </c>
    </row>
    <row r="13" spans="1:8" ht="24.75" customHeight="1">
      <c r="A13" s="97" t="s">
        <v>21</v>
      </c>
      <c r="B13" s="98" t="s">
        <v>18</v>
      </c>
      <c r="C13" s="123" t="s">
        <v>19</v>
      </c>
      <c r="D13" s="123" t="s">
        <v>19</v>
      </c>
      <c r="E13" s="211" t="s">
        <v>19</v>
      </c>
      <c r="F13" s="211" t="s">
        <v>19</v>
      </c>
      <c r="G13" s="211" t="s">
        <v>19</v>
      </c>
    </row>
    <row r="14" spans="1:8" ht="24.75" customHeight="1">
      <c r="A14" s="91"/>
      <c r="B14" s="99"/>
      <c r="C14" s="100"/>
      <c r="D14" s="101"/>
      <c r="E14" s="100"/>
      <c r="F14" s="100"/>
      <c r="G14" s="50"/>
    </row>
    <row r="15" spans="1:8" ht="24.75" customHeight="1">
      <c r="A15" s="91"/>
      <c r="B15" s="99"/>
      <c r="C15" s="100"/>
      <c r="D15" s="101"/>
      <c r="E15" s="100"/>
      <c r="F15" s="100"/>
      <c r="G15" s="50"/>
    </row>
    <row r="16" spans="1:8" ht="24.75" customHeight="1">
      <c r="A16" s="77"/>
      <c r="B16" s="77"/>
      <c r="C16" s="77"/>
      <c r="D16" s="21"/>
      <c r="E16" s="77"/>
      <c r="F16" s="77"/>
      <c r="G16" s="77"/>
    </row>
    <row r="17" spans="1:7" ht="24.75" customHeight="1">
      <c r="A17" s="83" t="s">
        <v>22</v>
      </c>
      <c r="B17" s="84"/>
      <c r="C17" s="85"/>
      <c r="D17" s="86"/>
      <c r="E17" s="85"/>
      <c r="F17" s="85"/>
      <c r="G17" s="85"/>
    </row>
    <row r="18" spans="1:7" ht="24.75" customHeight="1">
      <c r="A18" s="102" t="s">
        <v>416</v>
      </c>
      <c r="B18" s="102"/>
      <c r="C18" s="102"/>
      <c r="D18" s="103"/>
      <c r="E18" s="102"/>
      <c r="F18" s="102"/>
      <c r="G18" s="102"/>
    </row>
    <row r="19" spans="1:7" ht="24.75" customHeight="1">
      <c r="A19" s="41" t="s">
        <v>23</v>
      </c>
      <c r="B19" s="41"/>
      <c r="C19" s="41"/>
      <c r="D19" s="26"/>
      <c r="E19" s="41"/>
      <c r="F19" s="41"/>
      <c r="G19" s="41"/>
    </row>
    <row r="20" spans="1:7" ht="24.75" customHeight="1">
      <c r="A20" s="324" t="s">
        <v>417</v>
      </c>
      <c r="B20" s="324"/>
      <c r="C20" s="324"/>
      <c r="D20" s="324"/>
      <c r="E20" s="324"/>
      <c r="F20" s="324"/>
      <c r="G20" s="324"/>
    </row>
    <row r="21" spans="1:7" ht="24.75" customHeight="1">
      <c r="A21" s="35"/>
      <c r="B21" s="35"/>
      <c r="C21" s="35"/>
      <c r="D21" s="104"/>
      <c r="E21" s="35"/>
      <c r="F21" s="35"/>
      <c r="G21" s="35"/>
    </row>
    <row r="22" spans="1:7" ht="24.75" customHeight="1">
      <c r="A22" s="313" t="s">
        <v>24</v>
      </c>
      <c r="B22" s="319" t="s">
        <v>25</v>
      </c>
      <c r="C22" s="319"/>
      <c r="D22" s="319"/>
      <c r="E22" s="319"/>
      <c r="F22" s="319"/>
      <c r="G22" s="319"/>
    </row>
    <row r="23" spans="1:7" ht="24.75" customHeight="1">
      <c r="A23" s="314"/>
      <c r="B23" s="105" t="s">
        <v>1</v>
      </c>
      <c r="C23" s="95" t="s">
        <v>3</v>
      </c>
      <c r="D23" s="106" t="s">
        <v>14</v>
      </c>
      <c r="E23" s="106" t="s">
        <v>15</v>
      </c>
      <c r="F23" s="106" t="s">
        <v>16</v>
      </c>
      <c r="G23" s="106" t="s">
        <v>765</v>
      </c>
    </row>
    <row r="24" spans="1:7" ht="24.75" customHeight="1">
      <c r="A24" s="107" t="s">
        <v>893</v>
      </c>
      <c r="B24" s="108" t="s">
        <v>26</v>
      </c>
      <c r="C24" s="110">
        <v>1</v>
      </c>
      <c r="D24" s="109">
        <v>1</v>
      </c>
      <c r="E24" s="110">
        <v>1</v>
      </c>
      <c r="F24" s="110">
        <v>1</v>
      </c>
      <c r="G24" s="110">
        <v>1</v>
      </c>
    </row>
    <row r="25" spans="1:7" ht="46.5" customHeight="1">
      <c r="A25" s="272" t="s">
        <v>894</v>
      </c>
      <c r="B25" s="108" t="s">
        <v>4</v>
      </c>
      <c r="C25" s="110">
        <v>90</v>
      </c>
      <c r="D25" s="109">
        <v>90</v>
      </c>
      <c r="E25" s="110">
        <v>90</v>
      </c>
      <c r="F25" s="110">
        <v>90</v>
      </c>
      <c r="G25" s="110">
        <v>90</v>
      </c>
    </row>
    <row r="26" spans="1:7" ht="24.75" customHeight="1">
      <c r="A26" s="111" t="s">
        <v>895</v>
      </c>
      <c r="B26" s="148" t="s">
        <v>4</v>
      </c>
      <c r="C26" s="114">
        <v>80</v>
      </c>
      <c r="D26" s="113">
        <v>80</v>
      </c>
      <c r="E26" s="114">
        <v>80</v>
      </c>
      <c r="F26" s="114">
        <v>80</v>
      </c>
      <c r="G26" s="114">
        <v>80</v>
      </c>
    </row>
    <row r="27" spans="1:7" ht="24.75" customHeight="1">
      <c r="A27" s="274" t="s">
        <v>896</v>
      </c>
      <c r="B27" s="112"/>
      <c r="C27" s="275"/>
      <c r="D27" s="276"/>
      <c r="E27" s="275"/>
      <c r="F27" s="275"/>
      <c r="G27" s="275"/>
    </row>
    <row r="28" spans="1:7" ht="24.75" customHeight="1">
      <c r="A28" s="150" t="s">
        <v>897</v>
      </c>
      <c r="B28" s="112"/>
      <c r="C28" s="117"/>
      <c r="D28" s="116"/>
      <c r="E28" s="118"/>
      <c r="F28" s="119"/>
      <c r="G28" s="119"/>
    </row>
    <row r="29" spans="1:7" ht="24.75" customHeight="1">
      <c r="A29" s="122" t="s">
        <v>17</v>
      </c>
      <c r="B29" s="123" t="s">
        <v>18</v>
      </c>
      <c r="C29" s="280">
        <f>7706080+1059000</f>
        <v>8765080</v>
      </c>
      <c r="D29" s="248">
        <f>รายละเอียด!F44</f>
        <v>8526700</v>
      </c>
      <c r="E29" s="123" t="s">
        <v>19</v>
      </c>
      <c r="F29" s="123" t="s">
        <v>19</v>
      </c>
      <c r="G29" s="123" t="s">
        <v>19</v>
      </c>
    </row>
    <row r="30" spans="1:7" ht="24.75" customHeight="1">
      <c r="A30" s="122" t="s">
        <v>20</v>
      </c>
      <c r="B30" s="123" t="s">
        <v>18</v>
      </c>
      <c r="C30" s="280">
        <f>7706080+1059000</f>
        <v>8765080</v>
      </c>
      <c r="D30" s="248">
        <f>รายละเอียด!F44</f>
        <v>8526700</v>
      </c>
      <c r="E30" s="123" t="s">
        <v>19</v>
      </c>
      <c r="F30" s="123" t="s">
        <v>19</v>
      </c>
      <c r="G30" s="123" t="s">
        <v>19</v>
      </c>
    </row>
    <row r="31" spans="1:7" ht="24.75" customHeight="1">
      <c r="A31" s="122" t="s">
        <v>21</v>
      </c>
      <c r="B31" s="123" t="s">
        <v>18</v>
      </c>
      <c r="C31" s="123" t="s">
        <v>19</v>
      </c>
      <c r="D31" s="123" t="s">
        <v>19</v>
      </c>
      <c r="E31" s="188" t="s">
        <v>19</v>
      </c>
      <c r="F31" s="188" t="s">
        <v>19</v>
      </c>
      <c r="G31" s="188" t="s">
        <v>19</v>
      </c>
    </row>
    <row r="32" spans="1:7" ht="24.75" customHeight="1">
      <c r="A32" s="78"/>
      <c r="B32" s="79"/>
      <c r="C32" s="172"/>
      <c r="D32" s="173"/>
      <c r="E32" s="173"/>
      <c r="F32" s="172"/>
      <c r="G32" s="172"/>
    </row>
    <row r="33" spans="1:7" ht="24.75" customHeight="1">
      <c r="A33" s="78"/>
      <c r="B33" s="79"/>
      <c r="C33" s="172"/>
      <c r="D33" s="173"/>
      <c r="E33" s="173"/>
      <c r="F33" s="172"/>
      <c r="G33" s="172"/>
    </row>
    <row r="34" spans="1:7" ht="24.75" customHeight="1">
      <c r="A34" s="78"/>
      <c r="B34" s="79"/>
      <c r="C34" s="172"/>
      <c r="D34" s="173"/>
      <c r="E34" s="173"/>
      <c r="F34" s="172"/>
      <c r="G34" s="172"/>
    </row>
    <row r="35" spans="1:7" ht="24.75" customHeight="1">
      <c r="A35" s="78"/>
      <c r="B35" s="79"/>
      <c r="C35" s="172"/>
      <c r="D35" s="173"/>
      <c r="E35" s="173"/>
      <c r="F35" s="172"/>
      <c r="G35" s="172"/>
    </row>
    <row r="36" spans="1:7" ht="24.75" customHeight="1">
      <c r="A36" s="78"/>
      <c r="B36" s="79"/>
      <c r="C36" s="172"/>
      <c r="D36" s="173"/>
      <c r="E36" s="173"/>
      <c r="F36" s="172"/>
      <c r="G36" s="172"/>
    </row>
    <row r="37" spans="1:7" ht="26.25" customHeight="1">
      <c r="A37" s="78"/>
      <c r="B37" s="79"/>
      <c r="C37" s="124"/>
      <c r="D37" s="125"/>
      <c r="E37" s="124"/>
      <c r="F37" s="124"/>
      <c r="G37" s="124"/>
    </row>
    <row r="38" spans="1:7" ht="26.25" customHeight="1">
      <c r="A38" s="78"/>
      <c r="B38" s="79"/>
      <c r="C38" s="124"/>
      <c r="D38" s="125"/>
      <c r="E38" s="124"/>
      <c r="F38" s="124"/>
      <c r="G38" s="124"/>
    </row>
    <row r="39" spans="1:7" ht="26.25" customHeight="1">
      <c r="A39" s="78"/>
      <c r="B39" s="79"/>
      <c r="C39" s="124"/>
      <c r="D39" s="125"/>
      <c r="E39" s="124"/>
      <c r="F39" s="124"/>
      <c r="G39" s="124"/>
    </row>
    <row r="40" spans="1:7" ht="26.25" customHeight="1">
      <c r="A40" s="78"/>
      <c r="B40" s="79"/>
      <c r="C40" s="124"/>
      <c r="D40" s="125"/>
      <c r="E40" s="124"/>
      <c r="F40" s="124"/>
      <c r="G40" s="124"/>
    </row>
    <row r="41" spans="1:7" ht="26.25" customHeight="1">
      <c r="A41" s="78"/>
      <c r="B41" s="79"/>
      <c r="C41" s="124"/>
      <c r="D41" s="125"/>
      <c r="E41" s="124"/>
      <c r="F41" s="124"/>
      <c r="G41" s="124"/>
    </row>
    <row r="42" spans="1:7" ht="24.75" customHeight="1">
      <c r="A42" s="83" t="s">
        <v>27</v>
      </c>
      <c r="B42" s="84"/>
      <c r="C42" s="85"/>
      <c r="D42" s="86"/>
      <c r="E42" s="85"/>
      <c r="F42" s="85"/>
      <c r="G42" s="85"/>
    </row>
    <row r="43" spans="1:7" ht="24.75" customHeight="1">
      <c r="A43" s="317" t="s">
        <v>418</v>
      </c>
      <c r="B43" s="317"/>
      <c r="C43" s="317"/>
      <c r="D43" s="317"/>
      <c r="E43" s="317"/>
      <c r="F43" s="317"/>
      <c r="G43" s="317"/>
    </row>
    <row r="44" spans="1:7" ht="24.75" customHeight="1">
      <c r="A44" s="41" t="s">
        <v>28</v>
      </c>
      <c r="B44" s="35"/>
      <c r="C44" s="35"/>
      <c r="D44" s="104"/>
      <c r="E44" s="35"/>
      <c r="F44" s="35"/>
      <c r="G44" s="35"/>
    </row>
    <row r="45" spans="1:7" ht="24.75" customHeight="1">
      <c r="A45" s="41" t="s">
        <v>29</v>
      </c>
      <c r="B45" s="35"/>
      <c r="C45" s="35"/>
      <c r="D45" s="104"/>
      <c r="E45" s="35"/>
      <c r="F45" s="35"/>
      <c r="G45" s="35"/>
    </row>
    <row r="46" spans="1:7" ht="24.75" customHeight="1">
      <c r="A46" s="41" t="s">
        <v>30</v>
      </c>
      <c r="B46" s="35"/>
      <c r="C46" s="35"/>
      <c r="D46" s="104"/>
      <c r="E46" s="35"/>
      <c r="F46" s="35"/>
      <c r="G46" s="35"/>
    </row>
    <row r="47" spans="1:7" ht="24.75" customHeight="1">
      <c r="A47" s="41" t="s">
        <v>31</v>
      </c>
      <c r="B47" s="35"/>
      <c r="C47" s="35"/>
      <c r="D47" s="104"/>
      <c r="E47" s="35"/>
      <c r="F47" s="35"/>
      <c r="G47" s="35"/>
    </row>
    <row r="48" spans="1:7" ht="24.75" customHeight="1">
      <c r="A48" s="320" t="s">
        <v>419</v>
      </c>
      <c r="B48" s="321"/>
      <c r="C48" s="321"/>
      <c r="D48" s="321"/>
      <c r="E48" s="321"/>
      <c r="F48" s="321"/>
      <c r="G48" s="321"/>
    </row>
    <row r="49" spans="1:7" ht="24.75" customHeight="1">
      <c r="A49" s="23"/>
    </row>
    <row r="50" spans="1:7" ht="24.75" customHeight="1">
      <c r="A50" s="330" t="s">
        <v>24</v>
      </c>
      <c r="B50" s="310" t="s">
        <v>25</v>
      </c>
      <c r="C50" s="311"/>
      <c r="D50" s="311"/>
      <c r="E50" s="311"/>
      <c r="F50" s="311"/>
      <c r="G50" s="312"/>
    </row>
    <row r="51" spans="1:7" ht="24.75" customHeight="1">
      <c r="A51" s="331"/>
      <c r="B51" s="105" t="s">
        <v>1</v>
      </c>
      <c r="C51" s="94" t="s">
        <v>3</v>
      </c>
      <c r="D51" s="126" t="s">
        <v>14</v>
      </c>
      <c r="E51" s="126" t="s">
        <v>15</v>
      </c>
      <c r="F51" s="126" t="s">
        <v>16</v>
      </c>
      <c r="G51" s="126" t="s">
        <v>765</v>
      </c>
    </row>
    <row r="52" spans="1:7" ht="24.75" customHeight="1">
      <c r="A52" s="127" t="s">
        <v>32</v>
      </c>
      <c r="B52" s="128" t="s">
        <v>4</v>
      </c>
      <c r="C52" s="131" t="s">
        <v>455</v>
      </c>
      <c r="D52" s="130" t="s">
        <v>455</v>
      </c>
      <c r="E52" s="131" t="s">
        <v>455</v>
      </c>
      <c r="F52" s="131" t="s">
        <v>455</v>
      </c>
      <c r="G52" s="131" t="s">
        <v>455</v>
      </c>
    </row>
    <row r="53" spans="1:7" ht="24.75" customHeight="1">
      <c r="A53" s="132" t="s">
        <v>33</v>
      </c>
      <c r="B53" s="133"/>
      <c r="C53" s="135"/>
      <c r="D53" s="134"/>
      <c r="E53" s="135"/>
      <c r="F53" s="135"/>
      <c r="G53" s="135"/>
    </row>
    <row r="54" spans="1:7" ht="24.75" customHeight="1">
      <c r="A54" s="136" t="s">
        <v>34</v>
      </c>
      <c r="B54" s="137"/>
      <c r="C54" s="140"/>
      <c r="D54" s="139"/>
      <c r="E54" s="140"/>
      <c r="F54" s="140"/>
      <c r="G54" s="140"/>
    </row>
    <row r="55" spans="1:7" ht="24.75" customHeight="1">
      <c r="A55" s="127" t="s">
        <v>35</v>
      </c>
      <c r="B55" s="128" t="s">
        <v>4</v>
      </c>
      <c r="C55" s="131">
        <v>80</v>
      </c>
      <c r="D55" s="130" t="s">
        <v>46</v>
      </c>
      <c r="E55" s="131" t="s">
        <v>46</v>
      </c>
      <c r="F55" s="131" t="s">
        <v>46</v>
      </c>
      <c r="G55" s="131" t="s">
        <v>46</v>
      </c>
    </row>
    <row r="56" spans="1:7" ht="24.75" customHeight="1">
      <c r="A56" s="141" t="s">
        <v>36</v>
      </c>
      <c r="B56" s="137"/>
      <c r="C56" s="140"/>
      <c r="D56" s="139"/>
      <c r="E56" s="140"/>
      <c r="F56" s="140"/>
      <c r="G56" s="140"/>
    </row>
    <row r="57" spans="1:7" ht="24.75" customHeight="1">
      <c r="A57" s="127" t="s">
        <v>37</v>
      </c>
      <c r="B57" s="128" t="s">
        <v>5</v>
      </c>
      <c r="C57" s="131">
        <v>1</v>
      </c>
      <c r="D57" s="130">
        <v>1</v>
      </c>
      <c r="E57" s="131">
        <v>1</v>
      </c>
      <c r="F57" s="131">
        <v>1</v>
      </c>
      <c r="G57" s="131">
        <v>1</v>
      </c>
    </row>
    <row r="58" spans="1:7" ht="24.75" customHeight="1">
      <c r="A58" s="136" t="s">
        <v>38</v>
      </c>
      <c r="B58" s="137"/>
      <c r="C58" s="143"/>
      <c r="D58" s="252"/>
      <c r="E58" s="142"/>
      <c r="F58" s="142"/>
      <c r="G58" s="142"/>
    </row>
    <row r="59" spans="1:7" ht="24.75" customHeight="1">
      <c r="A59" s="122" t="s">
        <v>17</v>
      </c>
      <c r="B59" s="123" t="s">
        <v>18</v>
      </c>
      <c r="C59" s="282">
        <v>874200</v>
      </c>
      <c r="D59" s="249">
        <f>รายละเอียด!F87</f>
        <v>835600</v>
      </c>
      <c r="E59" s="123" t="s">
        <v>19</v>
      </c>
      <c r="F59" s="123" t="s">
        <v>19</v>
      </c>
      <c r="G59" s="123" t="s">
        <v>19</v>
      </c>
    </row>
    <row r="60" spans="1:7" ht="24.75" customHeight="1">
      <c r="A60" s="122" t="s">
        <v>20</v>
      </c>
      <c r="B60" s="123" t="s">
        <v>18</v>
      </c>
      <c r="C60" s="282">
        <v>874200</v>
      </c>
      <c r="D60" s="249">
        <f>รายละเอียด!F87</f>
        <v>835600</v>
      </c>
      <c r="E60" s="123" t="s">
        <v>19</v>
      </c>
      <c r="F60" s="123" t="s">
        <v>19</v>
      </c>
      <c r="G60" s="123" t="s">
        <v>19</v>
      </c>
    </row>
    <row r="61" spans="1:7" ht="24.75" customHeight="1">
      <c r="A61" s="122" t="s">
        <v>21</v>
      </c>
      <c r="B61" s="123" t="s">
        <v>18</v>
      </c>
      <c r="C61" s="281" t="s">
        <v>19</v>
      </c>
      <c r="D61" s="123" t="s">
        <v>19</v>
      </c>
      <c r="E61" s="123" t="s">
        <v>19</v>
      </c>
      <c r="F61" s="123" t="s">
        <v>19</v>
      </c>
      <c r="G61" s="123" t="s">
        <v>19</v>
      </c>
    </row>
    <row r="62" spans="1:7" ht="24.75" customHeight="1">
      <c r="A62" s="78"/>
      <c r="B62" s="79"/>
      <c r="C62" s="145"/>
      <c r="D62" s="146"/>
      <c r="E62" s="124"/>
      <c r="F62" s="124"/>
      <c r="G62" s="124"/>
    </row>
    <row r="63" spans="1:7" ht="24.75" customHeight="1">
      <c r="A63" s="78"/>
      <c r="B63" s="79"/>
      <c r="C63" s="145"/>
      <c r="D63" s="146"/>
      <c r="E63" s="124"/>
      <c r="F63" s="124"/>
      <c r="G63" s="124"/>
    </row>
    <row r="64" spans="1:7" ht="24.75" customHeight="1">
      <c r="A64" s="78"/>
      <c r="B64" s="79"/>
      <c r="C64" s="145"/>
      <c r="D64" s="146"/>
      <c r="E64" s="124"/>
      <c r="F64" s="124"/>
      <c r="G64" s="124"/>
    </row>
    <row r="65" spans="1:7" ht="24.75" customHeight="1">
      <c r="A65" s="78"/>
      <c r="B65" s="79"/>
      <c r="C65" s="145"/>
      <c r="D65" s="146"/>
      <c r="E65" s="124"/>
      <c r="F65" s="124"/>
      <c r="G65" s="124"/>
    </row>
    <row r="66" spans="1:7" ht="24.75" customHeight="1">
      <c r="A66" s="78"/>
      <c r="B66" s="79"/>
      <c r="C66" s="145"/>
      <c r="D66" s="146"/>
      <c r="E66" s="124"/>
      <c r="F66" s="124"/>
      <c r="G66" s="124"/>
    </row>
    <row r="67" spans="1:7" ht="24.75" customHeight="1">
      <c r="A67" s="78"/>
      <c r="B67" s="79"/>
      <c r="C67" s="145"/>
      <c r="D67" s="146"/>
      <c r="E67" s="124"/>
      <c r="F67" s="124"/>
      <c r="G67" s="124"/>
    </row>
    <row r="68" spans="1:7" ht="24.75" customHeight="1">
      <c r="A68" s="78"/>
      <c r="B68" s="79"/>
      <c r="C68" s="145"/>
      <c r="D68" s="146"/>
      <c r="E68" s="124"/>
      <c r="F68" s="124"/>
      <c r="G68" s="124"/>
    </row>
    <row r="69" spans="1:7" ht="24.75" customHeight="1">
      <c r="A69" s="78"/>
      <c r="B69" s="79"/>
      <c r="C69" s="145"/>
      <c r="D69" s="146"/>
      <c r="E69" s="124"/>
      <c r="F69" s="124"/>
      <c r="G69" s="124"/>
    </row>
    <row r="70" spans="1:7" ht="24.75" customHeight="1">
      <c r="A70" s="78"/>
      <c r="B70" s="79"/>
      <c r="C70" s="145"/>
      <c r="D70" s="146"/>
      <c r="E70" s="124"/>
      <c r="F70" s="124"/>
      <c r="G70" s="124"/>
    </row>
    <row r="71" spans="1:7" ht="24.75" customHeight="1">
      <c r="A71" s="78"/>
      <c r="B71" s="79"/>
      <c r="C71" s="145"/>
      <c r="D71" s="146"/>
      <c r="E71" s="124"/>
      <c r="F71" s="124"/>
      <c r="G71" s="124"/>
    </row>
    <row r="72" spans="1:7" ht="24.75" customHeight="1">
      <c r="A72" s="78"/>
      <c r="B72" s="79"/>
      <c r="C72" s="145"/>
      <c r="D72" s="146"/>
      <c r="E72" s="124"/>
      <c r="F72" s="124"/>
      <c r="G72" s="124"/>
    </row>
    <row r="73" spans="1:7" ht="24.75" customHeight="1">
      <c r="A73" s="78"/>
      <c r="B73" s="79"/>
      <c r="C73" s="145"/>
      <c r="D73" s="146"/>
      <c r="E73" s="124"/>
      <c r="F73" s="124"/>
      <c r="G73" s="124"/>
    </row>
    <row r="74" spans="1:7" ht="24.75" customHeight="1">
      <c r="A74" s="78"/>
      <c r="B74" s="79"/>
      <c r="C74" s="145"/>
      <c r="D74" s="146"/>
      <c r="E74" s="124"/>
      <c r="F74" s="124"/>
      <c r="G74" s="124"/>
    </row>
    <row r="75" spans="1:7" ht="24.75" customHeight="1">
      <c r="A75" s="78"/>
      <c r="B75" s="79"/>
      <c r="C75" s="145"/>
      <c r="D75" s="146"/>
      <c r="E75" s="124"/>
      <c r="F75" s="124"/>
      <c r="G75" s="124"/>
    </row>
    <row r="76" spans="1:7" ht="24.75" customHeight="1">
      <c r="A76" s="78"/>
      <c r="B76" s="79"/>
      <c r="C76" s="145"/>
      <c r="D76" s="146"/>
      <c r="E76" s="124"/>
      <c r="F76" s="124"/>
      <c r="G76" s="124"/>
    </row>
    <row r="77" spans="1:7" ht="24.75" customHeight="1">
      <c r="A77" s="78"/>
      <c r="B77" s="79"/>
      <c r="C77" s="145"/>
      <c r="D77" s="146"/>
      <c r="E77" s="124"/>
      <c r="F77" s="124"/>
      <c r="G77" s="124"/>
    </row>
    <row r="78" spans="1:7" ht="24.75" customHeight="1">
      <c r="A78" s="78"/>
      <c r="B78" s="79"/>
      <c r="C78" s="145"/>
      <c r="D78" s="146"/>
      <c r="E78" s="124"/>
      <c r="F78" s="124"/>
      <c r="G78" s="124"/>
    </row>
    <row r="79" spans="1:7" ht="24.75" customHeight="1">
      <c r="A79" s="78"/>
      <c r="B79" s="79"/>
      <c r="C79" s="145"/>
      <c r="D79" s="146"/>
      <c r="E79" s="124"/>
      <c r="F79" s="124"/>
      <c r="G79" s="124"/>
    </row>
    <row r="80" spans="1:7" ht="24.75" customHeight="1">
      <c r="A80" s="78"/>
      <c r="B80" s="79"/>
      <c r="C80" s="145"/>
      <c r="D80" s="146"/>
      <c r="E80" s="124"/>
      <c r="F80" s="124"/>
      <c r="G80" s="124"/>
    </row>
    <row r="81" spans="1:7" ht="24.75" customHeight="1">
      <c r="A81" s="78"/>
      <c r="B81" s="79"/>
      <c r="C81" s="145"/>
      <c r="D81" s="146"/>
      <c r="E81" s="124"/>
      <c r="F81" s="124"/>
      <c r="G81" s="124"/>
    </row>
    <row r="82" spans="1:7" ht="24.75" customHeight="1">
      <c r="A82" s="83" t="s">
        <v>39</v>
      </c>
      <c r="B82" s="84"/>
      <c r="C82" s="85"/>
      <c r="D82" s="86"/>
      <c r="E82" s="85"/>
      <c r="F82" s="85"/>
      <c r="G82" s="85"/>
    </row>
    <row r="83" spans="1:7" ht="24.75" customHeight="1">
      <c r="A83" s="102" t="s">
        <v>420</v>
      </c>
      <c r="B83" s="102"/>
      <c r="C83" s="102"/>
      <c r="D83" s="103"/>
      <c r="E83" s="102"/>
      <c r="F83" s="102"/>
      <c r="G83" s="102"/>
    </row>
    <row r="84" spans="1:7" ht="24.75" customHeight="1">
      <c r="A84" s="41" t="s">
        <v>40</v>
      </c>
      <c r="B84" s="35"/>
      <c r="C84" s="35"/>
      <c r="D84" s="104"/>
      <c r="E84" s="35"/>
      <c r="F84" s="35"/>
      <c r="G84" s="35"/>
    </row>
    <row r="85" spans="1:7" ht="24.75" customHeight="1">
      <c r="A85" s="41" t="s">
        <v>41</v>
      </c>
      <c r="B85" s="41"/>
      <c r="C85" s="35"/>
      <c r="D85" s="104"/>
      <c r="E85" s="35"/>
      <c r="F85" s="35"/>
      <c r="G85" s="35"/>
    </row>
    <row r="86" spans="1:7" ht="24.75" customHeight="1">
      <c r="A86" s="16" t="s">
        <v>421</v>
      </c>
      <c r="B86" s="22"/>
    </row>
    <row r="87" spans="1:7" ht="24.75" customHeight="1">
      <c r="A87" s="78"/>
      <c r="B87" s="35"/>
      <c r="C87" s="35"/>
      <c r="D87" s="104"/>
      <c r="E87" s="35"/>
      <c r="F87" s="35"/>
      <c r="G87" s="35"/>
    </row>
    <row r="88" spans="1:7" ht="24.75" customHeight="1">
      <c r="A88" s="318" t="s">
        <v>24</v>
      </c>
      <c r="B88" s="319" t="s">
        <v>25</v>
      </c>
      <c r="C88" s="319"/>
      <c r="D88" s="319"/>
      <c r="E88" s="319"/>
      <c r="F88" s="319"/>
      <c r="G88" s="319"/>
    </row>
    <row r="89" spans="1:7" ht="24.75" customHeight="1">
      <c r="A89" s="318"/>
      <c r="B89" s="105" t="s">
        <v>1</v>
      </c>
      <c r="C89" s="94" t="s">
        <v>3</v>
      </c>
      <c r="D89" s="126" t="s">
        <v>14</v>
      </c>
      <c r="E89" s="126" t="s">
        <v>15</v>
      </c>
      <c r="F89" s="126" t="s">
        <v>16</v>
      </c>
      <c r="G89" s="126" t="s">
        <v>765</v>
      </c>
    </row>
    <row r="90" spans="1:7" ht="24.75" customHeight="1">
      <c r="A90" s="147" t="s">
        <v>42</v>
      </c>
      <c r="B90" s="148" t="s">
        <v>4</v>
      </c>
      <c r="C90" s="129">
        <v>80</v>
      </c>
      <c r="D90" s="149" t="s">
        <v>43</v>
      </c>
      <c r="E90" s="129" t="s">
        <v>43</v>
      </c>
      <c r="F90" s="129" t="s">
        <v>43</v>
      </c>
      <c r="G90" s="129" t="s">
        <v>43</v>
      </c>
    </row>
    <row r="91" spans="1:7" ht="24.75" customHeight="1">
      <c r="A91" s="150" t="s">
        <v>44</v>
      </c>
      <c r="B91" s="121"/>
      <c r="C91" s="152"/>
      <c r="D91" s="151"/>
      <c r="E91" s="152"/>
      <c r="F91" s="152"/>
      <c r="G91" s="152"/>
    </row>
    <row r="92" spans="1:7" ht="24.75" customHeight="1">
      <c r="A92" s="147" t="s">
        <v>45</v>
      </c>
      <c r="B92" s="148" t="s">
        <v>4</v>
      </c>
      <c r="C92" s="129" t="s">
        <v>43</v>
      </c>
      <c r="D92" s="149" t="s">
        <v>43</v>
      </c>
      <c r="E92" s="129" t="s">
        <v>43</v>
      </c>
      <c r="F92" s="129" t="s">
        <v>43</v>
      </c>
      <c r="G92" s="129" t="s">
        <v>43</v>
      </c>
    </row>
    <row r="93" spans="1:7" ht="24.75" customHeight="1">
      <c r="A93" s="150" t="s">
        <v>47</v>
      </c>
      <c r="B93" s="121"/>
      <c r="C93" s="152"/>
      <c r="D93" s="151"/>
      <c r="E93" s="152"/>
      <c r="F93" s="152"/>
      <c r="G93" s="152"/>
    </row>
    <row r="94" spans="1:7" ht="24.75" customHeight="1">
      <c r="A94" s="147" t="s">
        <v>48</v>
      </c>
      <c r="B94" s="148" t="s">
        <v>4</v>
      </c>
      <c r="C94" s="129" t="s">
        <v>43</v>
      </c>
      <c r="D94" s="149" t="s">
        <v>43</v>
      </c>
      <c r="E94" s="129" t="s">
        <v>43</v>
      </c>
      <c r="F94" s="129" t="s">
        <v>43</v>
      </c>
      <c r="G94" s="129" t="s">
        <v>43</v>
      </c>
    </row>
    <row r="95" spans="1:7" ht="24.75" customHeight="1">
      <c r="A95" s="115" t="s">
        <v>49</v>
      </c>
      <c r="B95" s="112"/>
      <c r="C95" s="157"/>
      <c r="D95" s="256"/>
      <c r="E95" s="153"/>
      <c r="F95" s="153"/>
      <c r="G95" s="153"/>
    </row>
    <row r="96" spans="1:7" ht="24.75" customHeight="1">
      <c r="A96" s="136" t="s">
        <v>50</v>
      </c>
      <c r="B96" s="137"/>
      <c r="C96" s="152"/>
      <c r="D96" s="252"/>
      <c r="E96" s="142"/>
      <c r="F96" s="142"/>
      <c r="G96" s="142"/>
    </row>
    <row r="97" spans="1:7" ht="24.75" customHeight="1">
      <c r="A97" s="122" t="s">
        <v>17</v>
      </c>
      <c r="B97" s="123" t="s">
        <v>18</v>
      </c>
      <c r="C97" s="280">
        <v>925600</v>
      </c>
      <c r="D97" s="250">
        <f>รายละเอียด!F130</f>
        <v>915600</v>
      </c>
      <c r="E97" s="123" t="s">
        <v>19</v>
      </c>
      <c r="F97" s="123" t="s">
        <v>19</v>
      </c>
      <c r="G97" s="123" t="s">
        <v>19</v>
      </c>
    </row>
    <row r="98" spans="1:7" ht="24.75" customHeight="1">
      <c r="A98" s="122" t="s">
        <v>20</v>
      </c>
      <c r="B98" s="123" t="s">
        <v>18</v>
      </c>
      <c r="C98" s="240">
        <v>925600</v>
      </c>
      <c r="D98" s="250">
        <f>รายละเอียด!F130</f>
        <v>915600</v>
      </c>
      <c r="E98" s="123" t="s">
        <v>19</v>
      </c>
      <c r="F98" s="123" t="s">
        <v>19</v>
      </c>
      <c r="G98" s="123" t="s">
        <v>19</v>
      </c>
    </row>
    <row r="99" spans="1:7" ht="24.75" customHeight="1">
      <c r="A99" s="122" t="s">
        <v>21</v>
      </c>
      <c r="B99" s="123" t="s">
        <v>18</v>
      </c>
      <c r="C99" s="281" t="s">
        <v>19</v>
      </c>
      <c r="D99" s="123" t="s">
        <v>19</v>
      </c>
      <c r="E99" s="123" t="s">
        <v>19</v>
      </c>
      <c r="F99" s="123" t="s">
        <v>19</v>
      </c>
      <c r="G99" s="123" t="s">
        <v>19</v>
      </c>
    </row>
    <row r="100" spans="1:7" ht="24.75" customHeight="1">
      <c r="A100" s="78"/>
      <c r="B100" s="79"/>
      <c r="C100" s="145"/>
      <c r="D100" s="146"/>
      <c r="E100" s="124"/>
      <c r="F100" s="124"/>
      <c r="G100" s="124"/>
    </row>
    <row r="101" spans="1:7" ht="24.75" customHeight="1">
      <c r="A101" s="78"/>
      <c r="B101" s="79"/>
      <c r="C101" s="145"/>
      <c r="D101" s="146"/>
      <c r="E101" s="124"/>
      <c r="F101" s="124"/>
      <c r="G101" s="124"/>
    </row>
    <row r="102" spans="1:7" ht="24.75" customHeight="1">
      <c r="A102" s="78"/>
      <c r="B102" s="79"/>
      <c r="C102" s="145"/>
      <c r="D102" s="146"/>
      <c r="E102" s="124"/>
      <c r="F102" s="124"/>
      <c r="G102" s="124"/>
    </row>
    <row r="103" spans="1:7" ht="24.75" customHeight="1">
      <c r="A103" s="78"/>
      <c r="B103" s="79"/>
      <c r="C103" s="145"/>
      <c r="D103" s="146"/>
      <c r="E103" s="124"/>
      <c r="F103" s="124"/>
      <c r="G103" s="124"/>
    </row>
    <row r="104" spans="1:7" ht="24.75" customHeight="1">
      <c r="A104" s="78"/>
      <c r="B104" s="79"/>
      <c r="C104" s="145"/>
      <c r="D104" s="146"/>
      <c r="E104" s="124"/>
      <c r="F104" s="124"/>
      <c r="G104" s="124"/>
    </row>
    <row r="105" spans="1:7" ht="24.75" customHeight="1">
      <c r="A105" s="78"/>
      <c r="B105" s="79"/>
      <c r="C105" s="145"/>
      <c r="D105" s="146"/>
      <c r="E105" s="124"/>
      <c r="F105" s="124"/>
      <c r="G105" s="124"/>
    </row>
    <row r="106" spans="1:7" ht="24.75" customHeight="1">
      <c r="A106" s="78"/>
      <c r="B106" s="79"/>
      <c r="C106" s="145"/>
      <c r="D106" s="146"/>
      <c r="E106" s="124"/>
      <c r="F106" s="124"/>
      <c r="G106" s="124"/>
    </row>
    <row r="107" spans="1:7" ht="24.75" customHeight="1">
      <c r="A107" s="78"/>
      <c r="B107" s="79"/>
      <c r="C107" s="145"/>
      <c r="D107" s="146"/>
      <c r="E107" s="124"/>
      <c r="F107" s="124"/>
      <c r="G107" s="124"/>
    </row>
    <row r="108" spans="1:7" ht="24.75" customHeight="1">
      <c r="A108" s="78"/>
      <c r="B108" s="79"/>
      <c r="C108" s="145"/>
      <c r="D108" s="146"/>
      <c r="E108" s="124"/>
      <c r="F108" s="124"/>
      <c r="G108" s="124"/>
    </row>
    <row r="109" spans="1:7" ht="24.75" customHeight="1">
      <c r="A109" s="78"/>
      <c r="B109" s="79"/>
      <c r="C109" s="145"/>
      <c r="D109" s="146"/>
      <c r="E109" s="124"/>
      <c r="F109" s="124"/>
      <c r="G109" s="124"/>
    </row>
    <row r="110" spans="1:7" ht="24.75" customHeight="1">
      <c r="A110" s="78"/>
      <c r="B110" s="79"/>
      <c r="C110" s="145"/>
      <c r="D110" s="146"/>
      <c r="E110" s="124"/>
      <c r="F110" s="124"/>
      <c r="G110" s="124"/>
    </row>
    <row r="111" spans="1:7" ht="24.75" customHeight="1">
      <c r="A111" s="78"/>
      <c r="B111" s="79"/>
      <c r="C111" s="145"/>
      <c r="D111" s="146"/>
      <c r="E111" s="124"/>
      <c r="F111" s="124"/>
      <c r="G111" s="124"/>
    </row>
    <row r="112" spans="1:7" ht="24.75" customHeight="1">
      <c r="A112" s="78"/>
      <c r="B112" s="79"/>
      <c r="C112" s="145"/>
      <c r="D112" s="146"/>
      <c r="E112" s="124"/>
      <c r="F112" s="124"/>
      <c r="G112" s="124"/>
    </row>
    <row r="113" spans="1:7" ht="24.75" customHeight="1">
      <c r="A113" s="78"/>
      <c r="B113" s="79"/>
      <c r="C113" s="145"/>
      <c r="D113" s="146"/>
      <c r="E113" s="124"/>
      <c r="F113" s="124"/>
      <c r="G113" s="124"/>
    </row>
    <row r="114" spans="1:7" ht="24.75" customHeight="1">
      <c r="A114" s="78"/>
      <c r="B114" s="79"/>
      <c r="C114" s="145"/>
      <c r="D114" s="146"/>
      <c r="E114" s="124"/>
      <c r="F114" s="124"/>
      <c r="G114" s="124"/>
    </row>
    <row r="115" spans="1:7" ht="24.75" customHeight="1">
      <c r="A115" s="78"/>
      <c r="B115" s="79"/>
      <c r="C115" s="145"/>
      <c r="D115" s="146"/>
      <c r="E115" s="124"/>
      <c r="F115" s="124"/>
      <c r="G115" s="124"/>
    </row>
    <row r="116" spans="1:7" ht="24.75" customHeight="1">
      <c r="A116" s="78"/>
      <c r="B116" s="79"/>
      <c r="C116" s="145"/>
      <c r="D116" s="146"/>
      <c r="E116" s="124"/>
      <c r="F116" s="124"/>
      <c r="G116" s="124"/>
    </row>
    <row r="117" spans="1:7" ht="24.75" customHeight="1">
      <c r="A117" s="78"/>
      <c r="B117" s="79"/>
      <c r="C117" s="145"/>
      <c r="D117" s="146"/>
      <c r="E117" s="124"/>
      <c r="F117" s="124"/>
      <c r="G117" s="124"/>
    </row>
    <row r="118" spans="1:7" ht="24.75" customHeight="1">
      <c r="A118" s="78"/>
      <c r="B118" s="79"/>
      <c r="C118" s="145"/>
      <c r="D118" s="146"/>
      <c r="E118" s="124"/>
      <c r="F118" s="124"/>
      <c r="G118" s="124"/>
    </row>
    <row r="119" spans="1:7" ht="24.75" customHeight="1">
      <c r="A119" s="78"/>
      <c r="B119" s="79"/>
      <c r="C119" s="145"/>
      <c r="D119" s="146"/>
      <c r="E119" s="124"/>
      <c r="F119" s="124"/>
      <c r="G119" s="124"/>
    </row>
    <row r="120" spans="1:7" ht="24.75" customHeight="1">
      <c r="A120" s="78"/>
      <c r="B120" s="79"/>
      <c r="C120" s="145"/>
      <c r="D120" s="146"/>
      <c r="E120" s="124"/>
      <c r="F120" s="124"/>
      <c r="G120" s="124"/>
    </row>
    <row r="121" spans="1:7" ht="24.75" customHeight="1">
      <c r="A121" s="78"/>
      <c r="B121" s="79"/>
      <c r="C121" s="145"/>
      <c r="D121" s="146"/>
      <c r="E121" s="124"/>
      <c r="F121" s="124"/>
      <c r="G121" s="124"/>
    </row>
    <row r="122" spans="1:7" ht="24.75" customHeight="1">
      <c r="A122" s="78"/>
      <c r="B122" s="79"/>
      <c r="C122" s="145"/>
      <c r="D122" s="146"/>
      <c r="E122" s="124"/>
      <c r="F122" s="124"/>
      <c r="G122" s="124"/>
    </row>
    <row r="123" spans="1:7" ht="24.75" customHeight="1">
      <c r="A123" s="83" t="s">
        <v>51</v>
      </c>
      <c r="B123" s="84"/>
      <c r="C123" s="85"/>
      <c r="D123" s="86"/>
      <c r="E123" s="85"/>
      <c r="F123" s="85"/>
      <c r="G123" s="85"/>
    </row>
    <row r="124" spans="1:7" ht="24.75" customHeight="1">
      <c r="A124" s="317" t="s">
        <v>554</v>
      </c>
      <c r="B124" s="317"/>
      <c r="C124" s="317"/>
      <c r="D124" s="317"/>
      <c r="E124" s="317"/>
      <c r="F124" s="317"/>
      <c r="G124" s="317"/>
    </row>
    <row r="125" spans="1:7" ht="24.75" customHeight="1">
      <c r="A125" s="41" t="s">
        <v>52</v>
      </c>
      <c r="B125" s="35"/>
      <c r="C125" s="35"/>
      <c r="D125" s="104"/>
      <c r="E125" s="35"/>
      <c r="F125" s="35"/>
      <c r="G125" s="35"/>
    </row>
    <row r="126" spans="1:7" ht="24.75" customHeight="1">
      <c r="A126" s="41" t="s">
        <v>53</v>
      </c>
      <c r="B126" s="35"/>
      <c r="C126" s="35"/>
      <c r="D126" s="104"/>
      <c r="E126" s="35"/>
      <c r="F126" s="35"/>
      <c r="G126" s="35"/>
    </row>
    <row r="127" spans="1:7" ht="24.75" customHeight="1">
      <c r="A127" s="41" t="s">
        <v>54</v>
      </c>
      <c r="B127" s="35"/>
      <c r="C127" s="35"/>
      <c r="D127" s="104"/>
      <c r="E127" s="35"/>
      <c r="F127" s="35"/>
      <c r="G127" s="35"/>
    </row>
    <row r="128" spans="1:7" ht="24.75" customHeight="1">
      <c r="A128" s="41" t="s">
        <v>55</v>
      </c>
      <c r="B128" s="35"/>
      <c r="C128" s="35"/>
      <c r="D128" s="104"/>
      <c r="E128" s="35"/>
      <c r="F128" s="35"/>
      <c r="G128" s="35"/>
    </row>
    <row r="129" spans="1:7" ht="24.75" customHeight="1">
      <c r="A129" s="321" t="s">
        <v>422</v>
      </c>
      <c r="B129" s="321"/>
      <c r="C129" s="321"/>
      <c r="D129" s="321"/>
      <c r="E129" s="321"/>
      <c r="F129" s="321"/>
      <c r="G129" s="321"/>
    </row>
    <row r="130" spans="1:7" ht="24.75" customHeight="1">
      <c r="A130" s="35"/>
      <c r="B130" s="35"/>
      <c r="C130" s="35"/>
      <c r="D130" s="104"/>
      <c r="E130" s="35"/>
      <c r="F130" s="35"/>
      <c r="G130" s="35"/>
    </row>
    <row r="131" spans="1:7" ht="24.75" customHeight="1">
      <c r="A131" s="318" t="s">
        <v>24</v>
      </c>
      <c r="B131" s="319" t="s">
        <v>25</v>
      </c>
      <c r="C131" s="319"/>
      <c r="D131" s="319"/>
      <c r="E131" s="319"/>
      <c r="F131" s="319"/>
      <c r="G131" s="319"/>
    </row>
    <row r="132" spans="1:7" ht="24.75" customHeight="1">
      <c r="A132" s="318"/>
      <c r="B132" s="105" t="s">
        <v>1</v>
      </c>
      <c r="C132" s="94" t="s">
        <v>3</v>
      </c>
      <c r="D132" s="126" t="s">
        <v>14</v>
      </c>
      <c r="E132" s="126" t="s">
        <v>15</v>
      </c>
      <c r="F132" s="126" t="s">
        <v>16</v>
      </c>
      <c r="G132" s="126" t="s">
        <v>765</v>
      </c>
    </row>
    <row r="133" spans="1:7" ht="24.75" customHeight="1">
      <c r="A133" s="155" t="s">
        <v>56</v>
      </c>
      <c r="B133" s="148" t="s">
        <v>4</v>
      </c>
      <c r="C133" s="129" t="s">
        <v>46</v>
      </c>
      <c r="D133" s="149" t="s">
        <v>46</v>
      </c>
      <c r="E133" s="129" t="s">
        <v>46</v>
      </c>
      <c r="F133" s="129" t="s">
        <v>46</v>
      </c>
      <c r="G133" s="129" t="s">
        <v>46</v>
      </c>
    </row>
    <row r="134" spans="1:7" ht="24.75" customHeight="1">
      <c r="A134" s="156" t="s">
        <v>927</v>
      </c>
      <c r="B134" s="112"/>
      <c r="C134" s="157"/>
      <c r="D134" s="154"/>
      <c r="E134" s="157"/>
      <c r="F134" s="157"/>
      <c r="G134" s="157"/>
    </row>
    <row r="135" spans="1:7" ht="24.75" customHeight="1">
      <c r="A135" s="115" t="s">
        <v>928</v>
      </c>
      <c r="B135" s="112"/>
      <c r="C135" s="157"/>
      <c r="D135" s="154"/>
      <c r="E135" s="157"/>
      <c r="F135" s="157"/>
      <c r="G135" s="157"/>
    </row>
    <row r="136" spans="1:7" ht="24.75" customHeight="1">
      <c r="A136" s="150" t="s">
        <v>57</v>
      </c>
      <c r="B136" s="121"/>
      <c r="C136" s="152"/>
      <c r="D136" s="151"/>
      <c r="E136" s="152"/>
      <c r="F136" s="152"/>
      <c r="G136" s="152"/>
    </row>
    <row r="137" spans="1:7" ht="24.75" customHeight="1">
      <c r="A137" s="155" t="s">
        <v>58</v>
      </c>
      <c r="B137" s="148" t="s">
        <v>4</v>
      </c>
      <c r="C137" s="129" t="s">
        <v>46</v>
      </c>
      <c r="D137" s="149" t="s">
        <v>46</v>
      </c>
      <c r="E137" s="129" t="s">
        <v>46</v>
      </c>
      <c r="F137" s="129" t="s">
        <v>46</v>
      </c>
      <c r="G137" s="129" t="s">
        <v>46</v>
      </c>
    </row>
    <row r="138" spans="1:7" ht="24.75" customHeight="1">
      <c r="A138" s="115" t="s">
        <v>59</v>
      </c>
      <c r="B138" s="112"/>
      <c r="C138" s="157"/>
      <c r="D138" s="154"/>
      <c r="E138" s="157"/>
      <c r="F138" s="157"/>
      <c r="G138" s="157"/>
    </row>
    <row r="139" spans="1:7" ht="24.75" customHeight="1">
      <c r="A139" s="120" t="s">
        <v>60</v>
      </c>
      <c r="B139" s="121"/>
      <c r="C139" s="152"/>
      <c r="D139" s="151"/>
      <c r="E139" s="152"/>
      <c r="F139" s="152"/>
      <c r="G139" s="152"/>
    </row>
    <row r="140" spans="1:7" ht="24.75" customHeight="1">
      <c r="A140" s="147" t="s">
        <v>61</v>
      </c>
      <c r="B140" s="148" t="s">
        <v>4</v>
      </c>
      <c r="C140" s="129" t="s">
        <v>43</v>
      </c>
      <c r="D140" s="149" t="s">
        <v>43</v>
      </c>
      <c r="E140" s="129" t="s">
        <v>43</v>
      </c>
      <c r="F140" s="129" t="s">
        <v>43</v>
      </c>
      <c r="G140" s="129" t="s">
        <v>43</v>
      </c>
    </row>
    <row r="141" spans="1:7" ht="24.75" customHeight="1">
      <c r="A141" s="158" t="s">
        <v>62</v>
      </c>
      <c r="B141" s="133"/>
      <c r="C141" s="159"/>
      <c r="D141" s="153"/>
      <c r="E141" s="153"/>
      <c r="F141" s="153"/>
      <c r="G141" s="153"/>
    </row>
    <row r="142" spans="1:7" ht="24.75" customHeight="1">
      <c r="A142" s="160" t="s">
        <v>63</v>
      </c>
      <c r="B142" s="137"/>
      <c r="C142" s="143"/>
      <c r="D142" s="142"/>
      <c r="E142" s="161"/>
      <c r="F142" s="142"/>
      <c r="G142" s="142"/>
    </row>
    <row r="143" spans="1:7" ht="24.75" customHeight="1">
      <c r="A143" s="122" t="s">
        <v>17</v>
      </c>
      <c r="B143" s="123" t="s">
        <v>18</v>
      </c>
      <c r="C143" s="280">
        <v>879000</v>
      </c>
      <c r="D143" s="251">
        <f>รายละเอียด!F173</f>
        <v>860800</v>
      </c>
      <c r="E143" s="123" t="s">
        <v>19</v>
      </c>
      <c r="F143" s="123" t="s">
        <v>19</v>
      </c>
      <c r="G143" s="123" t="s">
        <v>19</v>
      </c>
    </row>
    <row r="144" spans="1:7" ht="24.75" customHeight="1">
      <c r="A144" s="122" t="s">
        <v>20</v>
      </c>
      <c r="B144" s="123" t="s">
        <v>18</v>
      </c>
      <c r="C144" s="280">
        <v>879000</v>
      </c>
      <c r="D144" s="251">
        <f>รายละเอียด!F173</f>
        <v>860800</v>
      </c>
      <c r="E144" s="123" t="s">
        <v>19</v>
      </c>
      <c r="F144" s="123" t="s">
        <v>19</v>
      </c>
      <c r="G144" s="123" t="s">
        <v>19</v>
      </c>
    </row>
    <row r="145" spans="1:7" ht="24.75" customHeight="1">
      <c r="A145" s="122" t="s">
        <v>21</v>
      </c>
      <c r="B145" s="123" t="s">
        <v>18</v>
      </c>
      <c r="C145" s="123" t="s">
        <v>19</v>
      </c>
      <c r="D145" s="123" t="s">
        <v>19</v>
      </c>
      <c r="E145" s="188" t="s">
        <v>19</v>
      </c>
      <c r="F145" s="188" t="s">
        <v>19</v>
      </c>
      <c r="G145" s="188" t="s">
        <v>19</v>
      </c>
    </row>
    <row r="146" spans="1:7" ht="24.75" customHeight="1">
      <c r="A146" s="78"/>
      <c r="B146" s="79"/>
      <c r="C146" s="124"/>
      <c r="D146" s="125"/>
      <c r="E146" s="124"/>
      <c r="F146" s="124"/>
      <c r="G146" s="124"/>
    </row>
    <row r="147" spans="1:7" ht="24.75" customHeight="1">
      <c r="A147" s="78"/>
      <c r="B147" s="79"/>
      <c r="C147" s="124"/>
      <c r="D147" s="125"/>
      <c r="E147" s="124"/>
      <c r="F147" s="124"/>
      <c r="G147" s="124"/>
    </row>
    <row r="148" spans="1:7" ht="24.75" customHeight="1">
      <c r="A148" s="78"/>
      <c r="B148" s="79"/>
      <c r="C148" s="124"/>
      <c r="D148" s="125"/>
      <c r="E148" s="124"/>
      <c r="F148" s="124"/>
      <c r="G148" s="124"/>
    </row>
    <row r="149" spans="1:7" ht="24.75" customHeight="1">
      <c r="A149" s="78"/>
      <c r="B149" s="79"/>
      <c r="C149" s="124"/>
      <c r="D149" s="125"/>
      <c r="E149" s="124"/>
      <c r="F149" s="124"/>
      <c r="G149" s="124"/>
    </row>
    <row r="150" spans="1:7" ht="24.75" customHeight="1">
      <c r="A150" s="78"/>
      <c r="B150" s="79"/>
      <c r="C150" s="124"/>
      <c r="D150" s="125"/>
      <c r="E150" s="124"/>
      <c r="F150" s="124"/>
      <c r="G150" s="124"/>
    </row>
    <row r="151" spans="1:7" ht="24.75" customHeight="1">
      <c r="A151" s="78"/>
      <c r="B151" s="79"/>
      <c r="C151" s="124"/>
      <c r="D151" s="125"/>
      <c r="E151" s="124"/>
      <c r="F151" s="124"/>
      <c r="G151" s="124"/>
    </row>
    <row r="152" spans="1:7" ht="24.75" customHeight="1">
      <c r="A152" s="78"/>
      <c r="B152" s="79"/>
      <c r="C152" s="124"/>
      <c r="D152" s="125"/>
      <c r="E152" s="124"/>
      <c r="F152" s="124"/>
      <c r="G152" s="124"/>
    </row>
    <row r="153" spans="1:7" ht="24.75" customHeight="1">
      <c r="A153" s="78"/>
      <c r="B153" s="79"/>
      <c r="C153" s="124"/>
      <c r="D153" s="125"/>
      <c r="E153" s="124"/>
      <c r="F153" s="124"/>
      <c r="G153" s="124"/>
    </row>
    <row r="154" spans="1:7" ht="24.75" customHeight="1">
      <c r="A154" s="78"/>
      <c r="B154" s="79"/>
      <c r="C154" s="124"/>
      <c r="D154" s="125"/>
      <c r="E154" s="124"/>
      <c r="F154" s="124"/>
      <c r="G154" s="124"/>
    </row>
    <row r="155" spans="1:7" ht="24.75" customHeight="1">
      <c r="A155" s="78"/>
      <c r="B155" s="79"/>
      <c r="C155" s="124"/>
      <c r="D155" s="125"/>
      <c r="E155" s="124"/>
      <c r="F155" s="124"/>
      <c r="G155" s="124"/>
    </row>
    <row r="156" spans="1:7" ht="24.75" customHeight="1">
      <c r="A156" s="78"/>
      <c r="B156" s="79"/>
      <c r="C156" s="124"/>
      <c r="D156" s="125"/>
      <c r="E156" s="124"/>
      <c r="F156" s="124"/>
      <c r="G156" s="124"/>
    </row>
    <row r="157" spans="1:7" ht="24.75" customHeight="1">
      <c r="A157" s="78"/>
      <c r="B157" s="79"/>
      <c r="C157" s="124"/>
      <c r="D157" s="125"/>
      <c r="E157" s="124"/>
      <c r="F157" s="124"/>
      <c r="G157" s="124"/>
    </row>
    <row r="158" spans="1:7" ht="24.75" customHeight="1">
      <c r="A158" s="78"/>
      <c r="B158" s="79"/>
      <c r="C158" s="124"/>
      <c r="D158" s="125"/>
      <c r="E158" s="124"/>
      <c r="F158" s="124"/>
      <c r="G158" s="124"/>
    </row>
    <row r="159" spans="1:7" ht="24.75" customHeight="1">
      <c r="A159" s="78"/>
      <c r="B159" s="79"/>
      <c r="C159" s="124"/>
      <c r="D159" s="125"/>
      <c r="E159" s="124"/>
      <c r="F159" s="124"/>
      <c r="G159" s="124"/>
    </row>
    <row r="160" spans="1:7" ht="24.75" customHeight="1">
      <c r="A160" s="78"/>
      <c r="B160" s="79"/>
      <c r="C160" s="124"/>
      <c r="D160" s="125"/>
      <c r="E160" s="124"/>
      <c r="F160" s="124"/>
      <c r="G160" s="124"/>
    </row>
    <row r="161" spans="1:7" ht="24.75" customHeight="1">
      <c r="A161" s="78"/>
      <c r="B161" s="79"/>
      <c r="C161" s="124"/>
      <c r="D161" s="125"/>
      <c r="E161" s="124"/>
      <c r="F161" s="124"/>
      <c r="G161" s="124"/>
    </row>
    <row r="162" spans="1:7" ht="24.75" customHeight="1">
      <c r="A162" s="78"/>
      <c r="B162" s="79"/>
      <c r="C162" s="124"/>
      <c r="D162" s="125"/>
      <c r="E162" s="124"/>
      <c r="F162" s="124"/>
      <c r="G162" s="124"/>
    </row>
    <row r="163" spans="1:7" ht="24.75" customHeight="1">
      <c r="A163" s="78"/>
      <c r="B163" s="79"/>
      <c r="C163" s="124"/>
      <c r="D163" s="125"/>
      <c r="E163" s="124"/>
      <c r="F163" s="124"/>
      <c r="G163" s="124"/>
    </row>
    <row r="164" spans="1:7" ht="24.75" customHeight="1">
      <c r="A164" s="83" t="s">
        <v>64</v>
      </c>
      <c r="B164" s="84"/>
      <c r="C164" s="85"/>
      <c r="D164" s="86"/>
      <c r="E164" s="85"/>
      <c r="F164" s="85"/>
      <c r="G164" s="85"/>
    </row>
    <row r="165" spans="1:7" ht="24.75" customHeight="1">
      <c r="A165" s="317" t="s">
        <v>423</v>
      </c>
      <c r="B165" s="317"/>
      <c r="C165" s="317"/>
      <c r="D165" s="317"/>
      <c r="E165" s="317"/>
      <c r="F165" s="317"/>
      <c r="G165" s="317"/>
    </row>
    <row r="166" spans="1:7" ht="24.75" customHeight="1">
      <c r="A166" s="41" t="s">
        <v>65</v>
      </c>
      <c r="B166" s="35"/>
      <c r="C166" s="35"/>
      <c r="D166" s="104"/>
      <c r="E166" s="35"/>
      <c r="F166" s="35"/>
      <c r="G166" s="35"/>
    </row>
    <row r="167" spans="1:7" ht="24.75" customHeight="1">
      <c r="A167" s="41" t="s">
        <v>66</v>
      </c>
      <c r="B167" s="35"/>
      <c r="C167" s="35"/>
      <c r="D167" s="104"/>
      <c r="E167" s="35"/>
      <c r="F167" s="35"/>
      <c r="G167" s="35"/>
    </row>
    <row r="168" spans="1:7" ht="24.75" customHeight="1">
      <c r="A168" s="22" t="s">
        <v>424</v>
      </c>
      <c r="B168" s="22"/>
    </row>
    <row r="169" spans="1:7" ht="24.75" customHeight="1">
      <c r="A169" s="41" t="s">
        <v>67</v>
      </c>
      <c r="B169" s="35"/>
      <c r="C169" s="35"/>
      <c r="D169" s="104"/>
      <c r="E169" s="35"/>
      <c r="F169" s="35"/>
      <c r="G169" s="35"/>
    </row>
    <row r="170" spans="1:7" ht="24.75" customHeight="1">
      <c r="A170" s="35"/>
      <c r="B170" s="35"/>
      <c r="C170" s="35"/>
      <c r="D170" s="104"/>
      <c r="E170" s="35"/>
      <c r="F170" s="35"/>
      <c r="G170" s="35"/>
    </row>
    <row r="171" spans="1:7" ht="24.75" customHeight="1">
      <c r="A171" s="318" t="s">
        <v>24</v>
      </c>
      <c r="B171" s="319" t="s">
        <v>25</v>
      </c>
      <c r="C171" s="319"/>
      <c r="D171" s="319"/>
      <c r="E171" s="319"/>
      <c r="F171" s="319"/>
      <c r="G171" s="319"/>
    </row>
    <row r="172" spans="1:7" ht="24.75" customHeight="1">
      <c r="A172" s="313"/>
      <c r="B172" s="105" t="s">
        <v>1</v>
      </c>
      <c r="C172" s="94" t="s">
        <v>3</v>
      </c>
      <c r="D172" s="126" t="s">
        <v>14</v>
      </c>
      <c r="E172" s="126" t="s">
        <v>15</v>
      </c>
      <c r="F172" s="126" t="s">
        <v>16</v>
      </c>
      <c r="G172" s="126" t="s">
        <v>765</v>
      </c>
    </row>
    <row r="173" spans="1:7" ht="24.75" customHeight="1">
      <c r="A173" s="155" t="s">
        <v>68</v>
      </c>
      <c r="B173" s="334" t="s">
        <v>4</v>
      </c>
      <c r="C173" s="129" t="s">
        <v>43</v>
      </c>
      <c r="D173" s="149" t="s">
        <v>43</v>
      </c>
      <c r="E173" s="129" t="s">
        <v>43</v>
      </c>
      <c r="F173" s="129" t="s">
        <v>43</v>
      </c>
      <c r="G173" s="129" t="s">
        <v>43</v>
      </c>
    </row>
    <row r="174" spans="1:7" ht="24.75" customHeight="1">
      <c r="A174" s="120" t="s">
        <v>69</v>
      </c>
      <c r="B174" s="335"/>
      <c r="C174" s="152"/>
      <c r="D174" s="151"/>
      <c r="E174" s="152"/>
      <c r="F174" s="152"/>
      <c r="G174" s="152"/>
    </row>
    <row r="175" spans="1:7" ht="24.75" customHeight="1">
      <c r="A175" s="147" t="s">
        <v>898</v>
      </c>
      <c r="B175" s="334" t="s">
        <v>4</v>
      </c>
      <c r="C175" s="129" t="s">
        <v>456</v>
      </c>
      <c r="D175" s="149" t="s">
        <v>456</v>
      </c>
      <c r="E175" s="129" t="s">
        <v>456</v>
      </c>
      <c r="F175" s="129" t="s">
        <v>456</v>
      </c>
      <c r="G175" s="129" t="s">
        <v>456</v>
      </c>
    </row>
    <row r="176" spans="1:7" ht="24.75" customHeight="1">
      <c r="A176" s="120" t="s">
        <v>899</v>
      </c>
      <c r="B176" s="335"/>
      <c r="C176" s="152"/>
      <c r="D176" s="151"/>
      <c r="E176" s="152"/>
      <c r="F176" s="152"/>
      <c r="G176" s="152"/>
    </row>
    <row r="177" spans="1:7" ht="24.75" customHeight="1">
      <c r="A177" s="277" t="s">
        <v>900</v>
      </c>
      <c r="B177" s="332" t="s">
        <v>4</v>
      </c>
      <c r="C177" s="157"/>
      <c r="D177" s="154"/>
      <c r="E177" s="129"/>
      <c r="F177" s="129"/>
      <c r="G177" s="157"/>
    </row>
    <row r="178" spans="1:7" ht="24.75" customHeight="1">
      <c r="A178" s="273" t="s">
        <v>901</v>
      </c>
      <c r="B178" s="333"/>
      <c r="C178" s="152" t="s">
        <v>457</v>
      </c>
      <c r="D178" s="151" t="s">
        <v>457</v>
      </c>
      <c r="E178" s="152" t="s">
        <v>457</v>
      </c>
      <c r="F178" s="152" t="s">
        <v>457</v>
      </c>
      <c r="G178" s="152" t="s">
        <v>457</v>
      </c>
    </row>
    <row r="179" spans="1:7" ht="24.75" customHeight="1">
      <c r="A179" s="122" t="s">
        <v>17</v>
      </c>
      <c r="B179" s="123" t="s">
        <v>18</v>
      </c>
      <c r="C179" s="280">
        <v>3470700</v>
      </c>
      <c r="D179" s="248">
        <f>รายละเอียด!F216</f>
        <v>2158100</v>
      </c>
      <c r="E179" s="123" t="s">
        <v>19</v>
      </c>
      <c r="F179" s="123" t="s">
        <v>19</v>
      </c>
      <c r="G179" s="123" t="s">
        <v>19</v>
      </c>
    </row>
    <row r="180" spans="1:7" ht="24.75" customHeight="1">
      <c r="A180" s="122" t="s">
        <v>20</v>
      </c>
      <c r="B180" s="123" t="s">
        <v>18</v>
      </c>
      <c r="C180" s="280">
        <v>3470700</v>
      </c>
      <c r="D180" s="248">
        <f>รายละเอียด!F216</f>
        <v>2158100</v>
      </c>
      <c r="E180" s="123" t="s">
        <v>19</v>
      </c>
      <c r="F180" s="123" t="s">
        <v>19</v>
      </c>
      <c r="G180" s="123" t="s">
        <v>19</v>
      </c>
    </row>
    <row r="181" spans="1:7" ht="24.75" customHeight="1">
      <c r="A181" s="122" t="s">
        <v>21</v>
      </c>
      <c r="B181" s="123" t="s">
        <v>18</v>
      </c>
      <c r="C181" s="281" t="s">
        <v>19</v>
      </c>
      <c r="D181" s="123" t="s">
        <v>19</v>
      </c>
      <c r="E181" s="123" t="s">
        <v>19</v>
      </c>
      <c r="F181" s="123" t="s">
        <v>19</v>
      </c>
      <c r="G181" s="123" t="s">
        <v>19</v>
      </c>
    </row>
    <row r="182" spans="1:7" ht="24.75" customHeight="1">
      <c r="A182" s="78"/>
      <c r="B182" s="79"/>
      <c r="C182" s="145"/>
      <c r="D182" s="146"/>
      <c r="E182" s="124"/>
      <c r="F182" s="124"/>
      <c r="G182" s="124"/>
    </row>
    <row r="183" spans="1:7" ht="24.75" customHeight="1">
      <c r="A183" s="78"/>
      <c r="B183" s="79"/>
      <c r="C183" s="145"/>
      <c r="D183" s="146"/>
      <c r="E183" s="124"/>
      <c r="F183" s="124"/>
      <c r="G183" s="124"/>
    </row>
    <row r="184" spans="1:7" ht="24.75" customHeight="1">
      <c r="A184" s="78"/>
      <c r="B184" s="79"/>
      <c r="C184" s="145"/>
      <c r="D184" s="146"/>
      <c r="E184" s="124"/>
      <c r="F184" s="124"/>
      <c r="G184" s="124"/>
    </row>
    <row r="185" spans="1:7" ht="24.75" customHeight="1">
      <c r="A185" s="83" t="s">
        <v>70</v>
      </c>
      <c r="B185" s="84"/>
      <c r="C185" s="85"/>
      <c r="D185" s="86"/>
      <c r="E185" s="85"/>
      <c r="F185" s="85"/>
      <c r="G185" s="85"/>
    </row>
    <row r="186" spans="1:7" ht="24.75" customHeight="1">
      <c r="A186" s="102" t="s">
        <v>425</v>
      </c>
      <c r="B186" s="102"/>
      <c r="C186" s="102"/>
      <c r="D186" s="103"/>
      <c r="E186" s="102"/>
      <c r="F186" s="102"/>
      <c r="G186" s="102"/>
    </row>
    <row r="187" spans="1:7" ht="24.75" customHeight="1">
      <c r="A187" s="22" t="s">
        <v>71</v>
      </c>
      <c r="B187" s="41"/>
      <c r="C187" s="41"/>
      <c r="D187" s="26"/>
      <c r="E187" s="41"/>
      <c r="F187" s="41"/>
      <c r="G187" s="41"/>
    </row>
    <row r="188" spans="1:7" s="9" customFormat="1" ht="24.75" customHeight="1">
      <c r="A188" s="22" t="s">
        <v>533</v>
      </c>
      <c r="B188" s="41"/>
      <c r="C188" s="41"/>
      <c r="D188" s="26"/>
      <c r="E188" s="41"/>
      <c r="F188" s="41"/>
      <c r="G188" s="41"/>
    </row>
    <row r="189" spans="1:7" s="9" customFormat="1" ht="24.75" customHeight="1">
      <c r="A189" s="22" t="s">
        <v>534</v>
      </c>
      <c r="B189" s="22"/>
    </row>
    <row r="190" spans="1:7" ht="24.75" customHeight="1">
      <c r="A190" s="78"/>
      <c r="B190" s="35"/>
      <c r="C190" s="35"/>
      <c r="D190" s="104"/>
      <c r="E190" s="35"/>
      <c r="F190" s="35"/>
      <c r="G190" s="35"/>
    </row>
    <row r="191" spans="1:7" ht="24.75" customHeight="1">
      <c r="A191" s="318" t="s">
        <v>24</v>
      </c>
      <c r="B191" s="319" t="s">
        <v>25</v>
      </c>
      <c r="C191" s="319"/>
      <c r="D191" s="319"/>
      <c r="E191" s="319"/>
      <c r="F191" s="319"/>
      <c r="G191" s="319"/>
    </row>
    <row r="192" spans="1:7" ht="24.75" customHeight="1">
      <c r="A192" s="318"/>
      <c r="B192" s="105" t="s">
        <v>1</v>
      </c>
      <c r="C192" s="94" t="s">
        <v>3</v>
      </c>
      <c r="D192" s="126" t="s">
        <v>14</v>
      </c>
      <c r="E192" s="126" t="s">
        <v>15</v>
      </c>
      <c r="F192" s="126" t="s">
        <v>16</v>
      </c>
      <c r="G192" s="126" t="s">
        <v>765</v>
      </c>
    </row>
    <row r="193" spans="1:7" ht="24.75" customHeight="1">
      <c r="A193" s="147" t="s">
        <v>72</v>
      </c>
      <c r="B193" s="148" t="s">
        <v>4</v>
      </c>
      <c r="C193" s="131" t="s">
        <v>83</v>
      </c>
      <c r="D193" s="130" t="s">
        <v>83</v>
      </c>
      <c r="E193" s="131" t="s">
        <v>83</v>
      </c>
      <c r="F193" s="131" t="s">
        <v>83</v>
      </c>
      <c r="G193" s="131" t="s">
        <v>83</v>
      </c>
    </row>
    <row r="194" spans="1:7" ht="24.75" customHeight="1">
      <c r="A194" s="150" t="s">
        <v>73</v>
      </c>
      <c r="B194" s="121"/>
      <c r="C194" s="140"/>
      <c r="D194" s="139"/>
      <c r="E194" s="140"/>
      <c r="F194" s="140"/>
      <c r="G194" s="140"/>
    </row>
    <row r="195" spans="1:7" ht="24.75" customHeight="1">
      <c r="A195" s="147" t="s">
        <v>74</v>
      </c>
      <c r="B195" s="148" t="s">
        <v>4</v>
      </c>
      <c r="C195" s="131" t="s">
        <v>458</v>
      </c>
      <c r="D195" s="130" t="s">
        <v>458</v>
      </c>
      <c r="E195" s="131" t="s">
        <v>458</v>
      </c>
      <c r="F195" s="131" t="s">
        <v>458</v>
      </c>
      <c r="G195" s="131" t="s">
        <v>458</v>
      </c>
    </row>
    <row r="196" spans="1:7" ht="24.75" customHeight="1">
      <c r="A196" s="141" t="s">
        <v>75</v>
      </c>
      <c r="B196" s="137"/>
      <c r="C196" s="164"/>
      <c r="D196" s="138"/>
      <c r="E196" s="161"/>
      <c r="F196" s="161"/>
      <c r="G196" s="161"/>
    </row>
    <row r="197" spans="1:7" ht="24.75" customHeight="1">
      <c r="A197" s="122" t="s">
        <v>17</v>
      </c>
      <c r="B197" s="123" t="s">
        <v>18</v>
      </c>
      <c r="C197" s="280">
        <f>14510000+940400</f>
        <v>15450400</v>
      </c>
      <c r="D197" s="248">
        <f>รายละเอียด!F259</f>
        <v>12470600</v>
      </c>
      <c r="E197" s="123" t="s">
        <v>19</v>
      </c>
      <c r="F197" s="123" t="s">
        <v>19</v>
      </c>
      <c r="G197" s="123" t="s">
        <v>19</v>
      </c>
    </row>
    <row r="198" spans="1:7" ht="24.75" customHeight="1">
      <c r="A198" s="122" t="s">
        <v>20</v>
      </c>
      <c r="B198" s="123" t="s">
        <v>18</v>
      </c>
      <c r="C198" s="280">
        <f>14510000+940400</f>
        <v>15450400</v>
      </c>
      <c r="D198" s="248">
        <f>รายละเอียด!F259</f>
        <v>12470600</v>
      </c>
      <c r="E198" s="123" t="s">
        <v>19</v>
      </c>
      <c r="F198" s="123" t="s">
        <v>19</v>
      </c>
      <c r="G198" s="123" t="s">
        <v>19</v>
      </c>
    </row>
    <row r="199" spans="1:7" ht="24.75" customHeight="1">
      <c r="A199" s="122" t="s">
        <v>21</v>
      </c>
      <c r="B199" s="123" t="s">
        <v>18</v>
      </c>
      <c r="C199" s="281" t="s">
        <v>19</v>
      </c>
      <c r="D199" s="123" t="s">
        <v>19</v>
      </c>
      <c r="E199" s="123" t="s">
        <v>19</v>
      </c>
      <c r="F199" s="123" t="s">
        <v>19</v>
      </c>
      <c r="G199" s="123" t="s">
        <v>19</v>
      </c>
    </row>
    <row r="200" spans="1:7" ht="24.75" customHeight="1">
      <c r="A200" s="78"/>
      <c r="B200" s="79"/>
      <c r="C200" s="172"/>
      <c r="D200" s="173"/>
      <c r="E200" s="173"/>
      <c r="F200" s="173"/>
      <c r="G200" s="173"/>
    </row>
    <row r="201" spans="1:7" ht="24.75" customHeight="1">
      <c r="A201" s="78"/>
      <c r="B201" s="79"/>
      <c r="C201" s="172"/>
      <c r="D201" s="173"/>
      <c r="E201" s="173"/>
      <c r="F201" s="173"/>
      <c r="G201" s="173"/>
    </row>
    <row r="202" spans="1:7" ht="24.75" customHeight="1">
      <c r="A202" s="78"/>
      <c r="B202" s="79"/>
      <c r="C202" s="172"/>
      <c r="D202" s="173"/>
      <c r="E202" s="173"/>
      <c r="F202" s="173"/>
      <c r="G202" s="173"/>
    </row>
    <row r="203" spans="1:7" ht="24.75" customHeight="1">
      <c r="A203" s="78"/>
      <c r="B203" s="79"/>
      <c r="C203" s="172"/>
      <c r="D203" s="173"/>
      <c r="E203" s="173"/>
      <c r="F203" s="173"/>
      <c r="G203" s="173"/>
    </row>
    <row r="204" spans="1:7" ht="24.75" customHeight="1">
      <c r="A204" s="78"/>
      <c r="B204" s="79"/>
      <c r="C204" s="172"/>
      <c r="D204" s="173"/>
      <c r="E204" s="173"/>
      <c r="F204" s="173"/>
      <c r="G204" s="173"/>
    </row>
    <row r="205" spans="1:7" ht="24.75" customHeight="1">
      <c r="A205" s="83" t="s">
        <v>76</v>
      </c>
      <c r="B205" s="84"/>
      <c r="C205" s="85"/>
      <c r="D205" s="86"/>
      <c r="E205" s="85"/>
      <c r="F205" s="85"/>
      <c r="G205" s="85"/>
    </row>
    <row r="206" spans="1:7" ht="24.75" customHeight="1">
      <c r="A206" s="102" t="s">
        <v>536</v>
      </c>
      <c r="B206" s="102"/>
      <c r="C206" s="102"/>
      <c r="D206" s="102"/>
      <c r="E206" s="102"/>
      <c r="F206" s="102"/>
      <c r="G206" s="102"/>
    </row>
    <row r="207" spans="1:7" ht="24.75" customHeight="1">
      <c r="A207" s="41" t="s">
        <v>535</v>
      </c>
      <c r="B207" s="35"/>
      <c r="C207" s="35"/>
      <c r="D207" s="104"/>
      <c r="E207" s="41"/>
      <c r="F207" s="35"/>
      <c r="G207" s="35"/>
    </row>
    <row r="208" spans="1:7" ht="24.75" customHeight="1">
      <c r="A208" s="321" t="s">
        <v>537</v>
      </c>
      <c r="B208" s="321"/>
      <c r="C208" s="321"/>
      <c r="D208" s="321"/>
      <c r="E208" s="321"/>
      <c r="F208" s="321"/>
      <c r="G208" s="321"/>
    </row>
    <row r="209" spans="1:7" ht="24.75" customHeight="1">
      <c r="A209" s="41" t="s">
        <v>538</v>
      </c>
      <c r="B209" s="35"/>
      <c r="C209" s="35"/>
      <c r="D209" s="35"/>
      <c r="E209" s="35"/>
      <c r="F209" s="35"/>
      <c r="G209" s="35"/>
    </row>
    <row r="210" spans="1:7" ht="24.75" customHeight="1">
      <c r="A210" s="35"/>
      <c r="B210" s="35"/>
      <c r="C210" s="35"/>
      <c r="D210" s="104"/>
      <c r="E210" s="35"/>
      <c r="F210" s="35"/>
      <c r="G210" s="35"/>
    </row>
    <row r="211" spans="1:7" ht="24.75" customHeight="1">
      <c r="A211" s="318" t="s">
        <v>24</v>
      </c>
      <c r="B211" s="319" t="s">
        <v>25</v>
      </c>
      <c r="C211" s="319"/>
      <c r="D211" s="319"/>
      <c r="E211" s="319"/>
      <c r="F211" s="319"/>
      <c r="G211" s="319"/>
    </row>
    <row r="212" spans="1:7" ht="24.75" customHeight="1">
      <c r="A212" s="318"/>
      <c r="B212" s="105" t="s">
        <v>1</v>
      </c>
      <c r="C212" s="94" t="s">
        <v>3</v>
      </c>
      <c r="D212" s="126" t="s">
        <v>14</v>
      </c>
      <c r="E212" s="126" t="s">
        <v>15</v>
      </c>
      <c r="F212" s="126" t="s">
        <v>16</v>
      </c>
      <c r="G212" s="126" t="s">
        <v>765</v>
      </c>
    </row>
    <row r="213" spans="1:7" ht="24.75" customHeight="1">
      <c r="A213" s="165" t="s">
        <v>930</v>
      </c>
      <c r="B213" s="166" t="s">
        <v>77</v>
      </c>
      <c r="C213" s="131" t="s">
        <v>539</v>
      </c>
      <c r="D213" s="130" t="s">
        <v>1024</v>
      </c>
      <c r="E213" s="130" t="s">
        <v>1024</v>
      </c>
      <c r="F213" s="130" t="s">
        <v>1024</v>
      </c>
      <c r="G213" s="130" t="s">
        <v>1024</v>
      </c>
    </row>
    <row r="214" spans="1:7" ht="24.75" customHeight="1">
      <c r="A214" s="150" t="s">
        <v>931</v>
      </c>
      <c r="B214" s="121"/>
      <c r="C214" s="140"/>
      <c r="D214" s="139"/>
      <c r="E214" s="140"/>
      <c r="F214" s="140"/>
      <c r="G214" s="140"/>
    </row>
    <row r="215" spans="1:7" ht="24.75" customHeight="1">
      <c r="A215" s="147" t="s">
        <v>929</v>
      </c>
      <c r="B215" s="148" t="s">
        <v>5</v>
      </c>
      <c r="C215" s="131" t="s">
        <v>459</v>
      </c>
      <c r="D215" s="130" t="s">
        <v>459</v>
      </c>
      <c r="E215" s="131" t="s">
        <v>459</v>
      </c>
      <c r="F215" s="131" t="s">
        <v>459</v>
      </c>
      <c r="G215" s="131" t="s">
        <v>459</v>
      </c>
    </row>
    <row r="216" spans="1:7" ht="24.75" customHeight="1">
      <c r="A216" s="122" t="s">
        <v>17</v>
      </c>
      <c r="B216" s="123" t="s">
        <v>18</v>
      </c>
      <c r="C216" s="280">
        <v>637400</v>
      </c>
      <c r="D216" s="248">
        <f>รายละเอียด!F302</f>
        <v>306200</v>
      </c>
      <c r="E216" s="123" t="s">
        <v>19</v>
      </c>
      <c r="F216" s="123" t="s">
        <v>19</v>
      </c>
      <c r="G216" s="123" t="s">
        <v>19</v>
      </c>
    </row>
    <row r="217" spans="1:7" ht="24.75" customHeight="1">
      <c r="A217" s="122" t="s">
        <v>20</v>
      </c>
      <c r="B217" s="123" t="s">
        <v>18</v>
      </c>
      <c r="C217" s="280">
        <v>637400</v>
      </c>
      <c r="D217" s="248">
        <f>รายละเอียด!F302</f>
        <v>306200</v>
      </c>
      <c r="E217" s="123" t="s">
        <v>19</v>
      </c>
      <c r="F217" s="123" t="s">
        <v>19</v>
      </c>
      <c r="G217" s="123" t="s">
        <v>19</v>
      </c>
    </row>
    <row r="218" spans="1:7" ht="24.75" customHeight="1">
      <c r="A218" s="122" t="s">
        <v>21</v>
      </c>
      <c r="B218" s="123" t="s">
        <v>18</v>
      </c>
      <c r="C218" s="281" t="s">
        <v>19</v>
      </c>
      <c r="D218" s="123" t="s">
        <v>19</v>
      </c>
      <c r="E218" s="123" t="s">
        <v>19</v>
      </c>
      <c r="F218" s="123" t="s">
        <v>19</v>
      </c>
      <c r="G218" s="123" t="s">
        <v>19</v>
      </c>
    </row>
    <row r="219" spans="1:7" ht="24.75" customHeight="1">
      <c r="A219" s="78"/>
      <c r="B219" s="79"/>
      <c r="C219" s="124"/>
      <c r="D219" s="125"/>
      <c r="E219" s="124"/>
      <c r="F219" s="124"/>
      <c r="G219" s="124"/>
    </row>
    <row r="220" spans="1:7" ht="24.75" customHeight="1">
      <c r="A220" s="78"/>
      <c r="B220" s="79"/>
      <c r="C220" s="124"/>
      <c r="D220" s="125"/>
      <c r="E220" s="124"/>
      <c r="F220" s="124"/>
      <c r="G220" s="124"/>
    </row>
    <row r="221" spans="1:7" ht="24.75" customHeight="1">
      <c r="A221" s="78"/>
      <c r="B221" s="79"/>
      <c r="C221" s="124"/>
      <c r="D221" s="125"/>
      <c r="E221" s="124"/>
      <c r="F221" s="124"/>
      <c r="G221" s="124"/>
    </row>
    <row r="222" spans="1:7" ht="24.75" customHeight="1">
      <c r="A222" s="83" t="s">
        <v>79</v>
      </c>
      <c r="B222" s="84"/>
      <c r="C222" s="85"/>
      <c r="D222" s="86"/>
      <c r="E222" s="85"/>
      <c r="F222" s="85"/>
      <c r="G222" s="85"/>
    </row>
    <row r="223" spans="1:7" ht="24.75" customHeight="1">
      <c r="A223" s="102" t="s">
        <v>426</v>
      </c>
      <c r="B223" s="102"/>
      <c r="C223" s="102"/>
      <c r="D223" s="103"/>
      <c r="E223" s="102"/>
      <c r="F223" s="102"/>
      <c r="G223" s="102"/>
    </row>
    <row r="224" spans="1:7" ht="24.75" customHeight="1">
      <c r="A224" s="41" t="s">
        <v>80</v>
      </c>
      <c r="B224" s="41"/>
      <c r="C224" s="41"/>
      <c r="D224" s="26"/>
      <c r="E224" s="41"/>
      <c r="F224" s="41"/>
      <c r="G224" s="41"/>
    </row>
    <row r="225" spans="1:7" ht="24.75" customHeight="1">
      <c r="A225" s="41" t="s">
        <v>81</v>
      </c>
      <c r="B225" s="41"/>
      <c r="C225" s="41"/>
      <c r="D225" s="26"/>
      <c r="E225" s="41"/>
      <c r="F225" s="41"/>
      <c r="G225" s="41"/>
    </row>
    <row r="226" spans="1:7" ht="24.75" customHeight="1">
      <c r="A226" s="321" t="s">
        <v>427</v>
      </c>
      <c r="B226" s="321"/>
      <c r="C226" s="321"/>
      <c r="D226" s="321"/>
      <c r="E226" s="321"/>
      <c r="F226" s="321"/>
      <c r="G226" s="321"/>
    </row>
    <row r="227" spans="1:7" ht="24.75" customHeight="1">
      <c r="A227" s="35"/>
      <c r="B227" s="35"/>
      <c r="C227" s="35"/>
      <c r="D227" s="104"/>
      <c r="E227" s="35"/>
      <c r="F227" s="35"/>
      <c r="G227" s="35"/>
    </row>
    <row r="228" spans="1:7" ht="24.75" customHeight="1">
      <c r="A228" s="318" t="s">
        <v>24</v>
      </c>
      <c r="B228" s="319" t="s">
        <v>25</v>
      </c>
      <c r="C228" s="319"/>
      <c r="D228" s="319"/>
      <c r="E228" s="319"/>
      <c r="F228" s="319"/>
      <c r="G228" s="319"/>
    </row>
    <row r="229" spans="1:7" ht="24.75" customHeight="1">
      <c r="A229" s="318"/>
      <c r="B229" s="105" t="s">
        <v>1</v>
      </c>
      <c r="C229" s="94" t="s">
        <v>3</v>
      </c>
      <c r="D229" s="126" t="s">
        <v>14</v>
      </c>
      <c r="E229" s="126" t="s">
        <v>15</v>
      </c>
      <c r="F229" s="126" t="s">
        <v>16</v>
      </c>
      <c r="G229" s="126" t="s">
        <v>765</v>
      </c>
    </row>
    <row r="230" spans="1:7" ht="24.75" customHeight="1">
      <c r="A230" s="155" t="s">
        <v>82</v>
      </c>
      <c r="B230" s="148" t="s">
        <v>4</v>
      </c>
      <c r="C230" s="129" t="s">
        <v>458</v>
      </c>
      <c r="D230" s="149" t="s">
        <v>458</v>
      </c>
      <c r="E230" s="129" t="s">
        <v>458</v>
      </c>
      <c r="F230" s="129" t="s">
        <v>458</v>
      </c>
      <c r="G230" s="129" t="s">
        <v>458</v>
      </c>
    </row>
    <row r="231" spans="1:7" ht="24.75" customHeight="1">
      <c r="A231" s="115" t="s">
        <v>84</v>
      </c>
      <c r="B231" s="112"/>
      <c r="C231" s="157"/>
      <c r="D231" s="154"/>
      <c r="E231" s="157"/>
      <c r="F231" s="157"/>
      <c r="G231" s="157"/>
    </row>
    <row r="232" spans="1:7" ht="24.75" customHeight="1">
      <c r="A232" s="150" t="s">
        <v>85</v>
      </c>
      <c r="B232" s="121"/>
      <c r="C232" s="152"/>
      <c r="D232" s="151"/>
      <c r="E232" s="152"/>
      <c r="F232" s="152"/>
      <c r="G232" s="152"/>
    </row>
    <row r="233" spans="1:7" ht="24.75" customHeight="1">
      <c r="A233" s="107" t="s">
        <v>86</v>
      </c>
      <c r="B233" s="108" t="s">
        <v>6</v>
      </c>
      <c r="C233" s="163" t="s">
        <v>461</v>
      </c>
      <c r="D233" s="162" t="s">
        <v>461</v>
      </c>
      <c r="E233" s="163" t="s">
        <v>461</v>
      </c>
      <c r="F233" s="163" t="s">
        <v>461</v>
      </c>
      <c r="G233" s="163" t="s">
        <v>461</v>
      </c>
    </row>
    <row r="234" spans="1:7" ht="24.75" customHeight="1">
      <c r="A234" s="155" t="s">
        <v>87</v>
      </c>
      <c r="B234" s="148" t="s">
        <v>26</v>
      </c>
      <c r="C234" s="129" t="s">
        <v>460</v>
      </c>
      <c r="D234" s="149" t="s">
        <v>460</v>
      </c>
      <c r="E234" s="129" t="s">
        <v>460</v>
      </c>
      <c r="F234" s="129" t="s">
        <v>460</v>
      </c>
      <c r="G234" s="129" t="s">
        <v>460</v>
      </c>
    </row>
    <row r="235" spans="1:7" ht="24.75" customHeight="1">
      <c r="A235" s="136" t="s">
        <v>89</v>
      </c>
      <c r="B235" s="137"/>
      <c r="C235" s="143"/>
      <c r="D235" s="252"/>
      <c r="E235" s="142"/>
      <c r="F235" s="142"/>
      <c r="G235" s="142"/>
    </row>
    <row r="236" spans="1:7" ht="24.75" customHeight="1">
      <c r="A236" s="122" t="s">
        <v>17</v>
      </c>
      <c r="B236" s="123" t="s">
        <v>18</v>
      </c>
      <c r="C236" s="280">
        <f>2451900+320000</f>
        <v>2771900</v>
      </c>
      <c r="D236" s="248">
        <f>รายละเอียด!F345</f>
        <v>2642800</v>
      </c>
      <c r="E236" s="123" t="s">
        <v>19</v>
      </c>
      <c r="F236" s="123" t="s">
        <v>19</v>
      </c>
      <c r="G236" s="123" t="s">
        <v>19</v>
      </c>
    </row>
    <row r="237" spans="1:7" ht="24.75" customHeight="1">
      <c r="A237" s="122" t="s">
        <v>20</v>
      </c>
      <c r="B237" s="123" t="s">
        <v>18</v>
      </c>
      <c r="C237" s="280">
        <f>2451900+320000</f>
        <v>2771900</v>
      </c>
      <c r="D237" s="248">
        <f>รายละเอียด!F345</f>
        <v>2642800</v>
      </c>
      <c r="E237" s="123" t="s">
        <v>19</v>
      </c>
      <c r="F237" s="123" t="s">
        <v>19</v>
      </c>
      <c r="G237" s="123" t="s">
        <v>19</v>
      </c>
    </row>
    <row r="238" spans="1:7" ht="24.75" customHeight="1">
      <c r="A238" s="122" t="s">
        <v>21</v>
      </c>
      <c r="B238" s="123" t="s">
        <v>18</v>
      </c>
      <c r="C238" s="281" t="s">
        <v>19</v>
      </c>
      <c r="D238" s="123" t="s">
        <v>19</v>
      </c>
      <c r="E238" s="123" t="s">
        <v>19</v>
      </c>
      <c r="F238" s="123" t="s">
        <v>19</v>
      </c>
      <c r="G238" s="123" t="s">
        <v>19</v>
      </c>
    </row>
    <row r="239" spans="1:7" ht="24.75" customHeight="1">
      <c r="A239" s="78"/>
      <c r="B239" s="79"/>
      <c r="C239" s="145"/>
      <c r="D239" s="146"/>
      <c r="E239" s="124"/>
      <c r="F239" s="124"/>
      <c r="G239" s="124"/>
    </row>
    <row r="240" spans="1:7" ht="24.75" customHeight="1">
      <c r="A240" s="78"/>
      <c r="B240" s="79"/>
      <c r="C240" s="145"/>
      <c r="D240" s="146"/>
      <c r="E240" s="124"/>
      <c r="F240" s="124"/>
      <c r="G240" s="124"/>
    </row>
    <row r="241" spans="1:7" ht="24.75" customHeight="1">
      <c r="A241" s="78"/>
      <c r="B241" s="79"/>
      <c r="C241" s="145"/>
      <c r="D241" s="146"/>
      <c r="E241" s="124"/>
      <c r="F241" s="124"/>
      <c r="G241" s="124"/>
    </row>
    <row r="242" spans="1:7" ht="24.75" customHeight="1">
      <c r="A242" s="78"/>
      <c r="B242" s="79"/>
      <c r="C242" s="145"/>
      <c r="D242" s="146"/>
      <c r="E242" s="124"/>
      <c r="F242" s="124"/>
      <c r="G242" s="124"/>
    </row>
    <row r="243" spans="1:7" ht="24.75" customHeight="1">
      <c r="A243" s="78"/>
      <c r="B243" s="79"/>
      <c r="C243" s="145"/>
      <c r="D243" s="146"/>
      <c r="E243" s="124"/>
      <c r="F243" s="124"/>
      <c r="G243" s="124"/>
    </row>
    <row r="244" spans="1:7" ht="24.75" customHeight="1">
      <c r="A244" s="78"/>
      <c r="B244" s="79"/>
      <c r="C244" s="145"/>
      <c r="D244" s="146"/>
      <c r="E244" s="124"/>
      <c r="F244" s="124"/>
      <c r="G244" s="124"/>
    </row>
    <row r="245" spans="1:7" ht="24.75" customHeight="1">
      <c r="A245" s="78"/>
      <c r="B245" s="79"/>
      <c r="C245" s="145"/>
      <c r="D245" s="146"/>
      <c r="E245" s="124"/>
      <c r="F245" s="124"/>
      <c r="G245" s="124"/>
    </row>
    <row r="246" spans="1:7" ht="24.75" customHeight="1">
      <c r="A246" s="83" t="s">
        <v>90</v>
      </c>
      <c r="B246" s="84"/>
      <c r="C246" s="85"/>
      <c r="D246" s="86"/>
      <c r="E246" s="85"/>
      <c r="F246" s="85"/>
      <c r="G246" s="85"/>
    </row>
    <row r="247" spans="1:7" ht="24.75" customHeight="1">
      <c r="A247" s="102" t="s">
        <v>540</v>
      </c>
      <c r="B247" s="102"/>
      <c r="C247" s="102"/>
      <c r="D247" s="103"/>
      <c r="E247" s="102"/>
      <c r="F247" s="102"/>
      <c r="G247" s="102"/>
    </row>
    <row r="248" spans="1:7" ht="24.75" customHeight="1">
      <c r="A248" s="41" t="s">
        <v>541</v>
      </c>
      <c r="B248" s="41"/>
      <c r="C248" s="41"/>
      <c r="D248" s="26"/>
      <c r="E248" s="41"/>
      <c r="F248" s="41"/>
      <c r="G248" s="41"/>
    </row>
    <row r="249" spans="1:7" ht="24.75" customHeight="1">
      <c r="A249" s="22" t="s">
        <v>428</v>
      </c>
      <c r="B249" s="41"/>
      <c r="C249" s="41"/>
      <c r="D249" s="26"/>
      <c r="E249" s="41"/>
      <c r="F249" s="41"/>
      <c r="G249" s="41"/>
    </row>
    <row r="250" spans="1:7" ht="24.75" customHeight="1">
      <c r="B250" s="22"/>
      <c r="C250" s="22"/>
      <c r="D250" s="26"/>
      <c r="E250" s="22"/>
      <c r="F250" s="22"/>
      <c r="G250" s="22"/>
    </row>
    <row r="251" spans="1:7" ht="24.75" customHeight="1">
      <c r="A251" s="208" t="s">
        <v>24</v>
      </c>
      <c r="B251" s="310" t="s">
        <v>25</v>
      </c>
      <c r="C251" s="311"/>
      <c r="D251" s="311"/>
      <c r="E251" s="311"/>
      <c r="F251" s="311"/>
      <c r="G251" s="312"/>
    </row>
    <row r="252" spans="1:7" ht="24.75" customHeight="1">
      <c r="A252" s="208"/>
      <c r="B252" s="123" t="s">
        <v>1</v>
      </c>
      <c r="C252" s="94" t="s">
        <v>3</v>
      </c>
      <c r="D252" s="126" t="s">
        <v>14</v>
      </c>
      <c r="E252" s="126" t="s">
        <v>15</v>
      </c>
      <c r="F252" s="126" t="s">
        <v>16</v>
      </c>
      <c r="G252" s="126" t="s">
        <v>765</v>
      </c>
    </row>
    <row r="253" spans="1:7" ht="24.75" customHeight="1">
      <c r="A253" s="107" t="s">
        <v>91</v>
      </c>
      <c r="B253" s="167" t="s">
        <v>92</v>
      </c>
      <c r="C253" s="253">
        <v>1000000</v>
      </c>
      <c r="D253" s="144">
        <v>1000000</v>
      </c>
      <c r="E253" s="253">
        <v>1000000</v>
      </c>
      <c r="F253" s="253">
        <v>1000000</v>
      </c>
      <c r="G253" s="253">
        <v>1000000</v>
      </c>
    </row>
    <row r="254" spans="1:7" ht="24.75" customHeight="1">
      <c r="A254" s="107" t="s">
        <v>93</v>
      </c>
      <c r="B254" s="108" t="s">
        <v>94</v>
      </c>
      <c r="C254" s="163" t="s">
        <v>462</v>
      </c>
      <c r="D254" s="162" t="s">
        <v>462</v>
      </c>
      <c r="E254" s="163" t="s">
        <v>462</v>
      </c>
      <c r="F254" s="163" t="s">
        <v>462</v>
      </c>
      <c r="G254" s="163" t="s">
        <v>462</v>
      </c>
    </row>
    <row r="255" spans="1:7" ht="24.75" customHeight="1">
      <c r="A255" s="122" t="s">
        <v>17</v>
      </c>
      <c r="B255" s="123" t="s">
        <v>18</v>
      </c>
      <c r="C255" s="280">
        <f>4082000+41000</f>
        <v>4123000</v>
      </c>
      <c r="D255" s="248">
        <f>รายละเอียด!F388</f>
        <v>1849400</v>
      </c>
      <c r="E255" s="123" t="s">
        <v>19</v>
      </c>
      <c r="F255" s="123" t="s">
        <v>19</v>
      </c>
      <c r="G255" s="123" t="s">
        <v>19</v>
      </c>
    </row>
    <row r="256" spans="1:7" ht="24.75" customHeight="1">
      <c r="A256" s="122" t="s">
        <v>20</v>
      </c>
      <c r="B256" s="123" t="s">
        <v>18</v>
      </c>
      <c r="C256" s="280">
        <f>4082000+41000</f>
        <v>4123000</v>
      </c>
      <c r="D256" s="248">
        <f>รายละเอียด!F388</f>
        <v>1849400</v>
      </c>
      <c r="E256" s="123" t="s">
        <v>19</v>
      </c>
      <c r="F256" s="123" t="s">
        <v>19</v>
      </c>
      <c r="G256" s="123" t="s">
        <v>19</v>
      </c>
    </row>
    <row r="257" spans="1:7" ht="24.75" customHeight="1">
      <c r="A257" s="122" t="s">
        <v>21</v>
      </c>
      <c r="B257" s="123" t="s">
        <v>18</v>
      </c>
      <c r="C257" s="281" t="s">
        <v>19</v>
      </c>
      <c r="D257" s="123" t="s">
        <v>19</v>
      </c>
      <c r="E257" s="123" t="s">
        <v>19</v>
      </c>
      <c r="F257" s="123" t="s">
        <v>19</v>
      </c>
      <c r="G257" s="123" t="s">
        <v>19</v>
      </c>
    </row>
    <row r="259" spans="1:7" ht="24.75" customHeight="1">
      <c r="A259" s="78"/>
      <c r="B259" s="79"/>
      <c r="C259" s="145"/>
      <c r="D259" s="146"/>
      <c r="E259" s="124"/>
      <c r="F259" s="124"/>
      <c r="G259" s="124"/>
    </row>
    <row r="260" spans="1:7" ht="24.75" customHeight="1">
      <c r="A260" s="78"/>
      <c r="B260" s="79"/>
      <c r="C260" s="145"/>
      <c r="D260" s="146"/>
      <c r="E260" s="124"/>
      <c r="F260" s="124"/>
      <c r="G260" s="124"/>
    </row>
    <row r="261" spans="1:7" ht="24.75" customHeight="1">
      <c r="A261" s="83" t="s">
        <v>95</v>
      </c>
      <c r="B261" s="84"/>
      <c r="C261" s="85"/>
      <c r="D261" s="86"/>
      <c r="E261" s="85"/>
      <c r="F261" s="85"/>
      <c r="G261" s="85"/>
    </row>
    <row r="262" spans="1:7" ht="24.75" customHeight="1">
      <c r="A262" s="102" t="s">
        <v>429</v>
      </c>
      <c r="B262" s="102"/>
      <c r="C262" s="102"/>
      <c r="D262" s="103"/>
      <c r="E262" s="102"/>
      <c r="F262" s="102"/>
      <c r="G262" s="102"/>
    </row>
    <row r="263" spans="1:7" ht="24.75" customHeight="1">
      <c r="A263" s="41" t="s">
        <v>96</v>
      </c>
      <c r="B263" s="41"/>
      <c r="C263" s="41"/>
      <c r="D263" s="26"/>
      <c r="E263" s="41"/>
      <c r="F263" s="41"/>
      <c r="G263" s="41"/>
    </row>
    <row r="264" spans="1:7" ht="24.75" customHeight="1">
      <c r="A264" s="41" t="s">
        <v>97</v>
      </c>
      <c r="B264" s="41"/>
      <c r="C264" s="41"/>
      <c r="D264" s="26"/>
      <c r="E264" s="41"/>
      <c r="F264" s="41"/>
      <c r="G264" s="41"/>
    </row>
    <row r="265" spans="1:7" ht="24.75" customHeight="1">
      <c r="A265" s="22" t="s">
        <v>430</v>
      </c>
      <c r="B265" s="22"/>
      <c r="C265" s="22"/>
      <c r="D265" s="26"/>
      <c r="E265" s="22"/>
      <c r="F265" s="22"/>
      <c r="G265" s="22"/>
    </row>
    <row r="266" spans="1:7" ht="24.75" customHeight="1">
      <c r="A266" s="78"/>
      <c r="B266" s="79"/>
      <c r="C266" s="145"/>
      <c r="D266" s="146"/>
      <c r="E266" s="124"/>
      <c r="F266" s="124"/>
      <c r="G266" s="124"/>
    </row>
    <row r="267" spans="1:7" ht="24.75" customHeight="1">
      <c r="A267" s="318" t="s">
        <v>24</v>
      </c>
      <c r="B267" s="319" t="s">
        <v>25</v>
      </c>
      <c r="C267" s="319"/>
      <c r="D267" s="319"/>
      <c r="E267" s="319"/>
      <c r="F267" s="319"/>
      <c r="G267" s="319"/>
    </row>
    <row r="268" spans="1:7" ht="24.75" customHeight="1">
      <c r="A268" s="318"/>
      <c r="B268" s="123" t="s">
        <v>1</v>
      </c>
      <c r="C268" s="94" t="s">
        <v>3</v>
      </c>
      <c r="D268" s="126" t="s">
        <v>14</v>
      </c>
      <c r="E268" s="126" t="s">
        <v>15</v>
      </c>
      <c r="F268" s="126" t="s">
        <v>16</v>
      </c>
      <c r="G268" s="126" t="s">
        <v>765</v>
      </c>
    </row>
    <row r="269" spans="1:7" ht="24.75" customHeight="1">
      <c r="A269" s="147" t="s">
        <v>48</v>
      </c>
      <c r="B269" s="148" t="s">
        <v>4</v>
      </c>
      <c r="C269" s="129" t="s">
        <v>46</v>
      </c>
      <c r="D269" s="149" t="s">
        <v>46</v>
      </c>
      <c r="E269" s="129" t="s">
        <v>46</v>
      </c>
      <c r="F269" s="129" t="s">
        <v>46</v>
      </c>
      <c r="G269" s="129" t="s">
        <v>46</v>
      </c>
    </row>
    <row r="270" spans="1:7" ht="24.75" customHeight="1">
      <c r="A270" s="115" t="s">
        <v>99</v>
      </c>
      <c r="B270" s="112"/>
      <c r="C270" s="157"/>
      <c r="D270" s="154"/>
      <c r="E270" s="157"/>
      <c r="F270" s="157"/>
      <c r="G270" s="157"/>
    </row>
    <row r="271" spans="1:7" ht="24.75" customHeight="1">
      <c r="A271" s="150" t="s">
        <v>100</v>
      </c>
      <c r="B271" s="121"/>
      <c r="C271" s="152"/>
      <c r="D271" s="151"/>
      <c r="E271" s="152"/>
      <c r="F271" s="152"/>
      <c r="G271" s="152"/>
    </row>
    <row r="272" spans="1:7" ht="24.75" customHeight="1">
      <c r="A272" s="147" t="s">
        <v>101</v>
      </c>
      <c r="B272" s="148" t="s">
        <v>4</v>
      </c>
      <c r="C272" s="129" t="s">
        <v>98</v>
      </c>
      <c r="D272" s="149" t="s">
        <v>98</v>
      </c>
      <c r="E272" s="129" t="s">
        <v>98</v>
      </c>
      <c r="F272" s="129" t="s">
        <v>98</v>
      </c>
      <c r="G272" s="129" t="s">
        <v>98</v>
      </c>
    </row>
    <row r="273" spans="1:7" ht="24.75" customHeight="1">
      <c r="A273" s="115" t="s">
        <v>102</v>
      </c>
      <c r="B273" s="112"/>
      <c r="C273" s="157"/>
      <c r="D273" s="154"/>
      <c r="E273" s="157"/>
      <c r="F273" s="157"/>
      <c r="G273" s="157"/>
    </row>
    <row r="274" spans="1:7" ht="24.75" customHeight="1">
      <c r="A274" s="150" t="s">
        <v>103</v>
      </c>
      <c r="B274" s="121"/>
      <c r="C274" s="152"/>
      <c r="D274" s="151"/>
      <c r="E274" s="152"/>
      <c r="F274" s="152"/>
      <c r="G274" s="152"/>
    </row>
    <row r="275" spans="1:7" ht="24.75" customHeight="1">
      <c r="A275" s="147" t="s">
        <v>104</v>
      </c>
      <c r="B275" s="148" t="s">
        <v>4</v>
      </c>
      <c r="C275" s="129" t="s">
        <v>46</v>
      </c>
      <c r="D275" s="149" t="s">
        <v>46</v>
      </c>
      <c r="E275" s="129" t="s">
        <v>46</v>
      </c>
      <c r="F275" s="129" t="s">
        <v>46</v>
      </c>
      <c r="G275" s="129" t="s">
        <v>46</v>
      </c>
    </row>
    <row r="276" spans="1:7" ht="24.75" customHeight="1">
      <c r="A276" s="150" t="s">
        <v>105</v>
      </c>
      <c r="B276" s="121"/>
      <c r="C276" s="143"/>
      <c r="D276" s="142"/>
      <c r="E276" s="142"/>
      <c r="F276" s="142"/>
      <c r="G276" s="142"/>
    </row>
    <row r="277" spans="1:7" ht="24.75" customHeight="1">
      <c r="A277" s="122" t="s">
        <v>17</v>
      </c>
      <c r="B277" s="123" t="s">
        <v>18</v>
      </c>
      <c r="C277" s="280">
        <v>3970700</v>
      </c>
      <c r="D277" s="248">
        <f>รายละเอียด!F431</f>
        <v>3995300</v>
      </c>
      <c r="E277" s="123" t="s">
        <v>19</v>
      </c>
      <c r="F277" s="123" t="s">
        <v>19</v>
      </c>
      <c r="G277" s="123" t="s">
        <v>19</v>
      </c>
    </row>
    <row r="278" spans="1:7" ht="24.75" customHeight="1">
      <c r="A278" s="122" t="s">
        <v>20</v>
      </c>
      <c r="B278" s="123" t="s">
        <v>18</v>
      </c>
      <c r="C278" s="280">
        <v>3970700</v>
      </c>
      <c r="D278" s="248">
        <f>รายละเอียด!F431</f>
        <v>3995300</v>
      </c>
      <c r="E278" s="123" t="s">
        <v>19</v>
      </c>
      <c r="F278" s="123" t="s">
        <v>19</v>
      </c>
      <c r="G278" s="123" t="s">
        <v>19</v>
      </c>
    </row>
    <row r="279" spans="1:7" ht="24.75" customHeight="1">
      <c r="A279" s="122" t="s">
        <v>21</v>
      </c>
      <c r="B279" s="123" t="s">
        <v>18</v>
      </c>
      <c r="C279" s="281" t="s">
        <v>19</v>
      </c>
      <c r="D279" s="123" t="s">
        <v>19</v>
      </c>
      <c r="E279" s="123" t="s">
        <v>19</v>
      </c>
      <c r="F279" s="123" t="s">
        <v>19</v>
      </c>
      <c r="G279" s="123" t="s">
        <v>19</v>
      </c>
    </row>
    <row r="280" spans="1:7" ht="24.75" customHeight="1">
      <c r="A280" s="78"/>
      <c r="B280" s="79"/>
      <c r="C280" s="145"/>
      <c r="D280" s="146"/>
      <c r="E280" s="124"/>
      <c r="F280" s="124"/>
      <c r="G280" s="124"/>
    </row>
    <row r="281" spans="1:7" ht="24.75" customHeight="1">
      <c r="A281" s="78"/>
      <c r="B281" s="79"/>
      <c r="C281" s="145"/>
      <c r="D281" s="146"/>
      <c r="E281" s="124"/>
      <c r="F281" s="124"/>
      <c r="G281" s="124"/>
    </row>
    <row r="282" spans="1:7" ht="24.75" customHeight="1">
      <c r="A282" s="78"/>
      <c r="B282" s="79"/>
      <c r="C282" s="145"/>
      <c r="D282" s="146"/>
      <c r="E282" s="124"/>
      <c r="F282" s="124"/>
      <c r="G282" s="124"/>
    </row>
    <row r="283" spans="1:7" ht="24.75" customHeight="1">
      <c r="A283" s="78"/>
      <c r="B283" s="79"/>
      <c r="C283" s="145"/>
      <c r="D283" s="146"/>
      <c r="E283" s="124"/>
      <c r="F283" s="124"/>
      <c r="G283" s="124"/>
    </row>
    <row r="284" spans="1:7" ht="24.75" customHeight="1">
      <c r="A284" s="78"/>
      <c r="B284" s="79"/>
      <c r="C284" s="145"/>
      <c r="D284" s="146"/>
      <c r="E284" s="124"/>
      <c r="F284" s="124"/>
      <c r="G284" s="124"/>
    </row>
    <row r="285" spans="1:7" ht="24.75" customHeight="1">
      <c r="A285" s="78"/>
      <c r="B285" s="79"/>
      <c r="C285" s="145"/>
      <c r="D285" s="146"/>
      <c r="E285" s="124"/>
      <c r="F285" s="124"/>
      <c r="G285" s="124"/>
    </row>
    <row r="286" spans="1:7" ht="24.75" customHeight="1">
      <c r="A286" s="78"/>
      <c r="B286" s="79"/>
      <c r="C286" s="145"/>
      <c r="D286" s="146"/>
      <c r="E286" s="124"/>
      <c r="F286" s="124"/>
      <c r="G286" s="124"/>
    </row>
    <row r="287" spans="1:7" ht="24.75" customHeight="1">
      <c r="A287" s="83" t="s">
        <v>106</v>
      </c>
      <c r="B287" s="84"/>
      <c r="C287" s="85"/>
      <c r="D287" s="86"/>
      <c r="E287" s="85"/>
      <c r="F287" s="85"/>
      <c r="G287" s="85"/>
    </row>
    <row r="288" spans="1:7" ht="24.75" customHeight="1">
      <c r="A288" s="102" t="s">
        <v>431</v>
      </c>
      <c r="B288" s="102"/>
      <c r="C288" s="102"/>
      <c r="D288" s="103"/>
      <c r="E288" s="102"/>
      <c r="F288" s="102"/>
      <c r="G288" s="102"/>
    </row>
    <row r="289" spans="1:7" ht="24.75" customHeight="1">
      <c r="A289" s="41" t="s">
        <v>542</v>
      </c>
      <c r="B289" s="41"/>
      <c r="C289" s="41"/>
      <c r="D289" s="26"/>
      <c r="E289" s="41"/>
      <c r="F289" s="41"/>
      <c r="G289" s="41"/>
    </row>
    <row r="290" spans="1:7" ht="24.75" customHeight="1">
      <c r="A290" s="41" t="s">
        <v>543</v>
      </c>
      <c r="B290" s="41"/>
      <c r="C290" s="41"/>
      <c r="D290" s="26"/>
      <c r="E290" s="41"/>
      <c r="F290" s="41"/>
      <c r="G290" s="41"/>
    </row>
    <row r="291" spans="1:7" ht="24.75" customHeight="1">
      <c r="A291" s="22" t="s">
        <v>432</v>
      </c>
      <c r="B291" s="22"/>
      <c r="C291" s="22"/>
      <c r="D291" s="26"/>
      <c r="E291" s="22"/>
      <c r="F291" s="22"/>
      <c r="G291" s="22"/>
    </row>
    <row r="292" spans="1:7" ht="24.75" customHeight="1">
      <c r="A292" s="35"/>
      <c r="B292" s="35"/>
      <c r="C292" s="35"/>
      <c r="D292" s="104"/>
      <c r="E292" s="35"/>
      <c r="F292" s="35"/>
      <c r="G292" s="35"/>
    </row>
    <row r="293" spans="1:7" ht="24.75" customHeight="1">
      <c r="A293" s="318" t="s">
        <v>24</v>
      </c>
      <c r="B293" s="319" t="s">
        <v>25</v>
      </c>
      <c r="C293" s="319"/>
      <c r="D293" s="319"/>
      <c r="E293" s="319"/>
      <c r="F293" s="319"/>
      <c r="G293" s="319"/>
    </row>
    <row r="294" spans="1:7" ht="24.75" customHeight="1">
      <c r="A294" s="318"/>
      <c r="B294" s="123" t="s">
        <v>1</v>
      </c>
      <c r="C294" s="94" t="s">
        <v>3</v>
      </c>
      <c r="D294" s="126" t="s">
        <v>14</v>
      </c>
      <c r="E294" s="126" t="s">
        <v>15</v>
      </c>
      <c r="F294" s="126" t="s">
        <v>16</v>
      </c>
      <c r="G294" s="126" t="s">
        <v>765</v>
      </c>
    </row>
    <row r="295" spans="1:7" ht="24.75" customHeight="1">
      <c r="A295" s="147" t="s">
        <v>902</v>
      </c>
      <c r="B295" s="148" t="s">
        <v>4</v>
      </c>
      <c r="C295" s="129" t="s">
        <v>43</v>
      </c>
      <c r="D295" s="149" t="s">
        <v>43</v>
      </c>
      <c r="E295" s="129" t="s">
        <v>43</v>
      </c>
      <c r="F295" s="129" t="s">
        <v>43</v>
      </c>
      <c r="G295" s="129" t="s">
        <v>43</v>
      </c>
    </row>
    <row r="296" spans="1:7" ht="24.75" customHeight="1">
      <c r="A296" s="156" t="s">
        <v>107</v>
      </c>
      <c r="B296" s="112"/>
      <c r="C296" s="157"/>
      <c r="D296" s="154"/>
      <c r="E296" s="157"/>
      <c r="F296" s="157"/>
      <c r="G296" s="157"/>
    </row>
    <row r="297" spans="1:7" ht="24.75" customHeight="1">
      <c r="A297" s="115" t="s">
        <v>108</v>
      </c>
      <c r="B297" s="112"/>
      <c r="C297" s="157"/>
      <c r="D297" s="154"/>
      <c r="E297" s="157"/>
      <c r="F297" s="157"/>
      <c r="G297" s="157"/>
    </row>
    <row r="298" spans="1:7" ht="24.75" customHeight="1">
      <c r="A298" s="120" t="s">
        <v>109</v>
      </c>
      <c r="B298" s="121"/>
      <c r="C298" s="152"/>
      <c r="D298" s="151"/>
      <c r="E298" s="152"/>
      <c r="F298" s="152"/>
      <c r="G298" s="152"/>
    </row>
    <row r="299" spans="1:7" ht="24.75" customHeight="1">
      <c r="A299" s="147" t="s">
        <v>133</v>
      </c>
      <c r="B299" s="148" t="s">
        <v>4</v>
      </c>
      <c r="C299" s="129" t="s">
        <v>43</v>
      </c>
      <c r="D299" s="149" t="s">
        <v>43</v>
      </c>
      <c r="E299" s="129" t="s">
        <v>43</v>
      </c>
      <c r="F299" s="129" t="s">
        <v>43</v>
      </c>
      <c r="G299" s="129" t="s">
        <v>43</v>
      </c>
    </row>
    <row r="300" spans="1:7" ht="24.75" customHeight="1">
      <c r="A300" s="115" t="s">
        <v>932</v>
      </c>
      <c r="B300" s="112"/>
      <c r="C300" s="157"/>
      <c r="D300" s="154"/>
      <c r="E300" s="157"/>
      <c r="F300" s="157"/>
      <c r="G300" s="157"/>
    </row>
    <row r="301" spans="1:7" ht="24.75" customHeight="1">
      <c r="A301" s="150" t="s">
        <v>110</v>
      </c>
      <c r="B301" s="121"/>
      <c r="C301" s="152"/>
      <c r="D301" s="151"/>
      <c r="E301" s="152"/>
      <c r="F301" s="152"/>
      <c r="G301" s="152"/>
    </row>
    <row r="302" spans="1:7" ht="24.75" customHeight="1">
      <c r="A302" s="155" t="s">
        <v>111</v>
      </c>
      <c r="B302" s="148" t="s">
        <v>4</v>
      </c>
      <c r="C302" s="129" t="s">
        <v>43</v>
      </c>
      <c r="D302" s="149" t="s">
        <v>43</v>
      </c>
      <c r="E302" s="129" t="s">
        <v>43</v>
      </c>
      <c r="F302" s="129" t="s">
        <v>43</v>
      </c>
      <c r="G302" s="129" t="s">
        <v>43</v>
      </c>
    </row>
    <row r="303" spans="1:7" ht="24.75" customHeight="1">
      <c r="A303" s="120" t="s">
        <v>112</v>
      </c>
      <c r="B303" s="121"/>
      <c r="C303" s="143"/>
      <c r="D303" s="169"/>
      <c r="E303" s="169"/>
      <c r="F303" s="169"/>
      <c r="G303" s="169"/>
    </row>
    <row r="304" spans="1:7" ht="24.75" customHeight="1">
      <c r="A304" s="122" t="s">
        <v>17</v>
      </c>
      <c r="B304" s="123" t="s">
        <v>18</v>
      </c>
      <c r="C304" s="123" t="s">
        <v>19</v>
      </c>
      <c r="D304" s="123" t="s">
        <v>19</v>
      </c>
      <c r="E304" s="123" t="s">
        <v>19</v>
      </c>
      <c r="F304" s="123" t="s">
        <v>19</v>
      </c>
      <c r="G304" s="123" t="s">
        <v>19</v>
      </c>
    </row>
    <row r="305" spans="1:7" ht="24.75" customHeight="1">
      <c r="A305" s="122" t="s">
        <v>20</v>
      </c>
      <c r="B305" s="123" t="s">
        <v>18</v>
      </c>
      <c r="C305" s="123" t="s">
        <v>19</v>
      </c>
      <c r="D305" s="123" t="s">
        <v>19</v>
      </c>
      <c r="E305" s="123" t="s">
        <v>19</v>
      </c>
      <c r="F305" s="123" t="s">
        <v>19</v>
      </c>
      <c r="G305" s="123" t="s">
        <v>19</v>
      </c>
    </row>
    <row r="306" spans="1:7" ht="24.75" customHeight="1">
      <c r="A306" s="122" t="s">
        <v>21</v>
      </c>
      <c r="B306" s="123" t="s">
        <v>18</v>
      </c>
      <c r="C306" s="123" t="s">
        <v>19</v>
      </c>
      <c r="D306" s="123" t="s">
        <v>19</v>
      </c>
      <c r="E306" s="123" t="s">
        <v>19</v>
      </c>
      <c r="F306" s="123" t="s">
        <v>19</v>
      </c>
      <c r="G306" s="123" t="s">
        <v>19</v>
      </c>
    </row>
    <row r="307" spans="1:7" ht="24.75" customHeight="1">
      <c r="A307" s="78"/>
      <c r="B307" s="79"/>
      <c r="C307" s="145"/>
      <c r="D307" s="146"/>
      <c r="E307" s="124"/>
      <c r="F307" s="124"/>
      <c r="G307" s="124"/>
    </row>
    <row r="308" spans="1:7" ht="24.75" customHeight="1">
      <c r="A308" s="78"/>
      <c r="B308" s="79"/>
      <c r="C308" s="145"/>
      <c r="D308" s="146"/>
      <c r="E308" s="124"/>
      <c r="F308" s="124"/>
      <c r="G308" s="124"/>
    </row>
    <row r="309" spans="1:7" ht="24.75" customHeight="1">
      <c r="A309" s="78"/>
      <c r="B309" s="79"/>
      <c r="C309" s="145"/>
      <c r="D309" s="146"/>
      <c r="E309" s="124"/>
      <c r="F309" s="124"/>
      <c r="G309" s="124"/>
    </row>
    <row r="310" spans="1:7" ht="24.75" customHeight="1">
      <c r="A310" s="78"/>
      <c r="B310" s="79"/>
      <c r="C310" s="145"/>
      <c r="D310" s="146"/>
      <c r="E310" s="124"/>
      <c r="F310" s="124"/>
      <c r="G310" s="124"/>
    </row>
    <row r="311" spans="1:7" ht="24.75" customHeight="1">
      <c r="A311" s="78"/>
      <c r="B311" s="79"/>
      <c r="C311" s="145"/>
      <c r="D311" s="146"/>
      <c r="E311" s="124"/>
      <c r="F311" s="124"/>
      <c r="G311" s="124"/>
    </row>
    <row r="312" spans="1:7" ht="24.75" customHeight="1">
      <c r="A312" s="78"/>
      <c r="B312" s="79"/>
      <c r="C312" s="145"/>
      <c r="D312" s="146"/>
      <c r="E312" s="124"/>
      <c r="F312" s="124"/>
      <c r="G312" s="124"/>
    </row>
    <row r="313" spans="1:7" ht="24.75" customHeight="1">
      <c r="A313" s="78"/>
      <c r="B313" s="79"/>
      <c r="C313" s="145"/>
      <c r="D313" s="146"/>
      <c r="E313" s="124"/>
      <c r="F313" s="124"/>
      <c r="G313" s="124"/>
    </row>
    <row r="314" spans="1:7" ht="24.75" customHeight="1">
      <c r="A314" s="78"/>
      <c r="B314" s="79"/>
      <c r="C314" s="145"/>
      <c r="D314" s="146"/>
      <c r="E314" s="124"/>
      <c r="F314" s="124"/>
      <c r="G314" s="124"/>
    </row>
    <row r="315" spans="1:7" ht="24.75" customHeight="1">
      <c r="A315" s="78"/>
      <c r="B315" s="79"/>
      <c r="C315" s="145"/>
      <c r="D315" s="146"/>
      <c r="E315" s="124"/>
      <c r="F315" s="124"/>
      <c r="G315" s="124"/>
    </row>
    <row r="316" spans="1:7" ht="24.75" customHeight="1">
      <c r="A316" s="78"/>
      <c r="B316" s="79"/>
      <c r="C316" s="145"/>
      <c r="D316" s="146"/>
      <c r="E316" s="124"/>
      <c r="F316" s="124"/>
      <c r="G316" s="124"/>
    </row>
    <row r="317" spans="1:7" ht="24.75" customHeight="1">
      <c r="A317" s="78"/>
      <c r="B317" s="79"/>
      <c r="C317" s="145"/>
      <c r="D317" s="146"/>
      <c r="E317" s="124"/>
      <c r="F317" s="124"/>
      <c r="G317" s="124"/>
    </row>
    <row r="318" spans="1:7" ht="24.75" customHeight="1">
      <c r="A318" s="78"/>
      <c r="B318" s="79"/>
      <c r="C318" s="145"/>
      <c r="D318" s="146"/>
      <c r="E318" s="124"/>
      <c r="F318" s="124"/>
      <c r="G318" s="124"/>
    </row>
    <row r="319" spans="1:7" ht="24.75" customHeight="1">
      <c r="A319" s="78"/>
      <c r="B319" s="79"/>
      <c r="C319" s="145"/>
      <c r="D319" s="146"/>
      <c r="E319" s="124"/>
      <c r="F319" s="124"/>
      <c r="G319" s="124"/>
    </row>
    <row r="320" spans="1:7" ht="24.75" customHeight="1">
      <c r="A320" s="78"/>
      <c r="B320" s="79"/>
      <c r="C320" s="145"/>
      <c r="D320" s="146"/>
      <c r="E320" s="124"/>
      <c r="F320" s="124"/>
      <c r="G320" s="124"/>
    </row>
    <row r="321" spans="1:7" ht="24.75" customHeight="1">
      <c r="A321" s="78"/>
      <c r="B321" s="79"/>
      <c r="C321" s="145"/>
      <c r="D321" s="146"/>
      <c r="E321" s="124"/>
      <c r="F321" s="124"/>
      <c r="G321" s="124"/>
    </row>
    <row r="322" spans="1:7" ht="24.75" customHeight="1">
      <c r="A322" s="78"/>
      <c r="B322" s="79"/>
      <c r="C322" s="145"/>
      <c r="D322" s="146"/>
      <c r="E322" s="124"/>
      <c r="F322" s="124"/>
      <c r="G322" s="124"/>
    </row>
    <row r="323" spans="1:7" ht="24.75" customHeight="1">
      <c r="A323" s="78"/>
      <c r="B323" s="79"/>
      <c r="C323" s="145"/>
      <c r="D323" s="146"/>
      <c r="E323" s="124"/>
      <c r="F323" s="124"/>
      <c r="G323" s="124"/>
    </row>
    <row r="324" spans="1:7" ht="24.75" customHeight="1">
      <c r="A324" s="78"/>
      <c r="B324" s="79"/>
      <c r="C324" s="145"/>
      <c r="D324" s="146"/>
      <c r="E324" s="124"/>
      <c r="F324" s="124"/>
      <c r="G324" s="124"/>
    </row>
    <row r="325" spans="1:7" ht="24.75" customHeight="1">
      <c r="A325" s="78"/>
      <c r="B325" s="79"/>
      <c r="C325" s="145"/>
      <c r="D325" s="146"/>
      <c r="E325" s="124"/>
      <c r="F325" s="124"/>
      <c r="G325" s="124"/>
    </row>
    <row r="326" spans="1:7" ht="24.75" customHeight="1">
      <c r="A326" s="78"/>
      <c r="B326" s="79"/>
      <c r="C326" s="145"/>
      <c r="D326" s="146"/>
      <c r="E326" s="124"/>
      <c r="F326" s="124"/>
      <c r="G326" s="124"/>
    </row>
    <row r="327" spans="1:7" ht="24.75" customHeight="1">
      <c r="A327" s="78"/>
      <c r="B327" s="79"/>
      <c r="C327" s="145"/>
      <c r="D327" s="146"/>
      <c r="E327" s="124"/>
      <c r="F327" s="124"/>
      <c r="G327" s="124"/>
    </row>
    <row r="328" spans="1:7" ht="24.75" customHeight="1">
      <c r="A328" s="83" t="s">
        <v>113</v>
      </c>
      <c r="B328" s="84"/>
      <c r="C328" s="85"/>
      <c r="D328" s="86"/>
      <c r="E328" s="85"/>
      <c r="F328" s="85"/>
      <c r="G328" s="85"/>
    </row>
    <row r="329" spans="1:7" ht="24.75" customHeight="1">
      <c r="A329" s="102" t="s">
        <v>433</v>
      </c>
      <c r="B329" s="102"/>
      <c r="C329" s="102"/>
      <c r="D329" s="103"/>
      <c r="E329" s="102"/>
      <c r="F329" s="102"/>
      <c r="G329" s="102"/>
    </row>
    <row r="330" spans="1:7" ht="24.75" customHeight="1">
      <c r="A330" s="41" t="s">
        <v>114</v>
      </c>
      <c r="B330" s="35"/>
      <c r="C330" s="35"/>
      <c r="D330" s="104"/>
      <c r="E330" s="35"/>
      <c r="F330" s="35"/>
      <c r="G330" s="35"/>
    </row>
    <row r="331" spans="1:7" ht="24.75" customHeight="1">
      <c r="A331" s="41" t="s">
        <v>115</v>
      </c>
      <c r="B331" s="35"/>
      <c r="C331" s="35"/>
      <c r="D331" s="104"/>
      <c r="E331" s="35"/>
      <c r="F331" s="35"/>
      <c r="G331" s="35"/>
    </row>
    <row r="332" spans="1:7" ht="24.75" customHeight="1">
      <c r="A332" s="321" t="s">
        <v>434</v>
      </c>
      <c r="B332" s="321"/>
      <c r="C332" s="321"/>
      <c r="D332" s="321"/>
      <c r="E332" s="321"/>
      <c r="F332" s="321"/>
      <c r="G332" s="321"/>
    </row>
    <row r="333" spans="1:7" ht="24.75" customHeight="1">
      <c r="A333" s="35"/>
      <c r="B333" s="35"/>
      <c r="C333" s="35"/>
      <c r="D333" s="104"/>
      <c r="E333" s="35"/>
      <c r="F333" s="35"/>
      <c r="G333" s="35"/>
    </row>
    <row r="334" spans="1:7" ht="24.75" customHeight="1">
      <c r="A334" s="318" t="s">
        <v>24</v>
      </c>
      <c r="B334" s="319" t="s">
        <v>25</v>
      </c>
      <c r="C334" s="319"/>
      <c r="D334" s="319"/>
      <c r="E334" s="319"/>
      <c r="F334" s="319"/>
      <c r="G334" s="319"/>
    </row>
    <row r="335" spans="1:7" ht="24.75" customHeight="1">
      <c r="A335" s="318"/>
      <c r="B335" s="123" t="s">
        <v>1</v>
      </c>
      <c r="C335" s="94" t="s">
        <v>3</v>
      </c>
      <c r="D335" s="126" t="s">
        <v>14</v>
      </c>
      <c r="E335" s="126" t="s">
        <v>15</v>
      </c>
      <c r="F335" s="126" t="s">
        <v>16</v>
      </c>
      <c r="G335" s="126" t="s">
        <v>765</v>
      </c>
    </row>
    <row r="336" spans="1:7" ht="24.75" customHeight="1">
      <c r="A336" s="147" t="s">
        <v>48</v>
      </c>
      <c r="B336" s="148" t="s">
        <v>4</v>
      </c>
      <c r="C336" s="129" t="s">
        <v>455</v>
      </c>
      <c r="D336" s="149">
        <v>60</v>
      </c>
      <c r="E336" s="129">
        <v>60</v>
      </c>
      <c r="F336" s="129">
        <v>60</v>
      </c>
      <c r="G336" s="129">
        <v>60</v>
      </c>
    </row>
    <row r="337" spans="1:7" ht="24.75" customHeight="1">
      <c r="A337" s="150" t="s">
        <v>158</v>
      </c>
      <c r="B337" s="121"/>
      <c r="C337" s="152"/>
      <c r="D337" s="252"/>
      <c r="E337" s="142"/>
      <c r="F337" s="142"/>
      <c r="G337" s="142"/>
    </row>
    <row r="338" spans="1:7" ht="24.75" customHeight="1">
      <c r="A338" s="147" t="s">
        <v>116</v>
      </c>
      <c r="B338" s="148" t="s">
        <v>4</v>
      </c>
      <c r="C338" s="129" t="s">
        <v>43</v>
      </c>
      <c r="D338" s="149">
        <v>80</v>
      </c>
      <c r="E338" s="129">
        <v>80</v>
      </c>
      <c r="F338" s="129">
        <v>80</v>
      </c>
      <c r="G338" s="129">
        <v>80</v>
      </c>
    </row>
    <row r="339" spans="1:7" ht="24.75" customHeight="1">
      <c r="A339" s="150" t="s">
        <v>117</v>
      </c>
      <c r="B339" s="121"/>
      <c r="C339" s="152"/>
      <c r="D339" s="252"/>
      <c r="E339" s="142"/>
      <c r="F339" s="142"/>
      <c r="G339" s="142"/>
    </row>
    <row r="340" spans="1:7" ht="24.75" customHeight="1">
      <c r="A340" s="147" t="s">
        <v>118</v>
      </c>
      <c r="B340" s="148" t="s">
        <v>4</v>
      </c>
      <c r="C340" s="129" t="s">
        <v>43</v>
      </c>
      <c r="D340" s="149">
        <v>80</v>
      </c>
      <c r="E340" s="129">
        <v>80</v>
      </c>
      <c r="F340" s="129">
        <v>80</v>
      </c>
      <c r="G340" s="129">
        <v>80</v>
      </c>
    </row>
    <row r="341" spans="1:7" ht="24.75" customHeight="1">
      <c r="A341" s="150" t="s">
        <v>119</v>
      </c>
      <c r="B341" s="121"/>
      <c r="C341" s="143"/>
      <c r="D341" s="142"/>
      <c r="E341" s="142"/>
      <c r="F341" s="142"/>
      <c r="G341" s="142"/>
    </row>
    <row r="342" spans="1:7" ht="24.75" customHeight="1">
      <c r="A342" s="122" t="s">
        <v>17</v>
      </c>
      <c r="B342" s="123" t="s">
        <v>18</v>
      </c>
      <c r="C342" s="280">
        <v>1400800</v>
      </c>
      <c r="D342" s="248">
        <f>รายละเอียด!F474</f>
        <v>1518200</v>
      </c>
      <c r="E342" s="123" t="s">
        <v>19</v>
      </c>
      <c r="F342" s="123" t="s">
        <v>19</v>
      </c>
      <c r="G342" s="123" t="s">
        <v>19</v>
      </c>
    </row>
    <row r="343" spans="1:7" ht="24.75" customHeight="1">
      <c r="A343" s="122" t="s">
        <v>20</v>
      </c>
      <c r="B343" s="123" t="s">
        <v>18</v>
      </c>
      <c r="C343" s="280">
        <v>1400800</v>
      </c>
      <c r="D343" s="248">
        <f>รายละเอียด!F474</f>
        <v>1518200</v>
      </c>
      <c r="E343" s="123" t="s">
        <v>19</v>
      </c>
      <c r="F343" s="123" t="s">
        <v>19</v>
      </c>
      <c r="G343" s="123" t="s">
        <v>19</v>
      </c>
    </row>
    <row r="344" spans="1:7" ht="24.75" customHeight="1">
      <c r="A344" s="122" t="s">
        <v>21</v>
      </c>
      <c r="B344" s="123" t="s">
        <v>18</v>
      </c>
      <c r="C344" s="281" t="s">
        <v>19</v>
      </c>
      <c r="D344" s="123" t="s">
        <v>19</v>
      </c>
      <c r="E344" s="123" t="s">
        <v>19</v>
      </c>
      <c r="F344" s="123" t="s">
        <v>19</v>
      </c>
      <c r="G344" s="123" t="s">
        <v>19</v>
      </c>
    </row>
    <row r="345" spans="1:7" ht="24.75" customHeight="1">
      <c r="A345" s="78"/>
      <c r="B345" s="79"/>
      <c r="C345" s="172"/>
      <c r="D345" s="173"/>
      <c r="E345" s="173"/>
      <c r="F345" s="173"/>
      <c r="G345" s="173"/>
    </row>
    <row r="346" spans="1:7" ht="24.75" customHeight="1">
      <c r="A346" s="78"/>
      <c r="B346" s="79"/>
      <c r="C346" s="172"/>
      <c r="D346" s="173"/>
      <c r="E346" s="173"/>
      <c r="F346" s="173"/>
      <c r="G346" s="173"/>
    </row>
    <row r="347" spans="1:7" ht="24.75" customHeight="1">
      <c r="A347" s="78"/>
      <c r="B347" s="79"/>
      <c r="C347" s="172"/>
      <c r="D347" s="173"/>
      <c r="E347" s="173"/>
      <c r="F347" s="173"/>
      <c r="G347" s="173"/>
    </row>
    <row r="348" spans="1:7" ht="24.75" customHeight="1">
      <c r="A348" s="78"/>
      <c r="B348" s="79"/>
      <c r="C348" s="172"/>
      <c r="D348" s="173"/>
      <c r="E348" s="173"/>
      <c r="F348" s="173"/>
      <c r="G348" s="173"/>
    </row>
    <row r="349" spans="1:7" ht="24.75" customHeight="1">
      <c r="A349" s="78"/>
      <c r="B349" s="79"/>
      <c r="C349" s="172"/>
      <c r="D349" s="173"/>
      <c r="E349" s="173"/>
      <c r="F349" s="173"/>
      <c r="G349" s="173"/>
    </row>
    <row r="350" spans="1:7" ht="24.75" customHeight="1">
      <c r="A350" s="78"/>
      <c r="B350" s="79"/>
      <c r="C350" s="172"/>
      <c r="D350" s="173"/>
      <c r="E350" s="173"/>
      <c r="F350" s="173"/>
      <c r="G350" s="173"/>
    </row>
    <row r="351" spans="1:7" ht="24.75" customHeight="1">
      <c r="A351" s="78"/>
      <c r="B351" s="79"/>
      <c r="C351" s="172"/>
      <c r="D351" s="173"/>
      <c r="E351" s="173"/>
      <c r="F351" s="173"/>
      <c r="G351" s="173"/>
    </row>
    <row r="352" spans="1:7" ht="24.75" customHeight="1">
      <c r="A352" s="78"/>
      <c r="B352" s="79"/>
      <c r="C352" s="172"/>
      <c r="D352" s="173"/>
      <c r="E352" s="173"/>
      <c r="F352" s="173"/>
      <c r="G352" s="173"/>
    </row>
    <row r="353" spans="1:7" ht="24.75" customHeight="1">
      <c r="A353" s="78"/>
      <c r="B353" s="79"/>
      <c r="C353" s="172"/>
      <c r="D353" s="173"/>
      <c r="E353" s="173"/>
      <c r="F353" s="173"/>
      <c r="G353" s="173"/>
    </row>
    <row r="354" spans="1:7" ht="24.75" customHeight="1">
      <c r="A354" s="78"/>
      <c r="B354" s="79"/>
      <c r="C354" s="172"/>
      <c r="D354" s="173"/>
      <c r="E354" s="173"/>
      <c r="F354" s="173"/>
      <c r="G354" s="173"/>
    </row>
    <row r="355" spans="1:7" ht="24.75" customHeight="1">
      <c r="A355" s="78"/>
      <c r="B355" s="79"/>
      <c r="C355" s="172"/>
      <c r="D355" s="173"/>
      <c r="E355" s="173"/>
      <c r="F355" s="173"/>
      <c r="G355" s="173"/>
    </row>
    <row r="356" spans="1:7" ht="24.75" customHeight="1">
      <c r="A356" s="78"/>
      <c r="B356" s="79"/>
      <c r="C356" s="172"/>
      <c r="D356" s="173"/>
      <c r="E356" s="173"/>
      <c r="F356" s="173"/>
      <c r="G356" s="173"/>
    </row>
    <row r="357" spans="1:7" ht="24.75" customHeight="1">
      <c r="A357" s="78"/>
      <c r="B357" s="79"/>
      <c r="C357" s="172"/>
      <c r="D357" s="173"/>
      <c r="E357" s="173"/>
      <c r="F357" s="173"/>
      <c r="G357" s="173"/>
    </row>
    <row r="358" spans="1:7" ht="24.75" customHeight="1">
      <c r="A358" s="78"/>
      <c r="B358" s="79"/>
      <c r="C358" s="172"/>
      <c r="D358" s="173"/>
      <c r="E358" s="173"/>
      <c r="F358" s="173"/>
      <c r="G358" s="173"/>
    </row>
    <row r="359" spans="1:7" ht="24.75" customHeight="1">
      <c r="A359" s="78"/>
      <c r="B359" s="79"/>
      <c r="C359" s="172"/>
      <c r="D359" s="173"/>
      <c r="E359" s="173"/>
      <c r="F359" s="173"/>
      <c r="G359" s="173"/>
    </row>
    <row r="360" spans="1:7" ht="24.75" customHeight="1">
      <c r="A360" s="78"/>
      <c r="B360" s="79"/>
      <c r="C360" s="172"/>
      <c r="D360" s="173"/>
      <c r="E360" s="173"/>
      <c r="F360" s="173"/>
      <c r="G360" s="173"/>
    </row>
    <row r="361" spans="1:7" ht="24.75" customHeight="1">
      <c r="A361" s="78"/>
      <c r="B361" s="79"/>
      <c r="C361" s="172"/>
      <c r="D361" s="173"/>
      <c r="E361" s="173"/>
      <c r="F361" s="173"/>
      <c r="G361" s="173"/>
    </row>
    <row r="362" spans="1:7" ht="24.75" customHeight="1">
      <c r="A362" s="78"/>
      <c r="B362" s="79"/>
      <c r="C362" s="172"/>
      <c r="D362" s="173"/>
      <c r="E362" s="173"/>
      <c r="F362" s="173"/>
      <c r="G362" s="173"/>
    </row>
    <row r="363" spans="1:7" ht="24.75" customHeight="1">
      <c r="A363" s="78"/>
      <c r="B363" s="79"/>
      <c r="C363" s="172"/>
      <c r="D363" s="173"/>
      <c r="E363" s="173"/>
      <c r="F363" s="173"/>
      <c r="G363" s="173"/>
    </row>
    <row r="364" spans="1:7" ht="24.75" customHeight="1">
      <c r="A364" s="78"/>
      <c r="B364" s="79"/>
      <c r="C364" s="172"/>
      <c r="D364" s="173"/>
      <c r="E364" s="173"/>
      <c r="F364" s="173"/>
      <c r="G364" s="173"/>
    </row>
    <row r="365" spans="1:7" ht="24.75" customHeight="1">
      <c r="A365" s="78"/>
      <c r="B365" s="79"/>
      <c r="C365" s="172"/>
      <c r="D365" s="173"/>
      <c r="E365" s="173"/>
      <c r="F365" s="173"/>
      <c r="G365" s="173"/>
    </row>
    <row r="366" spans="1:7" ht="24.75" customHeight="1">
      <c r="A366" s="78"/>
      <c r="B366" s="79"/>
      <c r="C366" s="172"/>
      <c r="D366" s="173"/>
      <c r="E366" s="173"/>
      <c r="F366" s="173"/>
      <c r="G366" s="173"/>
    </row>
    <row r="367" spans="1:7" ht="24.75" customHeight="1">
      <c r="A367" s="78"/>
      <c r="B367" s="79"/>
      <c r="C367" s="172"/>
      <c r="D367" s="173"/>
      <c r="E367" s="173"/>
      <c r="F367" s="173"/>
      <c r="G367" s="173"/>
    </row>
    <row r="368" spans="1:7" ht="24.75" customHeight="1">
      <c r="A368" s="78"/>
      <c r="B368" s="79"/>
      <c r="C368" s="172"/>
      <c r="D368" s="173"/>
      <c r="E368" s="173"/>
      <c r="F368" s="173"/>
      <c r="G368" s="173"/>
    </row>
    <row r="369" spans="1:7" ht="24.75" customHeight="1">
      <c r="A369" s="83" t="s">
        <v>120</v>
      </c>
      <c r="B369" s="84"/>
      <c r="C369" s="85"/>
      <c r="D369" s="86"/>
      <c r="E369" s="85"/>
      <c r="F369" s="85"/>
      <c r="G369" s="85"/>
    </row>
    <row r="370" spans="1:7" ht="24.75" customHeight="1">
      <c r="A370" s="102" t="s">
        <v>435</v>
      </c>
      <c r="B370" s="102"/>
      <c r="C370" s="102"/>
      <c r="D370" s="103"/>
      <c r="E370" s="102"/>
      <c r="F370" s="102"/>
      <c r="G370" s="102"/>
    </row>
    <row r="371" spans="1:7" ht="24.75" customHeight="1">
      <c r="A371" s="41" t="s">
        <v>121</v>
      </c>
      <c r="B371" s="35"/>
      <c r="C371" s="35"/>
      <c r="D371" s="104"/>
      <c r="E371" s="35"/>
      <c r="F371" s="35"/>
      <c r="G371" s="35"/>
    </row>
    <row r="372" spans="1:7" ht="24.75" customHeight="1">
      <c r="A372" s="41" t="s">
        <v>122</v>
      </c>
      <c r="B372" s="35"/>
      <c r="C372" s="35"/>
      <c r="D372" s="104"/>
      <c r="E372" s="35"/>
      <c r="F372" s="35"/>
      <c r="G372" s="35"/>
    </row>
    <row r="373" spans="1:7" ht="24.75" customHeight="1">
      <c r="A373" s="16" t="s">
        <v>436</v>
      </c>
      <c r="B373" s="23"/>
      <c r="C373" s="23"/>
      <c r="D373" s="104"/>
      <c r="E373" s="23"/>
      <c r="F373" s="23"/>
      <c r="G373" s="23"/>
    </row>
    <row r="374" spans="1:7" ht="24.75" customHeight="1">
      <c r="A374" s="41" t="s">
        <v>123</v>
      </c>
      <c r="B374" s="35"/>
      <c r="C374" s="35"/>
      <c r="D374" s="104"/>
      <c r="E374" s="35"/>
      <c r="F374" s="35"/>
      <c r="G374" s="35"/>
    </row>
    <row r="375" spans="1:7" ht="24.75" customHeight="1">
      <c r="A375" s="23"/>
    </row>
    <row r="376" spans="1:7" ht="24.75" customHeight="1">
      <c r="A376" s="318" t="s">
        <v>24</v>
      </c>
      <c r="B376" s="319" t="s">
        <v>25</v>
      </c>
      <c r="C376" s="319"/>
      <c r="D376" s="319"/>
      <c r="E376" s="319"/>
      <c r="F376" s="319"/>
      <c r="G376" s="319"/>
    </row>
    <row r="377" spans="1:7" ht="24.75" customHeight="1">
      <c r="A377" s="318"/>
      <c r="B377" s="123" t="s">
        <v>1</v>
      </c>
      <c r="C377" s="94" t="s">
        <v>3</v>
      </c>
      <c r="D377" s="126" t="s">
        <v>14</v>
      </c>
      <c r="E377" s="126" t="s">
        <v>15</v>
      </c>
      <c r="F377" s="126" t="s">
        <v>16</v>
      </c>
      <c r="G377" s="126" t="s">
        <v>765</v>
      </c>
    </row>
    <row r="378" spans="1:7" ht="24.75" customHeight="1">
      <c r="A378" s="147" t="s">
        <v>124</v>
      </c>
      <c r="B378" s="148" t="s">
        <v>4</v>
      </c>
      <c r="C378" s="131">
        <v>100</v>
      </c>
      <c r="D378" s="130" t="s">
        <v>46</v>
      </c>
      <c r="E378" s="131">
        <v>100</v>
      </c>
      <c r="F378" s="131">
        <v>100</v>
      </c>
      <c r="G378" s="131">
        <v>100</v>
      </c>
    </row>
    <row r="379" spans="1:7" ht="24.75" customHeight="1">
      <c r="A379" s="115" t="s">
        <v>125</v>
      </c>
      <c r="B379" s="112"/>
      <c r="C379" s="135"/>
      <c r="D379" s="134"/>
      <c r="E379" s="135"/>
      <c r="F379" s="135"/>
      <c r="G379" s="135"/>
    </row>
    <row r="380" spans="1:7" ht="24.75" customHeight="1">
      <c r="A380" s="115" t="s">
        <v>126</v>
      </c>
      <c r="B380" s="112"/>
      <c r="C380" s="135"/>
      <c r="D380" s="134"/>
      <c r="E380" s="135"/>
      <c r="F380" s="135"/>
      <c r="G380" s="135"/>
    </row>
    <row r="381" spans="1:7" ht="24.75" customHeight="1">
      <c r="A381" s="150" t="s">
        <v>127</v>
      </c>
      <c r="B381" s="121"/>
      <c r="C381" s="140"/>
      <c r="D381" s="139"/>
      <c r="E381" s="140"/>
      <c r="F381" s="140"/>
      <c r="G381" s="140"/>
    </row>
    <row r="382" spans="1:7" ht="24.75" customHeight="1">
      <c r="A382" s="147" t="s">
        <v>124</v>
      </c>
      <c r="B382" s="148" t="s">
        <v>4</v>
      </c>
      <c r="C382" s="131">
        <v>100</v>
      </c>
      <c r="D382" s="130">
        <v>100</v>
      </c>
      <c r="E382" s="131">
        <v>100</v>
      </c>
      <c r="F382" s="131">
        <v>100</v>
      </c>
      <c r="G382" s="131">
        <v>100</v>
      </c>
    </row>
    <row r="383" spans="1:7" ht="24.75" customHeight="1">
      <c r="A383" s="115" t="s">
        <v>128</v>
      </c>
      <c r="B383" s="112"/>
      <c r="C383" s="135"/>
      <c r="D383" s="134"/>
      <c r="E383" s="135"/>
      <c r="F383" s="135"/>
      <c r="G383" s="135"/>
    </row>
    <row r="384" spans="1:7" ht="24.75" customHeight="1">
      <c r="A384" s="115" t="s">
        <v>129</v>
      </c>
      <c r="B384" s="112"/>
      <c r="C384" s="135"/>
      <c r="D384" s="134"/>
      <c r="E384" s="135"/>
      <c r="F384" s="135"/>
      <c r="G384" s="135"/>
    </row>
    <row r="385" spans="1:7" ht="24.75" customHeight="1">
      <c r="A385" s="150" t="s">
        <v>130</v>
      </c>
      <c r="B385" s="121"/>
      <c r="C385" s="140"/>
      <c r="D385" s="139"/>
      <c r="E385" s="140"/>
      <c r="F385" s="140"/>
      <c r="G385" s="140"/>
    </row>
    <row r="386" spans="1:7" ht="24.75" customHeight="1">
      <c r="A386" s="147" t="s">
        <v>903</v>
      </c>
      <c r="B386" s="148" t="s">
        <v>4</v>
      </c>
      <c r="C386" s="131">
        <v>10</v>
      </c>
      <c r="D386" s="130">
        <v>10</v>
      </c>
      <c r="E386" s="131">
        <v>10</v>
      </c>
      <c r="F386" s="131">
        <v>10</v>
      </c>
      <c r="G386" s="131">
        <v>10</v>
      </c>
    </row>
    <row r="387" spans="1:7" ht="24.75" customHeight="1">
      <c r="A387" s="115" t="s">
        <v>904</v>
      </c>
      <c r="B387" s="112"/>
      <c r="C387" s="171"/>
      <c r="D387" s="170"/>
      <c r="E387" s="170"/>
      <c r="F387" s="170"/>
      <c r="G387" s="170"/>
    </row>
    <row r="388" spans="1:7" ht="24.75" customHeight="1">
      <c r="A388" s="115" t="s">
        <v>905</v>
      </c>
      <c r="B388" s="112"/>
      <c r="C388" s="171"/>
      <c r="D388" s="170"/>
      <c r="E388" s="170"/>
      <c r="F388" s="170"/>
      <c r="G388" s="170"/>
    </row>
    <row r="389" spans="1:7" ht="24.75" customHeight="1">
      <c r="A389" s="278" t="s">
        <v>906</v>
      </c>
      <c r="B389" s="121"/>
      <c r="C389" s="164"/>
      <c r="D389" s="161"/>
      <c r="E389" s="161"/>
      <c r="F389" s="161"/>
      <c r="G389" s="161"/>
    </row>
    <row r="390" spans="1:7" ht="24.75" customHeight="1">
      <c r="A390" s="122" t="s">
        <v>17</v>
      </c>
      <c r="B390" s="123" t="s">
        <v>18</v>
      </c>
      <c r="C390" s="188" t="s">
        <v>463</v>
      </c>
      <c r="D390" s="123" t="s">
        <v>19</v>
      </c>
      <c r="E390" s="123" t="s">
        <v>19</v>
      </c>
      <c r="F390" s="123" t="s">
        <v>19</v>
      </c>
      <c r="G390" s="123" t="s">
        <v>19</v>
      </c>
    </row>
    <row r="391" spans="1:7" ht="24.75" customHeight="1">
      <c r="A391" s="122" t="s">
        <v>20</v>
      </c>
      <c r="B391" s="123" t="s">
        <v>18</v>
      </c>
      <c r="C391" s="188" t="s">
        <v>463</v>
      </c>
      <c r="D391" s="123" t="s">
        <v>19</v>
      </c>
      <c r="E391" s="123" t="s">
        <v>19</v>
      </c>
      <c r="F391" s="123" t="s">
        <v>19</v>
      </c>
      <c r="G391" s="123" t="s">
        <v>19</v>
      </c>
    </row>
    <row r="392" spans="1:7" ht="24.75" customHeight="1">
      <c r="A392" s="122" t="s">
        <v>21</v>
      </c>
      <c r="B392" s="123" t="s">
        <v>18</v>
      </c>
      <c r="C392" s="188" t="s">
        <v>463</v>
      </c>
      <c r="D392" s="123" t="s">
        <v>19</v>
      </c>
      <c r="E392" s="123" t="s">
        <v>19</v>
      </c>
      <c r="F392" s="123" t="s">
        <v>19</v>
      </c>
      <c r="G392" s="123" t="s">
        <v>19</v>
      </c>
    </row>
    <row r="393" spans="1:7" ht="24.75" customHeight="1">
      <c r="A393" s="78"/>
      <c r="B393" s="79"/>
      <c r="C393" s="172"/>
      <c r="D393" s="125"/>
      <c r="E393" s="173"/>
      <c r="F393" s="173"/>
      <c r="G393" s="173"/>
    </row>
    <row r="394" spans="1:7" ht="24.75" customHeight="1">
      <c r="A394" s="78"/>
      <c r="B394" s="79"/>
      <c r="C394" s="172"/>
      <c r="D394" s="125"/>
      <c r="E394" s="173"/>
      <c r="F394" s="173"/>
      <c r="G394" s="173"/>
    </row>
    <row r="395" spans="1:7" ht="24.75" customHeight="1">
      <c r="A395" s="78"/>
      <c r="B395" s="79"/>
      <c r="C395" s="172"/>
      <c r="D395" s="125"/>
      <c r="E395" s="173"/>
      <c r="F395" s="173"/>
      <c r="G395" s="173"/>
    </row>
    <row r="396" spans="1:7" ht="24.75" customHeight="1">
      <c r="A396" s="78"/>
      <c r="B396" s="79"/>
      <c r="C396" s="172"/>
      <c r="D396" s="125"/>
      <c r="E396" s="173"/>
      <c r="F396" s="173"/>
      <c r="G396" s="173"/>
    </row>
    <row r="397" spans="1:7" ht="24.75" customHeight="1">
      <c r="A397" s="78"/>
      <c r="B397" s="79"/>
      <c r="C397" s="172"/>
      <c r="D397" s="174"/>
      <c r="E397" s="173"/>
      <c r="F397" s="173"/>
      <c r="G397" s="173"/>
    </row>
    <row r="398" spans="1:7" ht="24.75" customHeight="1">
      <c r="A398" s="78"/>
      <c r="B398" s="79"/>
      <c r="C398" s="172"/>
      <c r="D398" s="174"/>
      <c r="E398" s="173"/>
      <c r="F398" s="173"/>
      <c r="G398" s="173"/>
    </row>
    <row r="399" spans="1:7" ht="24.75" customHeight="1">
      <c r="A399" s="78"/>
      <c r="B399" s="79"/>
      <c r="C399" s="172"/>
      <c r="D399" s="174"/>
      <c r="E399" s="173"/>
      <c r="F399" s="173"/>
      <c r="G399" s="173"/>
    </row>
    <row r="400" spans="1:7" ht="24.75" customHeight="1">
      <c r="A400" s="78"/>
      <c r="B400" s="79"/>
      <c r="C400" s="172"/>
      <c r="D400" s="174"/>
      <c r="E400" s="173"/>
      <c r="F400" s="173"/>
      <c r="G400" s="173"/>
    </row>
    <row r="401" spans="1:7" ht="24.75" customHeight="1">
      <c r="A401" s="78"/>
      <c r="B401" s="79"/>
      <c r="C401" s="172"/>
      <c r="D401" s="174"/>
      <c r="E401" s="173"/>
      <c r="F401" s="173"/>
      <c r="G401" s="173"/>
    </row>
    <row r="402" spans="1:7" ht="24.75" customHeight="1">
      <c r="A402" s="78"/>
      <c r="B402" s="79"/>
      <c r="C402" s="172"/>
      <c r="D402" s="174"/>
      <c r="E402" s="173"/>
      <c r="F402" s="173"/>
      <c r="G402" s="173"/>
    </row>
    <row r="403" spans="1:7" ht="24.75" customHeight="1">
      <c r="A403" s="78"/>
      <c r="B403" s="79"/>
      <c r="C403" s="172"/>
      <c r="D403" s="174"/>
      <c r="E403" s="173"/>
      <c r="F403" s="173"/>
      <c r="G403" s="173"/>
    </row>
    <row r="404" spans="1:7" ht="24.75" customHeight="1">
      <c r="A404" s="78"/>
      <c r="B404" s="79"/>
      <c r="C404" s="172"/>
      <c r="D404" s="174"/>
      <c r="E404" s="173"/>
      <c r="F404" s="173"/>
      <c r="G404" s="173"/>
    </row>
    <row r="405" spans="1:7" ht="24.75" customHeight="1">
      <c r="A405" s="78"/>
      <c r="B405" s="79"/>
      <c r="C405" s="172"/>
      <c r="D405" s="174"/>
      <c r="E405" s="173"/>
      <c r="F405" s="173"/>
      <c r="G405" s="173"/>
    </row>
    <row r="406" spans="1:7" ht="24.75" customHeight="1">
      <c r="A406" s="78"/>
      <c r="B406" s="79"/>
      <c r="C406" s="172"/>
      <c r="D406" s="174"/>
      <c r="E406" s="173"/>
      <c r="F406" s="173"/>
      <c r="G406" s="173"/>
    </row>
    <row r="407" spans="1:7" ht="24.75" customHeight="1">
      <c r="A407" s="78"/>
      <c r="B407" s="79"/>
      <c r="C407" s="172"/>
      <c r="D407" s="174"/>
      <c r="E407" s="173"/>
      <c r="F407" s="173"/>
      <c r="G407" s="173"/>
    </row>
    <row r="408" spans="1:7" ht="24.75" customHeight="1">
      <c r="A408" s="78"/>
      <c r="B408" s="79"/>
      <c r="C408" s="172"/>
      <c r="D408" s="174"/>
      <c r="E408" s="173"/>
      <c r="F408" s="173"/>
      <c r="G408" s="173"/>
    </row>
    <row r="409" spans="1:7" ht="24.75" customHeight="1">
      <c r="A409" s="78"/>
      <c r="B409" s="79"/>
      <c r="C409" s="172"/>
      <c r="D409" s="174"/>
      <c r="E409" s="173"/>
      <c r="F409" s="173"/>
      <c r="G409" s="173"/>
    </row>
    <row r="410" spans="1:7" ht="24.75" customHeight="1">
      <c r="A410" s="83" t="s">
        <v>131</v>
      </c>
      <c r="B410" s="84"/>
      <c r="C410" s="85"/>
      <c r="D410" s="86"/>
      <c r="E410" s="85"/>
      <c r="F410" s="85"/>
      <c r="G410" s="85"/>
    </row>
    <row r="411" spans="1:7" ht="24.75" customHeight="1">
      <c r="A411" s="102" t="s">
        <v>437</v>
      </c>
      <c r="B411" s="102"/>
      <c r="C411" s="102"/>
      <c r="D411" s="103"/>
      <c r="E411" s="102"/>
      <c r="F411" s="102"/>
      <c r="G411" s="102"/>
    </row>
    <row r="412" spans="1:7" ht="24.75" customHeight="1">
      <c r="A412" s="41" t="s">
        <v>132</v>
      </c>
      <c r="B412" s="41"/>
      <c r="C412" s="41"/>
      <c r="D412" s="26"/>
      <c r="E412" s="41"/>
      <c r="F412" s="41"/>
      <c r="G412" s="41"/>
    </row>
    <row r="413" spans="1:7" ht="24.75" customHeight="1">
      <c r="A413" s="324" t="s">
        <v>438</v>
      </c>
      <c r="B413" s="324"/>
      <c r="C413" s="324"/>
      <c r="D413" s="324"/>
      <c r="E413" s="324"/>
      <c r="F413" s="324"/>
      <c r="G413" s="324"/>
    </row>
    <row r="414" spans="1:7" ht="24.75" customHeight="1">
      <c r="A414" s="35"/>
      <c r="B414" s="35"/>
      <c r="C414" s="35"/>
      <c r="D414" s="104"/>
      <c r="E414" s="35"/>
      <c r="F414" s="35"/>
      <c r="G414" s="35"/>
    </row>
    <row r="415" spans="1:7" ht="24.75" customHeight="1">
      <c r="A415" s="318" t="s">
        <v>24</v>
      </c>
      <c r="B415" s="319" t="s">
        <v>25</v>
      </c>
      <c r="C415" s="319"/>
      <c r="D415" s="319"/>
      <c r="E415" s="319"/>
      <c r="F415" s="319"/>
      <c r="G415" s="319"/>
    </row>
    <row r="416" spans="1:7" ht="24.75" customHeight="1">
      <c r="A416" s="318"/>
      <c r="B416" s="123" t="s">
        <v>1</v>
      </c>
      <c r="C416" s="94" t="s">
        <v>3</v>
      </c>
      <c r="D416" s="126" t="s">
        <v>14</v>
      </c>
      <c r="E416" s="126" t="s">
        <v>15</v>
      </c>
      <c r="F416" s="126" t="s">
        <v>16</v>
      </c>
      <c r="G416" s="126" t="s">
        <v>765</v>
      </c>
    </row>
    <row r="417" spans="1:7" ht="24.75" customHeight="1">
      <c r="A417" s="147" t="s">
        <v>133</v>
      </c>
      <c r="B417" s="148" t="s">
        <v>4</v>
      </c>
      <c r="C417" s="131">
        <v>80</v>
      </c>
      <c r="D417" s="130" t="s">
        <v>43</v>
      </c>
      <c r="E417" s="131">
        <v>80</v>
      </c>
      <c r="F417" s="131">
        <v>80</v>
      </c>
      <c r="G417" s="131">
        <v>80</v>
      </c>
    </row>
    <row r="418" spans="1:7" ht="24.75" customHeight="1">
      <c r="A418" s="115" t="s">
        <v>134</v>
      </c>
      <c r="B418" s="112"/>
      <c r="C418" s="135"/>
      <c r="D418" s="134"/>
      <c r="E418" s="135"/>
      <c r="F418" s="135"/>
      <c r="G418" s="135"/>
    </row>
    <row r="419" spans="1:7" ht="24.75" customHeight="1">
      <c r="A419" s="115" t="s">
        <v>135</v>
      </c>
      <c r="B419" s="112"/>
      <c r="C419" s="135"/>
      <c r="D419" s="134"/>
      <c r="E419" s="135"/>
      <c r="F419" s="135"/>
      <c r="G419" s="135"/>
    </row>
    <row r="420" spans="1:7" ht="24.75" customHeight="1">
      <c r="A420" s="115" t="s">
        <v>136</v>
      </c>
      <c r="B420" s="112"/>
      <c r="C420" s="135"/>
      <c r="D420" s="134"/>
      <c r="E420" s="135"/>
      <c r="F420" s="135"/>
      <c r="G420" s="135"/>
    </row>
    <row r="421" spans="1:7" ht="24.75" customHeight="1">
      <c r="A421" s="150" t="s">
        <v>137</v>
      </c>
      <c r="B421" s="121"/>
      <c r="C421" s="140"/>
      <c r="D421" s="139"/>
      <c r="E421" s="140"/>
      <c r="F421" s="140"/>
      <c r="G421" s="140"/>
    </row>
    <row r="422" spans="1:7" ht="24.75" customHeight="1">
      <c r="A422" s="147" t="s">
        <v>138</v>
      </c>
      <c r="B422" s="148" t="s">
        <v>4</v>
      </c>
      <c r="C422" s="131">
        <v>90</v>
      </c>
      <c r="D422" s="130">
        <v>90</v>
      </c>
      <c r="E422" s="131">
        <v>90</v>
      </c>
      <c r="F422" s="131">
        <v>90</v>
      </c>
      <c r="G422" s="131">
        <v>90</v>
      </c>
    </row>
    <row r="423" spans="1:7" ht="24.75" customHeight="1">
      <c r="A423" s="115" t="s">
        <v>139</v>
      </c>
      <c r="B423" s="112"/>
      <c r="C423" s="135"/>
      <c r="D423" s="134"/>
      <c r="E423" s="135"/>
      <c r="F423" s="135"/>
      <c r="G423" s="135"/>
    </row>
    <row r="424" spans="1:7" ht="24.75" customHeight="1">
      <c r="A424" s="115" t="s">
        <v>907</v>
      </c>
      <c r="B424" s="112"/>
      <c r="C424" s="135"/>
      <c r="D424" s="134"/>
      <c r="E424" s="135"/>
      <c r="F424" s="135"/>
      <c r="G424" s="135"/>
    </row>
    <row r="425" spans="1:7" ht="24.75" customHeight="1">
      <c r="A425" s="147" t="s">
        <v>140</v>
      </c>
      <c r="B425" s="148" t="s">
        <v>4</v>
      </c>
      <c r="C425" s="131">
        <v>70</v>
      </c>
      <c r="D425" s="130">
        <v>70</v>
      </c>
      <c r="E425" s="131">
        <v>70</v>
      </c>
      <c r="F425" s="131">
        <v>70</v>
      </c>
      <c r="G425" s="131">
        <v>70</v>
      </c>
    </row>
    <row r="426" spans="1:7" ht="24.75" customHeight="1">
      <c r="A426" s="115" t="s">
        <v>141</v>
      </c>
      <c r="B426" s="112"/>
      <c r="C426" s="171"/>
      <c r="D426" s="258"/>
      <c r="E426" s="170"/>
      <c r="F426" s="170"/>
      <c r="G426" s="170"/>
    </row>
    <row r="427" spans="1:7" ht="24.75" customHeight="1">
      <c r="A427" s="115" t="s">
        <v>142</v>
      </c>
      <c r="B427" s="112"/>
      <c r="C427" s="171"/>
      <c r="D427" s="258"/>
      <c r="E427" s="170"/>
      <c r="F427" s="170"/>
      <c r="G427" s="170"/>
    </row>
    <row r="428" spans="1:7" ht="24.75" customHeight="1">
      <c r="A428" s="115" t="s">
        <v>143</v>
      </c>
      <c r="B428" s="112"/>
      <c r="C428" s="171"/>
      <c r="D428" s="258"/>
      <c r="E428" s="170"/>
      <c r="F428" s="170"/>
      <c r="G428" s="170"/>
    </row>
    <row r="429" spans="1:7" ht="24.75" customHeight="1">
      <c r="A429" s="150" t="s">
        <v>137</v>
      </c>
      <c r="B429" s="121"/>
      <c r="C429" s="164"/>
      <c r="D429" s="138"/>
      <c r="E429" s="161"/>
      <c r="F429" s="161"/>
      <c r="G429" s="161"/>
    </row>
    <row r="430" spans="1:7" ht="24.75" customHeight="1">
      <c r="A430" s="122" t="s">
        <v>17</v>
      </c>
      <c r="B430" s="123" t="s">
        <v>18</v>
      </c>
      <c r="C430" s="280">
        <f>11284300+6333700</f>
        <v>17618000</v>
      </c>
      <c r="D430" s="248">
        <f>รายละเอียด!F517</f>
        <v>9292300</v>
      </c>
      <c r="E430" s="123" t="s">
        <v>19</v>
      </c>
      <c r="F430" s="123" t="s">
        <v>19</v>
      </c>
      <c r="G430" s="123" t="s">
        <v>19</v>
      </c>
    </row>
    <row r="431" spans="1:7" ht="24.75" customHeight="1">
      <c r="A431" s="122" t="s">
        <v>20</v>
      </c>
      <c r="B431" s="123" t="s">
        <v>18</v>
      </c>
      <c r="C431" s="280">
        <f>11284300+6333700</f>
        <v>17618000</v>
      </c>
      <c r="D431" s="248">
        <f>รายละเอียด!F517</f>
        <v>9292300</v>
      </c>
      <c r="E431" s="123" t="s">
        <v>19</v>
      </c>
      <c r="F431" s="123" t="s">
        <v>19</v>
      </c>
      <c r="G431" s="123" t="s">
        <v>19</v>
      </c>
    </row>
    <row r="432" spans="1:7" ht="24.75" customHeight="1">
      <c r="A432" s="122" t="s">
        <v>21</v>
      </c>
      <c r="B432" s="123" t="s">
        <v>18</v>
      </c>
      <c r="C432" s="281" t="s">
        <v>19</v>
      </c>
      <c r="D432" s="123" t="s">
        <v>19</v>
      </c>
      <c r="E432" s="123" t="s">
        <v>19</v>
      </c>
      <c r="F432" s="123" t="s">
        <v>19</v>
      </c>
      <c r="G432" s="123" t="s">
        <v>19</v>
      </c>
    </row>
    <row r="451" spans="1:7" ht="24.75" customHeight="1">
      <c r="A451" s="83" t="s">
        <v>144</v>
      </c>
      <c r="B451" s="84"/>
      <c r="C451" s="85"/>
      <c r="D451" s="86"/>
      <c r="E451" s="85"/>
      <c r="F451" s="85"/>
      <c r="G451" s="85"/>
    </row>
    <row r="452" spans="1:7" ht="24.75" customHeight="1">
      <c r="A452" s="102" t="s">
        <v>439</v>
      </c>
      <c r="B452" s="102"/>
      <c r="C452" s="102"/>
      <c r="D452" s="103"/>
      <c r="E452" s="102"/>
      <c r="F452" s="102"/>
      <c r="G452" s="102"/>
    </row>
    <row r="453" spans="1:7" ht="24.75" customHeight="1">
      <c r="A453" s="41" t="s">
        <v>145</v>
      </c>
      <c r="B453" s="35"/>
      <c r="C453" s="35"/>
      <c r="D453" s="104"/>
      <c r="E453" s="35"/>
      <c r="F453" s="35"/>
      <c r="G453" s="35"/>
    </row>
    <row r="454" spans="1:7" ht="24.75" customHeight="1">
      <c r="A454" s="41" t="s">
        <v>146</v>
      </c>
      <c r="B454" s="35"/>
      <c r="C454" s="35"/>
      <c r="D454" s="104"/>
      <c r="E454" s="35"/>
      <c r="F454" s="35"/>
      <c r="G454" s="35"/>
    </row>
    <row r="455" spans="1:7" ht="24.75" customHeight="1">
      <c r="A455" s="41" t="s">
        <v>147</v>
      </c>
      <c r="B455" s="35"/>
      <c r="C455" s="35"/>
      <c r="D455" s="26"/>
      <c r="E455" s="35"/>
      <c r="F455" s="35"/>
      <c r="G455" s="35"/>
    </row>
    <row r="456" spans="1:7" ht="24.75" customHeight="1">
      <c r="A456" s="324" t="s">
        <v>440</v>
      </c>
      <c r="B456" s="324"/>
      <c r="C456" s="324"/>
      <c r="D456" s="324"/>
      <c r="E456" s="324"/>
      <c r="F456" s="324"/>
      <c r="G456" s="324"/>
    </row>
    <row r="457" spans="1:7" ht="24.75" customHeight="1">
      <c r="A457" s="35"/>
      <c r="B457" s="35"/>
      <c r="C457" s="35"/>
      <c r="D457" s="104"/>
      <c r="E457" s="35"/>
      <c r="F457" s="35"/>
      <c r="G457" s="35"/>
    </row>
    <row r="458" spans="1:7" ht="24.75" customHeight="1">
      <c r="A458" s="318" t="s">
        <v>24</v>
      </c>
      <c r="B458" s="319" t="s">
        <v>25</v>
      </c>
      <c r="C458" s="319"/>
      <c r="D458" s="319"/>
      <c r="E458" s="319"/>
      <c r="F458" s="319"/>
      <c r="G458" s="319"/>
    </row>
    <row r="459" spans="1:7" ht="24.75" customHeight="1">
      <c r="A459" s="318"/>
      <c r="B459" s="123" t="s">
        <v>1</v>
      </c>
      <c r="C459" s="94" t="s">
        <v>3</v>
      </c>
      <c r="D459" s="126" t="s">
        <v>14</v>
      </c>
      <c r="E459" s="126" t="s">
        <v>15</v>
      </c>
      <c r="F459" s="126" t="s">
        <v>16</v>
      </c>
      <c r="G459" s="126" t="s">
        <v>765</v>
      </c>
    </row>
    <row r="460" spans="1:7" ht="24.75" customHeight="1">
      <c r="A460" s="147" t="s">
        <v>908</v>
      </c>
      <c r="B460" s="148" t="s">
        <v>4</v>
      </c>
      <c r="C460" s="129">
        <v>25</v>
      </c>
      <c r="D460" s="149">
        <v>25</v>
      </c>
      <c r="E460" s="129">
        <v>25</v>
      </c>
      <c r="F460" s="129">
        <v>25</v>
      </c>
      <c r="G460" s="129">
        <v>25</v>
      </c>
    </row>
    <row r="461" spans="1:7" ht="24.75" customHeight="1">
      <c r="A461" s="115" t="s">
        <v>148</v>
      </c>
      <c r="B461" s="112"/>
      <c r="C461" s="157"/>
      <c r="D461" s="154"/>
      <c r="E461" s="157"/>
      <c r="F461" s="157"/>
      <c r="G461" s="157"/>
    </row>
    <row r="462" spans="1:7" ht="24.75" customHeight="1">
      <c r="A462" s="115" t="s">
        <v>149</v>
      </c>
      <c r="B462" s="112"/>
      <c r="C462" s="157"/>
      <c r="D462" s="154"/>
      <c r="E462" s="157"/>
      <c r="F462" s="157"/>
      <c r="G462" s="157"/>
    </row>
    <row r="463" spans="1:7" ht="24.75" customHeight="1">
      <c r="A463" s="150" t="s">
        <v>150</v>
      </c>
      <c r="B463" s="121"/>
      <c r="C463" s="152"/>
      <c r="D463" s="151"/>
      <c r="E463" s="152"/>
      <c r="F463" s="152"/>
      <c r="G463" s="152"/>
    </row>
    <row r="464" spans="1:7" ht="24.75" customHeight="1">
      <c r="A464" s="147" t="s">
        <v>909</v>
      </c>
      <c r="B464" s="148" t="s">
        <v>4</v>
      </c>
      <c r="C464" s="129">
        <v>80</v>
      </c>
      <c r="D464" s="149">
        <v>80</v>
      </c>
      <c r="E464" s="129">
        <v>80</v>
      </c>
      <c r="F464" s="129">
        <v>80</v>
      </c>
      <c r="G464" s="129">
        <v>80</v>
      </c>
    </row>
    <row r="465" spans="1:7" ht="24.75" customHeight="1">
      <c r="A465" s="115" t="s">
        <v>910</v>
      </c>
      <c r="B465" s="112"/>
      <c r="C465" s="157"/>
      <c r="D465" s="154"/>
      <c r="E465" s="157"/>
      <c r="F465" s="157"/>
      <c r="G465" s="157"/>
    </row>
    <row r="466" spans="1:7" ht="24.75" customHeight="1">
      <c r="A466" s="115" t="s">
        <v>911</v>
      </c>
      <c r="B466" s="112"/>
      <c r="C466" s="157"/>
      <c r="D466" s="154"/>
      <c r="E466" s="157"/>
      <c r="F466" s="157"/>
      <c r="G466" s="157"/>
    </row>
    <row r="467" spans="1:7" ht="24.75" customHeight="1">
      <c r="A467" s="150" t="s">
        <v>912</v>
      </c>
      <c r="B467" s="121"/>
      <c r="C467" s="152"/>
      <c r="D467" s="151"/>
      <c r="E467" s="152"/>
      <c r="F467" s="152"/>
      <c r="G467" s="152"/>
    </row>
    <row r="468" spans="1:7" ht="24.75" customHeight="1">
      <c r="A468" s="147" t="s">
        <v>913</v>
      </c>
      <c r="B468" s="148" t="s">
        <v>4</v>
      </c>
      <c r="C468" s="129">
        <v>25</v>
      </c>
      <c r="D468" s="149">
        <v>25</v>
      </c>
      <c r="E468" s="129">
        <v>25</v>
      </c>
      <c r="F468" s="129">
        <v>25</v>
      </c>
      <c r="G468" s="129">
        <v>25</v>
      </c>
    </row>
    <row r="469" spans="1:7" ht="24.75" customHeight="1">
      <c r="A469" s="115" t="s">
        <v>151</v>
      </c>
      <c r="B469" s="112"/>
      <c r="C469" s="159"/>
      <c r="D469" s="168"/>
      <c r="E469" s="168"/>
      <c r="F469" s="168"/>
      <c r="G469" s="168"/>
    </row>
    <row r="470" spans="1:7" ht="24.75" customHeight="1">
      <c r="A470" s="115" t="s">
        <v>152</v>
      </c>
      <c r="B470" s="112"/>
      <c r="C470" s="159"/>
      <c r="D470" s="168"/>
      <c r="E470" s="168"/>
      <c r="F470" s="168"/>
      <c r="G470" s="168"/>
    </row>
    <row r="471" spans="1:7" ht="24.75" customHeight="1">
      <c r="A471" s="150" t="s">
        <v>150</v>
      </c>
      <c r="B471" s="121"/>
      <c r="C471" s="143"/>
      <c r="D471" s="169"/>
      <c r="E471" s="169"/>
      <c r="F471" s="169"/>
      <c r="G471" s="169"/>
    </row>
    <row r="472" spans="1:7" ht="24.75" customHeight="1">
      <c r="A472" s="122" t="s">
        <v>17</v>
      </c>
      <c r="B472" s="123" t="s">
        <v>18</v>
      </c>
      <c r="C472" s="280">
        <v>28831900</v>
      </c>
      <c r="D472" s="248">
        <f>รายละเอียด!F560</f>
        <v>8007200</v>
      </c>
      <c r="E472" s="123" t="s">
        <v>19</v>
      </c>
      <c r="F472" s="123" t="s">
        <v>19</v>
      </c>
      <c r="G472" s="123" t="s">
        <v>19</v>
      </c>
    </row>
    <row r="473" spans="1:7" ht="24.75" customHeight="1">
      <c r="A473" s="122" t="s">
        <v>20</v>
      </c>
      <c r="B473" s="123" t="s">
        <v>18</v>
      </c>
      <c r="C473" s="280">
        <v>28831900</v>
      </c>
      <c r="D473" s="248">
        <f>รายละเอียด!F560</f>
        <v>8007200</v>
      </c>
      <c r="E473" s="123" t="s">
        <v>19</v>
      </c>
      <c r="F473" s="123" t="s">
        <v>19</v>
      </c>
      <c r="G473" s="123" t="s">
        <v>19</v>
      </c>
    </row>
    <row r="474" spans="1:7" ht="24.75" customHeight="1">
      <c r="A474" s="122" t="s">
        <v>21</v>
      </c>
      <c r="B474" s="123" t="s">
        <v>18</v>
      </c>
      <c r="C474" s="281" t="s">
        <v>19</v>
      </c>
      <c r="D474" s="123" t="s">
        <v>19</v>
      </c>
      <c r="E474" s="123" t="s">
        <v>19</v>
      </c>
      <c r="F474" s="123" t="s">
        <v>19</v>
      </c>
      <c r="G474" s="123" t="s">
        <v>19</v>
      </c>
    </row>
    <row r="475" spans="1:7" ht="24.75" customHeight="1">
      <c r="A475" s="78"/>
      <c r="B475" s="79"/>
      <c r="C475" s="145"/>
      <c r="D475" s="146"/>
      <c r="E475" s="124"/>
      <c r="F475" s="124"/>
      <c r="G475" s="124"/>
    </row>
    <row r="476" spans="1:7" ht="24.75" customHeight="1">
      <c r="A476" s="78"/>
      <c r="B476" s="79"/>
      <c r="C476" s="145"/>
      <c r="D476" s="146"/>
      <c r="E476" s="124"/>
      <c r="F476" s="124"/>
      <c r="G476" s="124"/>
    </row>
    <row r="477" spans="1:7" ht="24.75" customHeight="1">
      <c r="A477" s="78"/>
      <c r="B477" s="79"/>
      <c r="C477" s="145"/>
      <c r="D477" s="146"/>
      <c r="E477" s="124"/>
      <c r="F477" s="124"/>
      <c r="G477" s="124"/>
    </row>
    <row r="478" spans="1:7" ht="24.75" customHeight="1">
      <c r="A478" s="78"/>
      <c r="B478" s="79"/>
      <c r="C478" s="145"/>
      <c r="D478" s="146"/>
      <c r="E478" s="124"/>
      <c r="F478" s="124"/>
      <c r="G478" s="124"/>
    </row>
    <row r="479" spans="1:7" ht="24.75" customHeight="1">
      <c r="A479" s="78"/>
      <c r="B479" s="79"/>
      <c r="C479" s="145"/>
      <c r="D479" s="146"/>
      <c r="E479" s="124"/>
      <c r="F479" s="124"/>
      <c r="G479" s="124"/>
    </row>
    <row r="480" spans="1:7" ht="24.75" customHeight="1">
      <c r="A480" s="78"/>
      <c r="B480" s="79"/>
      <c r="C480" s="145"/>
      <c r="D480" s="146"/>
      <c r="E480" s="124"/>
      <c r="F480" s="124"/>
      <c r="G480" s="124"/>
    </row>
    <row r="481" spans="1:7" ht="24.75" customHeight="1">
      <c r="A481" s="78"/>
      <c r="B481" s="79"/>
      <c r="C481" s="145"/>
      <c r="D481" s="146"/>
      <c r="E481" s="124"/>
      <c r="F481" s="124"/>
      <c r="G481" s="124"/>
    </row>
    <row r="482" spans="1:7" ht="24.75" customHeight="1">
      <c r="A482" s="78"/>
      <c r="B482" s="79"/>
      <c r="C482" s="145"/>
      <c r="D482" s="146"/>
      <c r="E482" s="124"/>
      <c r="F482" s="124"/>
      <c r="G482" s="124"/>
    </row>
    <row r="483" spans="1:7" ht="24.75" customHeight="1">
      <c r="A483" s="78"/>
      <c r="B483" s="79"/>
      <c r="C483" s="145"/>
      <c r="D483" s="146"/>
      <c r="E483" s="124"/>
      <c r="F483" s="124"/>
      <c r="G483" s="124"/>
    </row>
    <row r="484" spans="1:7" ht="24.75" customHeight="1">
      <c r="A484" s="78"/>
      <c r="B484" s="79"/>
      <c r="C484" s="145"/>
      <c r="D484" s="146"/>
      <c r="E484" s="124"/>
      <c r="F484" s="124"/>
      <c r="G484" s="124"/>
    </row>
    <row r="485" spans="1:7" ht="24.75" customHeight="1">
      <c r="A485" s="78"/>
      <c r="B485" s="79"/>
      <c r="C485" s="145"/>
      <c r="D485" s="146"/>
      <c r="E485" s="124"/>
      <c r="F485" s="124"/>
      <c r="G485" s="124"/>
    </row>
    <row r="486" spans="1:7" ht="24.75" customHeight="1">
      <c r="A486" s="78"/>
      <c r="B486" s="79"/>
      <c r="C486" s="145"/>
      <c r="D486" s="146"/>
      <c r="E486" s="124"/>
      <c r="F486" s="124"/>
      <c r="G486" s="124"/>
    </row>
    <row r="487" spans="1:7" ht="24.75" customHeight="1">
      <c r="A487" s="78"/>
      <c r="B487" s="79"/>
      <c r="C487" s="145"/>
      <c r="D487" s="146"/>
      <c r="E487" s="124"/>
      <c r="F487" s="124"/>
      <c r="G487" s="124"/>
    </row>
    <row r="488" spans="1:7" ht="24.75" customHeight="1">
      <c r="A488" s="78"/>
      <c r="B488" s="79"/>
      <c r="C488" s="145"/>
      <c r="D488" s="146"/>
      <c r="E488" s="124"/>
      <c r="F488" s="124"/>
      <c r="G488" s="124"/>
    </row>
    <row r="489" spans="1:7" ht="24.75" customHeight="1">
      <c r="A489" s="78"/>
      <c r="B489" s="79"/>
      <c r="C489" s="145"/>
      <c r="D489" s="146"/>
      <c r="E489" s="124"/>
      <c r="F489" s="124"/>
      <c r="G489" s="124"/>
    </row>
    <row r="490" spans="1:7" ht="24.75" customHeight="1">
      <c r="A490" s="78"/>
      <c r="B490" s="79"/>
      <c r="C490" s="145"/>
      <c r="D490" s="146"/>
      <c r="E490" s="124"/>
      <c r="F490" s="124"/>
      <c r="G490" s="124"/>
    </row>
    <row r="491" spans="1:7" ht="24.75" customHeight="1">
      <c r="A491" s="78"/>
      <c r="B491" s="79"/>
      <c r="C491" s="145"/>
      <c r="D491" s="146"/>
      <c r="E491" s="124"/>
      <c r="F491" s="124"/>
      <c r="G491" s="124"/>
    </row>
    <row r="492" spans="1:7" ht="24.75" customHeight="1">
      <c r="A492" s="83" t="s">
        <v>153</v>
      </c>
      <c r="B492" s="84"/>
      <c r="C492" s="85"/>
      <c r="D492" s="86"/>
      <c r="E492" s="85"/>
      <c r="F492" s="85"/>
      <c r="G492" s="85"/>
    </row>
    <row r="493" spans="1:7" ht="24.75" customHeight="1">
      <c r="A493" s="102" t="s">
        <v>441</v>
      </c>
      <c r="B493" s="102"/>
      <c r="C493" s="102"/>
      <c r="D493" s="103"/>
      <c r="E493" s="102"/>
      <c r="F493" s="102"/>
      <c r="G493" s="102"/>
    </row>
    <row r="494" spans="1:7" ht="24.75" customHeight="1">
      <c r="A494" s="41" t="s">
        <v>154</v>
      </c>
      <c r="B494" s="41"/>
      <c r="C494" s="41"/>
      <c r="D494" s="26"/>
      <c r="E494" s="41"/>
      <c r="F494" s="41"/>
      <c r="G494" s="41"/>
    </row>
    <row r="495" spans="1:7" ht="24.75" customHeight="1">
      <c r="A495" s="41" t="s">
        <v>155</v>
      </c>
      <c r="B495" s="41"/>
      <c r="C495" s="41"/>
      <c r="D495" s="26"/>
      <c r="E495" s="41"/>
      <c r="F495" s="41"/>
      <c r="G495" s="41"/>
    </row>
    <row r="496" spans="1:7" ht="24.75" customHeight="1">
      <c r="A496" s="16" t="s">
        <v>442</v>
      </c>
      <c r="B496" s="22"/>
    </row>
    <row r="497" spans="1:7" ht="24.75" customHeight="1">
      <c r="A497" s="41" t="s">
        <v>156</v>
      </c>
      <c r="B497" s="41"/>
      <c r="C497" s="41"/>
      <c r="E497" s="41"/>
      <c r="F497" s="41"/>
      <c r="G497" s="41"/>
    </row>
    <row r="498" spans="1:7" ht="24.75" customHeight="1">
      <c r="A498" s="41"/>
      <c r="B498" s="41"/>
      <c r="C498" s="41"/>
      <c r="E498" s="41"/>
      <c r="F498" s="41"/>
      <c r="G498" s="41"/>
    </row>
    <row r="499" spans="1:7" ht="24.75" customHeight="1">
      <c r="A499" s="313" t="s">
        <v>24</v>
      </c>
      <c r="B499" s="310" t="s">
        <v>25</v>
      </c>
      <c r="C499" s="311"/>
      <c r="D499" s="311"/>
      <c r="E499" s="311"/>
      <c r="F499" s="311"/>
      <c r="G499" s="312"/>
    </row>
    <row r="500" spans="1:7" ht="24.75" customHeight="1">
      <c r="A500" s="314"/>
      <c r="B500" s="123" t="s">
        <v>1</v>
      </c>
      <c r="C500" s="94" t="s">
        <v>3</v>
      </c>
      <c r="D500" s="126" t="s">
        <v>14</v>
      </c>
      <c r="E500" s="126" t="s">
        <v>15</v>
      </c>
      <c r="F500" s="126" t="s">
        <v>16</v>
      </c>
      <c r="G500" s="126" t="s">
        <v>765</v>
      </c>
    </row>
    <row r="501" spans="1:7" ht="24.75" customHeight="1">
      <c r="A501" s="147" t="s">
        <v>914</v>
      </c>
      <c r="B501" s="148" t="s">
        <v>4</v>
      </c>
      <c r="C501" s="129" t="s">
        <v>43</v>
      </c>
      <c r="D501" s="149" t="s">
        <v>465</v>
      </c>
      <c r="E501" s="129" t="s">
        <v>98</v>
      </c>
      <c r="F501" s="129" t="s">
        <v>98</v>
      </c>
      <c r="G501" s="129" t="s">
        <v>98</v>
      </c>
    </row>
    <row r="502" spans="1:7" ht="24.75" customHeight="1">
      <c r="A502" s="150" t="s">
        <v>915</v>
      </c>
      <c r="B502" s="121"/>
      <c r="C502" s="152"/>
      <c r="D502" s="151"/>
      <c r="E502" s="152"/>
      <c r="F502" s="152"/>
      <c r="G502" s="152"/>
    </row>
    <row r="503" spans="1:7" ht="24.75" customHeight="1">
      <c r="A503" s="147" t="s">
        <v>916</v>
      </c>
      <c r="B503" s="148" t="s">
        <v>4</v>
      </c>
      <c r="C503" s="129" t="s">
        <v>43</v>
      </c>
      <c r="D503" s="149" t="s">
        <v>43</v>
      </c>
      <c r="E503" s="129" t="s">
        <v>43</v>
      </c>
      <c r="F503" s="129" t="s">
        <v>43</v>
      </c>
      <c r="G503" s="129" t="s">
        <v>43</v>
      </c>
    </row>
    <row r="504" spans="1:7" ht="24.75" customHeight="1">
      <c r="A504" s="115" t="s">
        <v>917</v>
      </c>
      <c r="B504" s="112"/>
      <c r="C504" s="157"/>
      <c r="D504" s="154"/>
      <c r="E504" s="157"/>
      <c r="F504" s="157"/>
      <c r="G504" s="157"/>
    </row>
    <row r="505" spans="1:7" ht="24.75" customHeight="1">
      <c r="A505" s="150" t="s">
        <v>157</v>
      </c>
      <c r="B505" s="121"/>
      <c r="C505" s="152"/>
      <c r="D505" s="151"/>
      <c r="E505" s="152"/>
      <c r="F505" s="152"/>
      <c r="G505" s="152"/>
    </row>
    <row r="506" spans="1:7" ht="24.75" customHeight="1">
      <c r="A506" s="147" t="s">
        <v>48</v>
      </c>
      <c r="B506" s="148" t="s">
        <v>4</v>
      </c>
      <c r="C506" s="129" t="s">
        <v>43</v>
      </c>
      <c r="D506" s="149" t="s">
        <v>43</v>
      </c>
      <c r="E506" s="129" t="s">
        <v>43</v>
      </c>
      <c r="F506" s="129" t="s">
        <v>43</v>
      </c>
      <c r="G506" s="129" t="s">
        <v>43</v>
      </c>
    </row>
    <row r="507" spans="1:7" ht="24.75" customHeight="1">
      <c r="A507" s="150" t="s">
        <v>158</v>
      </c>
      <c r="B507" s="121"/>
      <c r="C507" s="143"/>
      <c r="D507" s="252"/>
      <c r="E507" s="142"/>
      <c r="F507" s="142"/>
      <c r="G507" s="142"/>
    </row>
    <row r="508" spans="1:7" ht="24.75" customHeight="1">
      <c r="A508" s="122" t="s">
        <v>17</v>
      </c>
      <c r="B508" s="123" t="s">
        <v>18</v>
      </c>
      <c r="C508" s="280">
        <v>1840300</v>
      </c>
      <c r="D508" s="248">
        <f>รายละเอียด!F603</f>
        <v>1319800</v>
      </c>
      <c r="E508" s="123" t="s">
        <v>19</v>
      </c>
      <c r="F508" s="123" t="s">
        <v>19</v>
      </c>
      <c r="G508" s="123" t="s">
        <v>19</v>
      </c>
    </row>
    <row r="509" spans="1:7" ht="24.75" customHeight="1">
      <c r="A509" s="122" t="s">
        <v>20</v>
      </c>
      <c r="B509" s="123" t="s">
        <v>18</v>
      </c>
      <c r="C509" s="280">
        <v>1840300</v>
      </c>
      <c r="D509" s="248">
        <f>รายละเอียด!F603</f>
        <v>1319800</v>
      </c>
      <c r="E509" s="123" t="s">
        <v>19</v>
      </c>
      <c r="F509" s="123" t="s">
        <v>19</v>
      </c>
      <c r="G509" s="123" t="s">
        <v>19</v>
      </c>
    </row>
    <row r="510" spans="1:7" ht="24.75" customHeight="1">
      <c r="A510" s="122" t="s">
        <v>21</v>
      </c>
      <c r="B510" s="123" t="s">
        <v>18</v>
      </c>
      <c r="C510" s="123" t="s">
        <v>19</v>
      </c>
      <c r="D510" s="123" t="s">
        <v>19</v>
      </c>
      <c r="E510" s="123" t="s">
        <v>19</v>
      </c>
      <c r="F510" s="123" t="s">
        <v>19</v>
      </c>
      <c r="G510" s="123" t="s">
        <v>19</v>
      </c>
    </row>
    <row r="533" spans="1:7" ht="24.75" customHeight="1">
      <c r="A533" s="83" t="s">
        <v>159</v>
      </c>
      <c r="B533" s="84"/>
      <c r="C533" s="85"/>
      <c r="D533" s="86"/>
      <c r="E533" s="85"/>
      <c r="F533" s="85"/>
      <c r="G533" s="85"/>
    </row>
    <row r="534" spans="1:7" ht="24.75" customHeight="1">
      <c r="A534" s="317" t="s">
        <v>443</v>
      </c>
      <c r="B534" s="317"/>
      <c r="C534" s="317"/>
      <c r="D534" s="317"/>
      <c r="E534" s="317"/>
      <c r="F534" s="317"/>
      <c r="G534" s="317"/>
    </row>
    <row r="535" spans="1:7" ht="24.75" customHeight="1">
      <c r="A535" s="41" t="s">
        <v>160</v>
      </c>
      <c r="B535" s="41"/>
      <c r="C535" s="41"/>
      <c r="D535" s="26"/>
      <c r="E535" s="41"/>
      <c r="F535" s="41"/>
      <c r="G535" s="41"/>
    </row>
    <row r="536" spans="1:7" ht="24.75" customHeight="1">
      <c r="A536" s="41" t="s">
        <v>161</v>
      </c>
      <c r="B536" s="41"/>
      <c r="C536" s="41"/>
      <c r="D536" s="26"/>
      <c r="E536" s="41"/>
      <c r="F536" s="41"/>
      <c r="G536" s="41"/>
    </row>
    <row r="537" spans="1:7" ht="24.75" customHeight="1">
      <c r="A537" s="22" t="s">
        <v>545</v>
      </c>
      <c r="B537" s="22"/>
    </row>
    <row r="538" spans="1:7" ht="24.75" customHeight="1">
      <c r="A538" s="41" t="s">
        <v>544</v>
      </c>
      <c r="B538" s="41"/>
      <c r="C538" s="41"/>
      <c r="E538" s="41"/>
      <c r="F538" s="41"/>
      <c r="G538" s="41"/>
    </row>
    <row r="539" spans="1:7" ht="24.75" customHeight="1">
      <c r="A539" s="35"/>
      <c r="B539" s="35"/>
      <c r="C539" s="35"/>
      <c r="D539" s="104"/>
      <c r="E539" s="35"/>
      <c r="F539" s="35"/>
      <c r="G539" s="35"/>
    </row>
    <row r="540" spans="1:7" ht="24.75" customHeight="1">
      <c r="A540" s="318" t="s">
        <v>24</v>
      </c>
      <c r="B540" s="319" t="s">
        <v>25</v>
      </c>
      <c r="C540" s="319"/>
      <c r="D540" s="319"/>
      <c r="E540" s="319"/>
      <c r="F540" s="319"/>
      <c r="G540" s="319"/>
    </row>
    <row r="541" spans="1:7" ht="24.75" customHeight="1">
      <c r="A541" s="318"/>
      <c r="B541" s="123" t="s">
        <v>1</v>
      </c>
      <c r="C541" s="94" t="s">
        <v>3</v>
      </c>
      <c r="D541" s="126" t="s">
        <v>14</v>
      </c>
      <c r="E541" s="126" t="s">
        <v>15</v>
      </c>
      <c r="F541" s="126" t="s">
        <v>16</v>
      </c>
      <c r="G541" s="126" t="s">
        <v>765</v>
      </c>
    </row>
    <row r="542" spans="1:7" ht="24.75" customHeight="1">
      <c r="A542" s="147" t="s">
        <v>162</v>
      </c>
      <c r="B542" s="148" t="s">
        <v>4</v>
      </c>
      <c r="C542" s="129" t="s">
        <v>321</v>
      </c>
      <c r="D542" s="149" t="s">
        <v>321</v>
      </c>
      <c r="E542" s="129" t="s">
        <v>321</v>
      </c>
      <c r="F542" s="129" t="s">
        <v>321</v>
      </c>
      <c r="G542" s="129" t="s">
        <v>321</v>
      </c>
    </row>
    <row r="543" spans="1:7" ht="24.75" customHeight="1">
      <c r="A543" s="150" t="s">
        <v>163</v>
      </c>
      <c r="B543" s="121"/>
      <c r="C543" s="152"/>
      <c r="D543" s="151"/>
      <c r="E543" s="152"/>
      <c r="F543" s="152"/>
      <c r="G543" s="152"/>
    </row>
    <row r="544" spans="1:7" ht="24.75" customHeight="1">
      <c r="A544" s="147" t="s">
        <v>164</v>
      </c>
      <c r="B544" s="148" t="s">
        <v>165</v>
      </c>
      <c r="C544" s="129" t="s">
        <v>466</v>
      </c>
      <c r="D544" s="149" t="s">
        <v>466</v>
      </c>
      <c r="E544" s="129" t="s">
        <v>88</v>
      </c>
      <c r="F544" s="129" t="s">
        <v>88</v>
      </c>
      <c r="G544" s="129" t="s">
        <v>88</v>
      </c>
    </row>
    <row r="545" spans="1:7" ht="24.75" customHeight="1">
      <c r="A545" s="150" t="s">
        <v>166</v>
      </c>
      <c r="B545" s="121"/>
      <c r="C545" s="152"/>
      <c r="D545" s="151"/>
      <c r="E545" s="152"/>
      <c r="F545" s="152"/>
      <c r="G545" s="152"/>
    </row>
    <row r="546" spans="1:7" ht="24.75" customHeight="1">
      <c r="A546" s="147" t="s">
        <v>167</v>
      </c>
      <c r="B546" s="148" t="s">
        <v>168</v>
      </c>
      <c r="C546" s="129">
        <v>6</v>
      </c>
      <c r="D546" s="149">
        <v>6</v>
      </c>
      <c r="E546" s="129">
        <v>6</v>
      </c>
      <c r="F546" s="129">
        <v>6</v>
      </c>
      <c r="G546" s="129">
        <v>6</v>
      </c>
    </row>
    <row r="547" spans="1:7" ht="24.75" customHeight="1">
      <c r="A547" s="150" t="s">
        <v>169</v>
      </c>
      <c r="B547" s="121"/>
      <c r="C547" s="143"/>
      <c r="D547" s="252"/>
      <c r="E547" s="142"/>
      <c r="F547" s="142"/>
      <c r="G547" s="142"/>
    </row>
    <row r="548" spans="1:7" ht="24.75" customHeight="1">
      <c r="A548" s="122" t="s">
        <v>17</v>
      </c>
      <c r="B548" s="123" t="s">
        <v>18</v>
      </c>
      <c r="C548" s="280">
        <f>24790900+3228000</f>
        <v>28018900</v>
      </c>
      <c r="D548" s="248">
        <f>รายละเอียด!F646</f>
        <v>29180300</v>
      </c>
      <c r="E548" s="123" t="s">
        <v>19</v>
      </c>
      <c r="F548" s="123" t="s">
        <v>19</v>
      </c>
      <c r="G548" s="123" t="s">
        <v>19</v>
      </c>
    </row>
    <row r="549" spans="1:7" ht="24.75" customHeight="1">
      <c r="A549" s="122" t="s">
        <v>20</v>
      </c>
      <c r="B549" s="123" t="s">
        <v>18</v>
      </c>
      <c r="C549" s="280">
        <f>24790900+3228000</f>
        <v>28018900</v>
      </c>
      <c r="D549" s="248">
        <f>รายละเอียด!F646</f>
        <v>29180300</v>
      </c>
      <c r="E549" s="123" t="s">
        <v>19</v>
      </c>
      <c r="F549" s="123" t="s">
        <v>19</v>
      </c>
      <c r="G549" s="123" t="s">
        <v>19</v>
      </c>
    </row>
    <row r="550" spans="1:7" ht="24.75" customHeight="1">
      <c r="A550" s="122" t="s">
        <v>21</v>
      </c>
      <c r="B550" s="123" t="s">
        <v>18</v>
      </c>
      <c r="C550" s="211" t="s">
        <v>19</v>
      </c>
      <c r="D550" s="188" t="s">
        <v>19</v>
      </c>
      <c r="E550" s="188" t="s">
        <v>19</v>
      </c>
      <c r="F550" s="188" t="s">
        <v>19</v>
      </c>
      <c r="G550" s="188" t="s">
        <v>19</v>
      </c>
    </row>
    <row r="551" spans="1:7" ht="24.75" customHeight="1">
      <c r="A551" s="78"/>
      <c r="B551" s="79"/>
      <c r="C551" s="269"/>
      <c r="D551" s="269"/>
      <c r="E551" s="269"/>
      <c r="F551" s="269"/>
      <c r="G551" s="269"/>
    </row>
    <row r="552" spans="1:7" ht="24.75" customHeight="1">
      <c r="A552" s="78"/>
      <c r="B552" s="79"/>
      <c r="C552" s="269"/>
      <c r="D552" s="269"/>
      <c r="E552" s="269"/>
      <c r="F552" s="269"/>
      <c r="G552" s="269"/>
    </row>
    <row r="553" spans="1:7" ht="24.75" customHeight="1">
      <c r="A553" s="78"/>
      <c r="B553" s="79"/>
      <c r="C553" s="124"/>
      <c r="D553" s="146"/>
      <c r="E553" s="124"/>
      <c r="F553" s="124"/>
      <c r="G553" s="124"/>
    </row>
    <row r="554" spans="1:7" ht="24.75" customHeight="1">
      <c r="A554" s="83" t="s">
        <v>170</v>
      </c>
      <c r="B554" s="84"/>
      <c r="C554" s="85"/>
      <c r="D554" s="86"/>
      <c r="E554" s="85"/>
      <c r="F554" s="85"/>
      <c r="G554" s="85"/>
    </row>
    <row r="555" spans="1:7" ht="24.75" customHeight="1">
      <c r="A555" s="317" t="s">
        <v>444</v>
      </c>
      <c r="B555" s="317"/>
      <c r="C555" s="317"/>
      <c r="D555" s="317"/>
      <c r="E555" s="317"/>
      <c r="F555" s="317"/>
      <c r="G555" s="317"/>
    </row>
    <row r="556" spans="1:7" ht="24.75" customHeight="1">
      <c r="A556" s="41" t="s">
        <v>171</v>
      </c>
      <c r="B556" s="35"/>
      <c r="C556" s="35"/>
      <c r="D556" s="104"/>
      <c r="E556" s="35"/>
      <c r="F556" s="35"/>
      <c r="G556" s="35"/>
    </row>
    <row r="557" spans="1:7" ht="24.75" customHeight="1">
      <c r="A557" s="41" t="s">
        <v>172</v>
      </c>
      <c r="B557" s="35"/>
      <c r="C557" s="35"/>
      <c r="D557" s="104"/>
      <c r="E557" s="35"/>
      <c r="F557" s="35"/>
      <c r="G557" s="35"/>
    </row>
    <row r="558" spans="1:7" ht="24.75" customHeight="1">
      <c r="A558" s="41" t="s">
        <v>173</v>
      </c>
      <c r="B558" s="35"/>
      <c r="C558" s="35"/>
      <c r="D558" s="104"/>
      <c r="E558" s="35"/>
      <c r="F558" s="35"/>
      <c r="G558" s="35"/>
    </row>
    <row r="559" spans="1:7" ht="24.75" customHeight="1">
      <c r="A559" s="16" t="s">
        <v>445</v>
      </c>
      <c r="B559" s="22"/>
    </row>
    <row r="560" spans="1:7" ht="24.75" customHeight="1">
      <c r="A560" s="78"/>
      <c r="B560" s="35"/>
      <c r="C560" s="35"/>
      <c r="D560" s="104"/>
      <c r="E560" s="35"/>
      <c r="F560" s="35"/>
      <c r="G560" s="35"/>
    </row>
    <row r="561" spans="1:7" ht="24.75" customHeight="1">
      <c r="A561" s="318" t="s">
        <v>24</v>
      </c>
      <c r="B561" s="319" t="s">
        <v>25</v>
      </c>
      <c r="C561" s="319"/>
      <c r="D561" s="319"/>
      <c r="E561" s="319"/>
      <c r="F561" s="319"/>
      <c r="G561" s="319"/>
    </row>
    <row r="562" spans="1:7" ht="24.75" customHeight="1">
      <c r="A562" s="318"/>
      <c r="B562" s="123" t="s">
        <v>1</v>
      </c>
      <c r="C562" s="94" t="s">
        <v>3</v>
      </c>
      <c r="D562" s="126" t="s">
        <v>14</v>
      </c>
      <c r="E562" s="126" t="s">
        <v>15</v>
      </c>
      <c r="F562" s="126" t="s">
        <v>16</v>
      </c>
      <c r="G562" s="126" t="s">
        <v>765</v>
      </c>
    </row>
    <row r="563" spans="1:7" ht="24.75" customHeight="1">
      <c r="A563" s="155" t="s">
        <v>45</v>
      </c>
      <c r="B563" s="148" t="s">
        <v>4</v>
      </c>
      <c r="C563" s="129" t="s">
        <v>455</v>
      </c>
      <c r="D563" s="149" t="s">
        <v>455</v>
      </c>
      <c r="E563" s="129" t="s">
        <v>455</v>
      </c>
      <c r="F563" s="129" t="s">
        <v>455</v>
      </c>
      <c r="G563" s="129" t="s">
        <v>455</v>
      </c>
    </row>
    <row r="564" spans="1:7" ht="24.75" customHeight="1">
      <c r="A564" s="120" t="s">
        <v>158</v>
      </c>
      <c r="B564" s="121"/>
      <c r="C564" s="152"/>
      <c r="D564" s="151"/>
      <c r="E564" s="152"/>
      <c r="F564" s="152"/>
      <c r="G564" s="152"/>
    </row>
    <row r="565" spans="1:7" ht="24.75" customHeight="1">
      <c r="A565" s="147" t="s">
        <v>916</v>
      </c>
      <c r="B565" s="148" t="s">
        <v>4</v>
      </c>
      <c r="C565" s="129" t="s">
        <v>43</v>
      </c>
      <c r="D565" s="149" t="s">
        <v>43</v>
      </c>
      <c r="E565" s="129" t="s">
        <v>43</v>
      </c>
      <c r="F565" s="129" t="s">
        <v>43</v>
      </c>
      <c r="G565" s="129" t="s">
        <v>43</v>
      </c>
    </row>
    <row r="566" spans="1:7" ht="24.75" customHeight="1">
      <c r="A566" s="141" t="s">
        <v>918</v>
      </c>
      <c r="B566" s="137"/>
      <c r="C566" s="143"/>
      <c r="D566" s="254"/>
      <c r="E566" s="143"/>
      <c r="F566" s="143"/>
      <c r="G566" s="143"/>
    </row>
    <row r="567" spans="1:7" ht="24.75" customHeight="1">
      <c r="A567" s="122" t="s">
        <v>17</v>
      </c>
      <c r="B567" s="123" t="s">
        <v>18</v>
      </c>
      <c r="C567" s="280">
        <f>408180+1512400</f>
        <v>1920580</v>
      </c>
      <c r="D567" s="248">
        <f>รายละเอียด!F732</f>
        <v>303200</v>
      </c>
      <c r="E567" s="123" t="s">
        <v>19</v>
      </c>
      <c r="F567" s="123" t="s">
        <v>19</v>
      </c>
      <c r="G567" s="123" t="s">
        <v>19</v>
      </c>
    </row>
    <row r="568" spans="1:7" ht="24.75" customHeight="1">
      <c r="A568" s="122" t="s">
        <v>20</v>
      </c>
      <c r="B568" s="123" t="s">
        <v>18</v>
      </c>
      <c r="C568" s="280">
        <f>408180+1512400</f>
        <v>1920580</v>
      </c>
      <c r="D568" s="248">
        <f>รายละเอียด!F732</f>
        <v>303200</v>
      </c>
      <c r="E568" s="123" t="s">
        <v>19</v>
      </c>
      <c r="F568" s="123" t="s">
        <v>19</v>
      </c>
      <c r="G568" s="123" t="s">
        <v>19</v>
      </c>
    </row>
    <row r="569" spans="1:7" ht="24.75" customHeight="1">
      <c r="A569" s="122" t="s">
        <v>21</v>
      </c>
      <c r="B569" s="123" t="s">
        <v>18</v>
      </c>
      <c r="C569" s="281" t="s">
        <v>19</v>
      </c>
      <c r="D569" s="123" t="s">
        <v>19</v>
      </c>
      <c r="E569" s="123" t="s">
        <v>19</v>
      </c>
      <c r="F569" s="123" t="s">
        <v>19</v>
      </c>
      <c r="G569" s="123" t="s">
        <v>19</v>
      </c>
    </row>
    <row r="574" spans="1:7" ht="24.75" customHeight="1">
      <c r="A574" s="83" t="s">
        <v>175</v>
      </c>
      <c r="B574" s="84"/>
      <c r="C574" s="85"/>
      <c r="D574" s="86"/>
      <c r="E574" s="85"/>
      <c r="F574" s="85"/>
      <c r="G574" s="85"/>
    </row>
    <row r="575" spans="1:7" ht="24.75" customHeight="1">
      <c r="A575" s="102" t="s">
        <v>446</v>
      </c>
      <c r="B575" s="102"/>
      <c r="C575" s="102"/>
      <c r="D575" s="103"/>
      <c r="E575" s="102"/>
      <c r="F575" s="102"/>
      <c r="G575" s="102"/>
    </row>
    <row r="576" spans="1:7" ht="24.75" customHeight="1">
      <c r="A576" s="41" t="s">
        <v>176</v>
      </c>
      <c r="B576" s="35"/>
      <c r="C576" s="35"/>
      <c r="D576" s="104"/>
      <c r="E576" s="35"/>
      <c r="F576" s="35"/>
      <c r="G576" s="35"/>
    </row>
    <row r="577" spans="1:7" ht="24.75" customHeight="1">
      <c r="A577" s="41" t="s">
        <v>177</v>
      </c>
      <c r="B577" s="35"/>
      <c r="C577" s="35"/>
      <c r="D577" s="104"/>
      <c r="E577" s="35"/>
      <c r="F577" s="35"/>
      <c r="G577" s="35"/>
    </row>
    <row r="578" spans="1:7" ht="24.75" customHeight="1">
      <c r="A578" s="41" t="s">
        <v>178</v>
      </c>
      <c r="B578" s="35"/>
      <c r="C578" s="35"/>
      <c r="D578" s="104"/>
      <c r="E578" s="35"/>
      <c r="F578" s="35"/>
      <c r="G578" s="35"/>
    </row>
    <row r="579" spans="1:7" ht="24.75" customHeight="1">
      <c r="A579" s="41" t="s">
        <v>179</v>
      </c>
      <c r="B579" s="35"/>
      <c r="C579" s="35"/>
      <c r="D579" s="104"/>
      <c r="E579" s="35"/>
      <c r="F579" s="35"/>
      <c r="G579" s="35"/>
    </row>
    <row r="580" spans="1:7" ht="24.75" customHeight="1">
      <c r="A580" s="41" t="s">
        <v>180</v>
      </c>
      <c r="B580" s="35"/>
      <c r="C580" s="35"/>
      <c r="D580" s="104"/>
      <c r="E580" s="35"/>
      <c r="F580" s="35"/>
      <c r="G580" s="35"/>
    </row>
    <row r="581" spans="1:7" ht="24.75" customHeight="1">
      <c r="A581" s="35" t="s">
        <v>181</v>
      </c>
      <c r="B581" s="35"/>
      <c r="C581" s="35"/>
      <c r="D581" s="104"/>
      <c r="E581" s="35"/>
      <c r="F581" s="35"/>
      <c r="G581" s="35"/>
    </row>
    <row r="582" spans="1:7" ht="24.75" customHeight="1">
      <c r="A582" s="320" t="s">
        <v>447</v>
      </c>
      <c r="B582" s="321"/>
      <c r="C582" s="321"/>
      <c r="D582" s="321"/>
      <c r="E582" s="321"/>
      <c r="F582" s="321"/>
      <c r="G582" s="321"/>
    </row>
    <row r="583" spans="1:7" ht="24.75" customHeight="1">
      <c r="A583" s="41" t="s">
        <v>182</v>
      </c>
      <c r="B583" s="35"/>
      <c r="C583" s="35"/>
      <c r="D583" s="104"/>
      <c r="E583" s="35"/>
      <c r="F583" s="35"/>
      <c r="G583" s="35"/>
    </row>
    <row r="584" spans="1:7" ht="24.75" customHeight="1">
      <c r="A584" s="41"/>
      <c r="B584" s="35"/>
      <c r="C584" s="35"/>
      <c r="D584" s="104"/>
      <c r="E584" s="35"/>
      <c r="F584" s="35"/>
      <c r="G584" s="35"/>
    </row>
    <row r="585" spans="1:7" ht="24.75" customHeight="1">
      <c r="A585" s="318" t="s">
        <v>24</v>
      </c>
      <c r="B585" s="319" t="s">
        <v>25</v>
      </c>
      <c r="C585" s="319"/>
      <c r="D585" s="319"/>
      <c r="E585" s="319"/>
      <c r="F585" s="319"/>
      <c r="G585" s="319"/>
    </row>
    <row r="586" spans="1:7" ht="24.75" customHeight="1">
      <c r="A586" s="318"/>
      <c r="B586" s="123" t="s">
        <v>1</v>
      </c>
      <c r="C586" s="94" t="s">
        <v>3</v>
      </c>
      <c r="D586" s="126" t="s">
        <v>14</v>
      </c>
      <c r="E586" s="126" t="s">
        <v>15</v>
      </c>
      <c r="F586" s="126" t="s">
        <v>16</v>
      </c>
      <c r="G586" s="126" t="s">
        <v>765</v>
      </c>
    </row>
    <row r="587" spans="1:7" ht="24.75" customHeight="1">
      <c r="A587" s="147" t="s">
        <v>183</v>
      </c>
      <c r="B587" s="148" t="s">
        <v>4</v>
      </c>
      <c r="C587" s="129">
        <v>97</v>
      </c>
      <c r="D587" s="149" t="s">
        <v>46</v>
      </c>
      <c r="E587" s="129">
        <v>97</v>
      </c>
      <c r="F587" s="129">
        <v>97</v>
      </c>
      <c r="G587" s="129">
        <v>97</v>
      </c>
    </row>
    <row r="588" spans="1:7" ht="24.75" customHeight="1">
      <c r="A588" s="115" t="s">
        <v>184</v>
      </c>
      <c r="B588" s="112"/>
      <c r="C588" s="157"/>
      <c r="D588" s="154"/>
      <c r="E588" s="157"/>
      <c r="F588" s="157"/>
      <c r="G588" s="157"/>
    </row>
    <row r="589" spans="1:7" ht="24.75" customHeight="1">
      <c r="A589" s="150" t="s">
        <v>185</v>
      </c>
      <c r="B589" s="121"/>
      <c r="C589" s="152"/>
      <c r="D589" s="151"/>
      <c r="E589" s="152"/>
      <c r="F589" s="152"/>
      <c r="G589" s="152"/>
    </row>
    <row r="590" spans="1:7" ht="24.75" customHeight="1">
      <c r="A590" s="147" t="s">
        <v>186</v>
      </c>
      <c r="B590" s="148" t="s">
        <v>4</v>
      </c>
      <c r="C590" s="129">
        <v>100</v>
      </c>
      <c r="D590" s="149">
        <v>100</v>
      </c>
      <c r="E590" s="129">
        <v>100</v>
      </c>
      <c r="F590" s="129">
        <v>100</v>
      </c>
      <c r="G590" s="129">
        <v>100</v>
      </c>
    </row>
    <row r="591" spans="1:7" ht="24.75" customHeight="1">
      <c r="A591" s="115" t="s">
        <v>187</v>
      </c>
      <c r="B591" s="112"/>
      <c r="C591" s="157"/>
      <c r="D591" s="154"/>
      <c r="E591" s="157"/>
      <c r="F591" s="157"/>
      <c r="G591" s="157"/>
    </row>
    <row r="592" spans="1:7" ht="24.75" customHeight="1">
      <c r="A592" s="150" t="s">
        <v>188</v>
      </c>
      <c r="B592" s="121"/>
      <c r="C592" s="152"/>
      <c r="D592" s="151"/>
      <c r="E592" s="152"/>
      <c r="F592" s="152"/>
      <c r="G592" s="152"/>
    </row>
    <row r="593" spans="1:7" ht="24.75" customHeight="1">
      <c r="A593" s="147" t="s">
        <v>186</v>
      </c>
      <c r="B593" s="148" t="s">
        <v>4</v>
      </c>
      <c r="C593" s="129">
        <v>40</v>
      </c>
      <c r="D593" s="149">
        <v>40</v>
      </c>
      <c r="E593" s="129">
        <v>40</v>
      </c>
      <c r="F593" s="129">
        <v>40</v>
      </c>
      <c r="G593" s="129">
        <v>40</v>
      </c>
    </row>
    <row r="594" spans="1:7" ht="24.75" customHeight="1">
      <c r="A594" s="115" t="s">
        <v>919</v>
      </c>
      <c r="B594" s="112"/>
      <c r="C594" s="159"/>
      <c r="D594" s="255"/>
      <c r="E594" s="159"/>
      <c r="F594" s="159"/>
      <c r="G594" s="159"/>
    </row>
    <row r="595" spans="1:7" ht="24.75" customHeight="1">
      <c r="A595" s="115" t="s">
        <v>920</v>
      </c>
      <c r="B595" s="112"/>
      <c r="C595" s="159"/>
      <c r="D595" s="153"/>
      <c r="E595" s="153"/>
      <c r="F595" s="153"/>
      <c r="G595" s="153"/>
    </row>
    <row r="596" spans="1:7" ht="24.75" customHeight="1">
      <c r="A596" s="150" t="s">
        <v>921</v>
      </c>
      <c r="B596" s="121"/>
      <c r="C596" s="143"/>
      <c r="D596" s="142"/>
      <c r="E596" s="142"/>
      <c r="F596" s="142"/>
      <c r="G596" s="142"/>
    </row>
    <row r="597" spans="1:7" ht="24.75" customHeight="1">
      <c r="A597" s="122" t="s">
        <v>17</v>
      </c>
      <c r="B597" s="123" t="s">
        <v>18</v>
      </c>
      <c r="C597" s="280">
        <v>906700</v>
      </c>
      <c r="D597" s="248">
        <f>รายละเอียด!F775</f>
        <v>945400</v>
      </c>
      <c r="E597" s="123" t="s">
        <v>19</v>
      </c>
      <c r="F597" s="123" t="s">
        <v>19</v>
      </c>
      <c r="G597" s="123" t="s">
        <v>19</v>
      </c>
    </row>
    <row r="598" spans="1:7" ht="24.75" customHeight="1">
      <c r="A598" s="122" t="s">
        <v>20</v>
      </c>
      <c r="B598" s="123" t="s">
        <v>18</v>
      </c>
      <c r="C598" s="280">
        <v>906700</v>
      </c>
      <c r="D598" s="248">
        <f>รายละเอียด!F775</f>
        <v>945400</v>
      </c>
      <c r="E598" s="123" t="s">
        <v>19</v>
      </c>
      <c r="F598" s="123" t="s">
        <v>19</v>
      </c>
      <c r="G598" s="123" t="s">
        <v>19</v>
      </c>
    </row>
    <row r="599" spans="1:7" ht="24.75" customHeight="1">
      <c r="A599" s="122" t="s">
        <v>21</v>
      </c>
      <c r="B599" s="123" t="s">
        <v>18</v>
      </c>
      <c r="C599" s="281" t="s">
        <v>19</v>
      </c>
      <c r="D599" s="123" t="s">
        <v>19</v>
      </c>
      <c r="E599" s="123" t="s">
        <v>19</v>
      </c>
      <c r="F599" s="123" t="s">
        <v>19</v>
      </c>
      <c r="G599" s="123" t="s">
        <v>19</v>
      </c>
    </row>
    <row r="600" spans="1:7" ht="24.75" customHeight="1">
      <c r="A600" s="78"/>
      <c r="B600" s="79"/>
      <c r="C600" s="145"/>
      <c r="D600" s="146"/>
      <c r="E600" s="124"/>
      <c r="F600" s="124"/>
      <c r="G600" s="124"/>
    </row>
    <row r="601" spans="1:7" ht="24.75" customHeight="1">
      <c r="A601" s="78"/>
      <c r="B601" s="79"/>
      <c r="C601" s="145"/>
      <c r="D601" s="146"/>
      <c r="E601" s="124"/>
      <c r="F601" s="124"/>
      <c r="G601" s="124"/>
    </row>
    <row r="602" spans="1:7" ht="24.75" customHeight="1">
      <c r="A602" s="78"/>
      <c r="B602" s="79"/>
      <c r="C602" s="145"/>
      <c r="D602" s="146"/>
      <c r="E602" s="124"/>
      <c r="F602" s="124"/>
      <c r="G602" s="124"/>
    </row>
    <row r="603" spans="1:7" ht="24.75" customHeight="1">
      <c r="A603" s="78"/>
      <c r="B603" s="79"/>
      <c r="C603" s="145"/>
      <c r="D603" s="146"/>
      <c r="E603" s="124"/>
      <c r="F603" s="124"/>
      <c r="G603" s="124"/>
    </row>
    <row r="604" spans="1:7" ht="24.75" customHeight="1">
      <c r="A604" s="78"/>
      <c r="B604" s="79"/>
      <c r="C604" s="145"/>
      <c r="D604" s="146"/>
      <c r="E604" s="124"/>
      <c r="F604" s="124"/>
      <c r="G604" s="124"/>
    </row>
    <row r="605" spans="1:7" ht="24.75" customHeight="1">
      <c r="A605" s="78"/>
      <c r="B605" s="79"/>
      <c r="C605" s="145"/>
      <c r="D605" s="146"/>
      <c r="E605" s="124"/>
      <c r="F605" s="124"/>
      <c r="G605" s="124"/>
    </row>
    <row r="606" spans="1:7" ht="24.75" customHeight="1">
      <c r="A606" s="78"/>
      <c r="B606" s="79"/>
      <c r="C606" s="145"/>
      <c r="D606" s="146"/>
      <c r="E606" s="124"/>
      <c r="F606" s="124"/>
      <c r="G606" s="124"/>
    </row>
    <row r="607" spans="1:7" ht="24.75" customHeight="1">
      <c r="A607" s="78"/>
      <c r="B607" s="79"/>
      <c r="C607" s="145"/>
      <c r="D607" s="146"/>
      <c r="E607" s="124"/>
      <c r="F607" s="124"/>
      <c r="G607" s="124"/>
    </row>
    <row r="608" spans="1:7" ht="24.75" customHeight="1">
      <c r="A608" s="78"/>
      <c r="B608" s="79"/>
      <c r="C608" s="145"/>
      <c r="D608" s="146"/>
      <c r="E608" s="124"/>
      <c r="F608" s="124"/>
      <c r="G608" s="124"/>
    </row>
    <row r="609" spans="1:7" ht="24.75" customHeight="1">
      <c r="A609" s="78"/>
      <c r="B609" s="79"/>
      <c r="C609" s="145"/>
      <c r="D609" s="146"/>
      <c r="E609" s="124"/>
      <c r="F609" s="124"/>
      <c r="G609" s="124"/>
    </row>
    <row r="610" spans="1:7" ht="24.75" customHeight="1">
      <c r="A610" s="78"/>
      <c r="B610" s="79"/>
      <c r="C610" s="145"/>
      <c r="D610" s="146"/>
      <c r="E610" s="124"/>
      <c r="F610" s="124"/>
      <c r="G610" s="124"/>
    </row>
    <row r="611" spans="1:7" ht="24.75" customHeight="1">
      <c r="A611" s="78"/>
      <c r="B611" s="79"/>
      <c r="C611" s="145"/>
      <c r="D611" s="146"/>
      <c r="E611" s="124"/>
      <c r="F611" s="124"/>
      <c r="G611" s="124"/>
    </row>
    <row r="612" spans="1:7" ht="24.75" customHeight="1">
      <c r="A612" s="78"/>
      <c r="B612" s="79"/>
      <c r="C612" s="145"/>
      <c r="D612" s="146"/>
      <c r="E612" s="124"/>
      <c r="F612" s="124"/>
      <c r="G612" s="124"/>
    </row>
    <row r="613" spans="1:7" ht="24.75" customHeight="1">
      <c r="A613" s="78"/>
      <c r="B613" s="79"/>
      <c r="C613" s="145"/>
      <c r="D613" s="146"/>
      <c r="E613" s="124"/>
      <c r="F613" s="124"/>
      <c r="G613" s="124"/>
    </row>
    <row r="614" spans="1:7" ht="24.75" customHeight="1">
      <c r="A614" s="78"/>
      <c r="B614" s="79"/>
      <c r="C614" s="145"/>
      <c r="D614" s="146"/>
      <c r="E614" s="124"/>
      <c r="F614" s="124"/>
      <c r="G614" s="124"/>
    </row>
    <row r="615" spans="1:7" ht="24.75" customHeight="1">
      <c r="A615" s="83" t="s">
        <v>189</v>
      </c>
      <c r="B615" s="84"/>
      <c r="C615" s="85"/>
      <c r="D615" s="86"/>
      <c r="E615" s="85"/>
      <c r="F615" s="85"/>
      <c r="G615" s="85"/>
    </row>
    <row r="616" spans="1:7" ht="24.75" customHeight="1">
      <c r="A616" s="102" t="s">
        <v>497</v>
      </c>
      <c r="B616" s="102"/>
      <c r="C616" s="102"/>
      <c r="D616" s="103"/>
      <c r="E616" s="102"/>
      <c r="F616" s="102"/>
      <c r="G616" s="102"/>
    </row>
    <row r="617" spans="1:7" ht="24.75" customHeight="1">
      <c r="A617" s="41" t="s">
        <v>190</v>
      </c>
      <c r="B617" s="35"/>
      <c r="C617" s="35"/>
      <c r="D617" s="104"/>
      <c r="E617" s="35"/>
      <c r="F617" s="35"/>
      <c r="G617" s="35"/>
    </row>
    <row r="618" spans="1:7" ht="24.75" customHeight="1">
      <c r="A618" s="41" t="s">
        <v>191</v>
      </c>
      <c r="B618" s="35"/>
      <c r="C618" s="35"/>
      <c r="D618" s="104"/>
      <c r="E618" s="35"/>
      <c r="F618" s="35"/>
      <c r="G618" s="35"/>
    </row>
    <row r="619" spans="1:7" ht="24.75" customHeight="1">
      <c r="A619" s="22" t="s">
        <v>448</v>
      </c>
      <c r="B619" s="22"/>
      <c r="C619" s="22"/>
      <c r="D619" s="26"/>
      <c r="E619" s="22"/>
      <c r="F619" s="22"/>
      <c r="G619" s="22"/>
    </row>
    <row r="620" spans="1:7" ht="24.75" customHeight="1">
      <c r="A620" s="41" t="s">
        <v>192</v>
      </c>
      <c r="B620" s="35"/>
      <c r="C620" s="35"/>
      <c r="D620" s="104"/>
      <c r="E620" s="35"/>
      <c r="F620" s="35"/>
      <c r="G620" s="35"/>
    </row>
    <row r="621" spans="1:7" ht="24.75" customHeight="1">
      <c r="A621" s="35" t="s">
        <v>193</v>
      </c>
      <c r="B621" s="35"/>
      <c r="C621" s="35"/>
      <c r="D621" s="104"/>
      <c r="E621" s="35"/>
      <c r="F621" s="35"/>
      <c r="G621" s="35"/>
    </row>
    <row r="622" spans="1:7" ht="24.75" customHeight="1">
      <c r="A622" s="35"/>
      <c r="B622" s="35"/>
      <c r="C622" s="35"/>
      <c r="D622" s="104"/>
      <c r="E622" s="35"/>
      <c r="F622" s="35"/>
      <c r="G622" s="35"/>
    </row>
    <row r="623" spans="1:7" ht="24.75" customHeight="1">
      <c r="A623" s="318" t="s">
        <v>24</v>
      </c>
      <c r="B623" s="319" t="s">
        <v>25</v>
      </c>
      <c r="C623" s="319"/>
      <c r="D623" s="319"/>
      <c r="E623" s="319"/>
      <c r="F623" s="319"/>
      <c r="G623" s="319"/>
    </row>
    <row r="624" spans="1:7" ht="24.75" customHeight="1">
      <c r="A624" s="318"/>
      <c r="B624" s="123" t="s">
        <v>1</v>
      </c>
      <c r="C624" s="94" t="s">
        <v>3</v>
      </c>
      <c r="D624" s="126" t="s">
        <v>14</v>
      </c>
      <c r="E624" s="126" t="s">
        <v>15</v>
      </c>
      <c r="F624" s="126" t="s">
        <v>16</v>
      </c>
      <c r="G624" s="126" t="s">
        <v>765</v>
      </c>
    </row>
    <row r="625" spans="1:7" ht="24.75" customHeight="1">
      <c r="A625" s="147" t="s">
        <v>194</v>
      </c>
      <c r="B625" s="148" t="s">
        <v>4</v>
      </c>
      <c r="C625" s="175" t="s">
        <v>43</v>
      </c>
      <c r="D625" s="259" t="s">
        <v>43</v>
      </c>
      <c r="E625" s="175" t="s">
        <v>43</v>
      </c>
      <c r="F625" s="175" t="s">
        <v>43</v>
      </c>
      <c r="G625" s="175" t="s">
        <v>43</v>
      </c>
    </row>
    <row r="626" spans="1:7" ht="24.75" customHeight="1">
      <c r="A626" s="115" t="s">
        <v>195</v>
      </c>
      <c r="B626" s="112"/>
      <c r="C626" s="176"/>
      <c r="D626" s="256"/>
      <c r="E626" s="153"/>
      <c r="F626" s="153"/>
      <c r="G626" s="153"/>
    </row>
    <row r="627" spans="1:7" ht="24.75" customHeight="1">
      <c r="A627" s="115" t="s">
        <v>196</v>
      </c>
      <c r="B627" s="112"/>
      <c r="C627" s="176"/>
      <c r="D627" s="256"/>
      <c r="E627" s="153"/>
      <c r="F627" s="153"/>
      <c r="G627" s="153"/>
    </row>
    <row r="628" spans="1:7" ht="24.75" customHeight="1">
      <c r="A628" s="115" t="s">
        <v>197</v>
      </c>
      <c r="B628" s="112"/>
      <c r="C628" s="176"/>
      <c r="D628" s="256"/>
      <c r="E628" s="153"/>
      <c r="F628" s="153"/>
      <c r="G628" s="153"/>
    </row>
    <row r="629" spans="1:7" ht="24.75" customHeight="1">
      <c r="A629" s="150" t="s">
        <v>198</v>
      </c>
      <c r="B629" s="121"/>
      <c r="C629" s="177"/>
      <c r="D629" s="252"/>
      <c r="E629" s="142"/>
      <c r="F629" s="142"/>
      <c r="G629" s="142"/>
    </row>
    <row r="630" spans="1:7" ht="24.75" customHeight="1">
      <c r="A630" s="147" t="s">
        <v>199</v>
      </c>
      <c r="B630" s="148" t="s">
        <v>5</v>
      </c>
      <c r="C630" s="175" t="s">
        <v>78</v>
      </c>
      <c r="D630" s="259" t="s">
        <v>78</v>
      </c>
      <c r="E630" s="175" t="s">
        <v>78</v>
      </c>
      <c r="F630" s="175" t="s">
        <v>78</v>
      </c>
      <c r="G630" s="175" t="s">
        <v>78</v>
      </c>
    </row>
    <row r="631" spans="1:7" ht="24.75" customHeight="1">
      <c r="A631" s="147" t="s">
        <v>200</v>
      </c>
      <c r="B631" s="148" t="s">
        <v>4</v>
      </c>
      <c r="C631" s="175" t="s">
        <v>43</v>
      </c>
      <c r="D631" s="259" t="s">
        <v>43</v>
      </c>
      <c r="E631" s="175" t="s">
        <v>43</v>
      </c>
      <c r="F631" s="175" t="s">
        <v>43</v>
      </c>
      <c r="G631" s="175" t="s">
        <v>43</v>
      </c>
    </row>
    <row r="632" spans="1:7" ht="24.75" customHeight="1">
      <c r="A632" s="115" t="s">
        <v>201</v>
      </c>
      <c r="B632" s="112"/>
      <c r="C632" s="159"/>
      <c r="D632" s="255"/>
      <c r="E632" s="159"/>
      <c r="F632" s="159"/>
      <c r="G632" s="159"/>
    </row>
    <row r="633" spans="1:7" ht="24.75" customHeight="1">
      <c r="A633" s="122" t="s">
        <v>17</v>
      </c>
      <c r="B633" s="123" t="s">
        <v>18</v>
      </c>
      <c r="C633" s="283">
        <v>7000</v>
      </c>
      <c r="D633" s="248">
        <f>รายละเอียด!F818</f>
        <v>333500</v>
      </c>
      <c r="E633" s="123" t="s">
        <v>19</v>
      </c>
      <c r="F633" s="123" t="s">
        <v>19</v>
      </c>
      <c r="G633" s="123" t="s">
        <v>19</v>
      </c>
    </row>
    <row r="634" spans="1:7" ht="24.75" customHeight="1">
      <c r="A634" s="122" t="s">
        <v>20</v>
      </c>
      <c r="B634" s="123" t="s">
        <v>18</v>
      </c>
      <c r="C634" s="283">
        <v>7000</v>
      </c>
      <c r="D634" s="248">
        <f>รายละเอียด!F818</f>
        <v>333500</v>
      </c>
      <c r="E634" s="123" t="s">
        <v>19</v>
      </c>
      <c r="F634" s="123" t="s">
        <v>19</v>
      </c>
      <c r="G634" s="123" t="s">
        <v>19</v>
      </c>
    </row>
    <row r="635" spans="1:7" ht="24.75" customHeight="1">
      <c r="A635" s="122" t="s">
        <v>21</v>
      </c>
      <c r="B635" s="123" t="s">
        <v>18</v>
      </c>
      <c r="C635" s="281" t="s">
        <v>19</v>
      </c>
      <c r="D635" s="123" t="s">
        <v>19</v>
      </c>
      <c r="E635" s="123" t="s">
        <v>19</v>
      </c>
      <c r="F635" s="123" t="s">
        <v>19</v>
      </c>
      <c r="G635" s="123" t="s">
        <v>19</v>
      </c>
    </row>
    <row r="636" spans="1:7" ht="24.75" customHeight="1">
      <c r="A636" s="78"/>
      <c r="B636" s="79"/>
      <c r="C636" s="145"/>
      <c r="D636" s="146"/>
      <c r="E636" s="124"/>
      <c r="F636" s="124"/>
      <c r="G636" s="124"/>
    </row>
    <row r="637" spans="1:7" ht="24.75" customHeight="1">
      <c r="A637" s="78"/>
      <c r="B637" s="79"/>
      <c r="C637" s="145"/>
      <c r="D637" s="146"/>
      <c r="E637" s="124"/>
      <c r="F637" s="124"/>
      <c r="G637" s="124"/>
    </row>
    <row r="638" spans="1:7" ht="24.75" customHeight="1">
      <c r="A638" s="78"/>
      <c r="B638" s="79"/>
      <c r="C638" s="145"/>
      <c r="D638" s="146"/>
      <c r="E638" s="124"/>
      <c r="F638" s="124"/>
      <c r="G638" s="124"/>
    </row>
    <row r="639" spans="1:7" ht="24.75" customHeight="1">
      <c r="A639" s="78"/>
      <c r="B639" s="79"/>
      <c r="C639" s="145"/>
      <c r="D639" s="146"/>
      <c r="E639" s="124"/>
      <c r="F639" s="124"/>
      <c r="G639" s="124"/>
    </row>
    <row r="640" spans="1:7" ht="24.75" customHeight="1">
      <c r="A640" s="78"/>
      <c r="B640" s="79"/>
      <c r="C640" s="145"/>
      <c r="D640" s="146"/>
      <c r="E640" s="124"/>
      <c r="F640" s="124"/>
      <c r="G640" s="124"/>
    </row>
    <row r="641" spans="1:7" ht="24.75" customHeight="1">
      <c r="A641" s="78"/>
      <c r="B641" s="79"/>
      <c r="C641" s="145"/>
      <c r="D641" s="146"/>
      <c r="E641" s="124"/>
      <c r="F641" s="124"/>
      <c r="G641" s="124"/>
    </row>
    <row r="642" spans="1:7" ht="24.75" customHeight="1">
      <c r="A642" s="78"/>
      <c r="B642" s="79"/>
      <c r="C642" s="145"/>
      <c r="D642" s="146"/>
      <c r="E642" s="124"/>
      <c r="F642" s="124"/>
      <c r="G642" s="124"/>
    </row>
    <row r="643" spans="1:7" ht="24.75" customHeight="1">
      <c r="A643" s="78"/>
      <c r="B643" s="79"/>
      <c r="C643" s="145"/>
      <c r="D643" s="146"/>
      <c r="E643" s="124"/>
      <c r="F643" s="124"/>
      <c r="G643" s="124"/>
    </row>
    <row r="644" spans="1:7" ht="24.75" customHeight="1">
      <c r="A644" s="78"/>
      <c r="B644" s="79"/>
      <c r="C644" s="145"/>
      <c r="D644" s="146"/>
      <c r="E644" s="124"/>
      <c r="F644" s="124"/>
      <c r="G644" s="124"/>
    </row>
    <row r="645" spans="1:7" ht="24.75" customHeight="1">
      <c r="A645" s="78"/>
      <c r="B645" s="79"/>
      <c r="C645" s="145"/>
      <c r="D645" s="146"/>
      <c r="E645" s="124"/>
      <c r="F645" s="124"/>
      <c r="G645" s="124"/>
    </row>
    <row r="646" spans="1:7" ht="24.75" customHeight="1">
      <c r="A646" s="78"/>
      <c r="B646" s="79"/>
      <c r="C646" s="145"/>
      <c r="D646" s="146"/>
      <c r="E646" s="124"/>
      <c r="F646" s="124"/>
      <c r="G646" s="124"/>
    </row>
    <row r="647" spans="1:7" ht="24.75" customHeight="1">
      <c r="A647" s="78"/>
      <c r="B647" s="79"/>
      <c r="C647" s="145"/>
      <c r="D647" s="146"/>
      <c r="E647" s="124"/>
      <c r="F647" s="124"/>
      <c r="G647" s="124"/>
    </row>
    <row r="648" spans="1:7" ht="24.75" customHeight="1">
      <c r="A648" s="78"/>
      <c r="B648" s="79"/>
      <c r="C648" s="145"/>
      <c r="D648" s="146"/>
      <c r="E648" s="124"/>
      <c r="F648" s="124"/>
      <c r="G648" s="124"/>
    </row>
    <row r="649" spans="1:7" ht="24.75" customHeight="1">
      <c r="A649" s="78"/>
      <c r="B649" s="79"/>
      <c r="C649" s="145"/>
      <c r="D649" s="146"/>
      <c r="E649" s="124"/>
      <c r="F649" s="124"/>
      <c r="G649" s="124"/>
    </row>
    <row r="650" spans="1:7" ht="24.75" customHeight="1">
      <c r="A650" s="78"/>
      <c r="B650" s="79"/>
      <c r="C650" s="145"/>
      <c r="D650" s="146"/>
      <c r="E650" s="124"/>
      <c r="F650" s="124"/>
      <c r="G650" s="124"/>
    </row>
    <row r="651" spans="1:7" ht="24.75" customHeight="1">
      <c r="A651" s="78"/>
      <c r="B651" s="79"/>
      <c r="C651" s="145"/>
      <c r="D651" s="146"/>
      <c r="E651" s="124"/>
      <c r="F651" s="124"/>
      <c r="G651" s="124"/>
    </row>
    <row r="652" spans="1:7" ht="24.75" customHeight="1">
      <c r="A652" s="78"/>
      <c r="B652" s="79"/>
      <c r="C652" s="145"/>
      <c r="D652" s="146"/>
      <c r="E652" s="124"/>
      <c r="F652" s="124"/>
      <c r="G652" s="124"/>
    </row>
    <row r="653" spans="1:7" ht="24.75" customHeight="1">
      <c r="A653" s="78"/>
      <c r="B653" s="79"/>
      <c r="C653" s="145"/>
      <c r="D653" s="146"/>
      <c r="E653" s="124"/>
      <c r="F653" s="124"/>
      <c r="G653" s="124"/>
    </row>
    <row r="654" spans="1:7" ht="24.75" customHeight="1">
      <c r="A654" s="78"/>
      <c r="B654" s="79"/>
      <c r="C654" s="145"/>
      <c r="D654" s="146"/>
      <c r="E654" s="124"/>
      <c r="F654" s="124"/>
      <c r="G654" s="124"/>
    </row>
    <row r="655" spans="1:7" ht="24.75" customHeight="1">
      <c r="A655" s="78"/>
      <c r="B655" s="79"/>
      <c r="C655" s="145"/>
      <c r="D655" s="146"/>
      <c r="E655" s="124"/>
      <c r="F655" s="124"/>
      <c r="G655" s="124"/>
    </row>
    <row r="656" spans="1:7" ht="24.75" customHeight="1">
      <c r="A656" s="323" t="s">
        <v>202</v>
      </c>
      <c r="B656" s="323"/>
      <c r="C656" s="323"/>
      <c r="D656" s="323"/>
      <c r="E656" s="323"/>
      <c r="F656" s="323"/>
      <c r="G656" s="323"/>
    </row>
    <row r="657" spans="1:7" ht="24.75" customHeight="1">
      <c r="A657" s="315" t="s">
        <v>449</v>
      </c>
      <c r="B657" s="316"/>
      <c r="C657" s="316"/>
      <c r="D657" s="316"/>
      <c r="E657" s="316"/>
      <c r="F657" s="316"/>
      <c r="G657" s="316"/>
    </row>
    <row r="658" spans="1:7" ht="24.75" customHeight="1">
      <c r="A658" s="179" t="s">
        <v>203</v>
      </c>
      <c r="B658" s="178"/>
      <c r="C658" s="178"/>
      <c r="D658" s="180"/>
      <c r="E658" s="178"/>
      <c r="F658" s="178"/>
      <c r="G658" s="178"/>
    </row>
    <row r="659" spans="1:7" ht="24.75" customHeight="1">
      <c r="A659" s="179" t="s">
        <v>204</v>
      </c>
      <c r="B659" s="178"/>
      <c r="C659" s="178"/>
      <c r="D659" s="180"/>
      <c r="E659" s="178"/>
      <c r="F659" s="178"/>
      <c r="G659" s="178"/>
    </row>
    <row r="660" spans="1:7" ht="24.75" customHeight="1">
      <c r="A660" s="179" t="s">
        <v>205</v>
      </c>
      <c r="B660" s="178"/>
      <c r="C660" s="178"/>
      <c r="D660" s="180"/>
      <c r="E660" s="178"/>
      <c r="F660" s="178"/>
      <c r="G660" s="178"/>
    </row>
    <row r="661" spans="1:7" ht="24.75" customHeight="1">
      <c r="A661" s="315" t="s">
        <v>450</v>
      </c>
      <c r="B661" s="316"/>
      <c r="C661" s="316"/>
      <c r="D661" s="316"/>
      <c r="E661" s="316"/>
      <c r="F661" s="316"/>
      <c r="G661" s="316"/>
    </row>
    <row r="662" spans="1:7" ht="24.75" customHeight="1">
      <c r="A662" s="179" t="s">
        <v>546</v>
      </c>
      <c r="B662" s="178"/>
      <c r="C662" s="178"/>
      <c r="D662" s="180"/>
      <c r="E662" s="178"/>
      <c r="F662" s="178"/>
      <c r="G662" s="178"/>
    </row>
    <row r="663" spans="1:7" ht="24.75" customHeight="1">
      <c r="A663" s="179" t="s">
        <v>547</v>
      </c>
      <c r="B663" s="178"/>
      <c r="C663" s="178"/>
      <c r="D663" s="180"/>
      <c r="E663" s="178"/>
      <c r="F663" s="178"/>
      <c r="G663" s="178"/>
    </row>
    <row r="664" spans="1:7" ht="24.75" customHeight="1">
      <c r="A664" s="40"/>
      <c r="B664" s="6"/>
      <c r="C664" s="7"/>
      <c r="D664" s="181"/>
      <c r="E664" s="182"/>
      <c r="F664" s="183"/>
      <c r="G664" s="7"/>
    </row>
    <row r="665" spans="1:7" ht="24.75" customHeight="1">
      <c r="A665" s="322" t="s">
        <v>24</v>
      </c>
      <c r="B665" s="322" t="s">
        <v>25</v>
      </c>
      <c r="C665" s="322"/>
      <c r="D665" s="322"/>
      <c r="E665" s="322"/>
      <c r="F665" s="322"/>
      <c r="G665" s="322"/>
    </row>
    <row r="666" spans="1:7" ht="24.75" customHeight="1">
      <c r="A666" s="322"/>
      <c r="B666" s="184" t="s">
        <v>1</v>
      </c>
      <c r="C666" s="185" t="s">
        <v>3</v>
      </c>
      <c r="D666" s="185" t="s">
        <v>14</v>
      </c>
      <c r="E666" s="185" t="s">
        <v>15</v>
      </c>
      <c r="F666" s="185" t="s">
        <v>16</v>
      </c>
      <c r="G666" s="185" t="s">
        <v>765</v>
      </c>
    </row>
    <row r="667" spans="1:7" ht="24.75" customHeight="1">
      <c r="A667" s="147" t="s">
        <v>922</v>
      </c>
      <c r="B667" s="148" t="s">
        <v>4</v>
      </c>
      <c r="C667" s="129">
        <v>80</v>
      </c>
      <c r="D667" s="149">
        <v>80</v>
      </c>
      <c r="E667" s="129">
        <v>80</v>
      </c>
      <c r="F667" s="129">
        <v>80</v>
      </c>
      <c r="G667" s="129">
        <v>80</v>
      </c>
    </row>
    <row r="668" spans="1:7" ht="24.75" customHeight="1">
      <c r="A668" s="150" t="s">
        <v>923</v>
      </c>
      <c r="B668" s="121"/>
      <c r="C668" s="152"/>
      <c r="D668" s="151"/>
      <c r="E668" s="152"/>
      <c r="F668" s="152"/>
      <c r="G668" s="152"/>
    </row>
    <row r="669" spans="1:7" ht="24.75" customHeight="1">
      <c r="A669" s="147" t="s">
        <v>206</v>
      </c>
      <c r="B669" s="148" t="s">
        <v>4</v>
      </c>
      <c r="C669" s="129">
        <v>80</v>
      </c>
      <c r="D669" s="149">
        <v>80</v>
      </c>
      <c r="E669" s="129">
        <v>80</v>
      </c>
      <c r="F669" s="129">
        <v>80</v>
      </c>
      <c r="G669" s="129">
        <v>80</v>
      </c>
    </row>
    <row r="670" spans="1:7" ht="24.75" customHeight="1">
      <c r="A670" s="150" t="s">
        <v>207</v>
      </c>
      <c r="C670" s="164"/>
      <c r="D670" s="138"/>
      <c r="E670" s="161"/>
      <c r="F670" s="161"/>
      <c r="G670" s="161"/>
    </row>
    <row r="671" spans="1:7" ht="24.75" customHeight="1">
      <c r="A671" s="122" t="s">
        <v>17</v>
      </c>
      <c r="B671" s="123" t="s">
        <v>18</v>
      </c>
      <c r="C671" s="280">
        <f>1488800+1018600</f>
        <v>2507400</v>
      </c>
      <c r="D671" s="248">
        <f>รายละเอียด!F861</f>
        <v>1470200</v>
      </c>
      <c r="E671" s="123" t="s">
        <v>19</v>
      </c>
      <c r="F671" s="123" t="s">
        <v>19</v>
      </c>
      <c r="G671" s="123" t="s">
        <v>19</v>
      </c>
    </row>
    <row r="672" spans="1:7" ht="24.75" customHeight="1">
      <c r="A672" s="122" t="s">
        <v>20</v>
      </c>
      <c r="B672" s="123" t="s">
        <v>18</v>
      </c>
      <c r="C672" s="280">
        <f>1488800+1018600</f>
        <v>2507400</v>
      </c>
      <c r="D672" s="248">
        <f>รายละเอียด!F861</f>
        <v>1470200</v>
      </c>
      <c r="E672" s="123" t="s">
        <v>19</v>
      </c>
      <c r="F672" s="123" t="s">
        <v>19</v>
      </c>
      <c r="G672" s="123" t="s">
        <v>19</v>
      </c>
    </row>
    <row r="673" spans="1:7" ht="24.75" customHeight="1">
      <c r="A673" s="122" t="s">
        <v>21</v>
      </c>
      <c r="B673" s="123" t="s">
        <v>18</v>
      </c>
      <c r="C673" s="281" t="s">
        <v>19</v>
      </c>
      <c r="D673" s="123" t="s">
        <v>19</v>
      </c>
      <c r="E673" s="123" t="s">
        <v>19</v>
      </c>
      <c r="F673" s="123" t="s">
        <v>19</v>
      </c>
      <c r="G673" s="123" t="s">
        <v>19</v>
      </c>
    </row>
    <row r="674" spans="1:7" ht="24.75" customHeight="1">
      <c r="A674" s="78"/>
      <c r="B674" s="79"/>
      <c r="C674" s="145"/>
      <c r="D674" s="146"/>
      <c r="E674" s="124"/>
      <c r="F674" s="124"/>
      <c r="G674" s="124"/>
    </row>
    <row r="675" spans="1:7" ht="24.75" customHeight="1">
      <c r="A675" s="78"/>
      <c r="B675" s="79"/>
      <c r="C675" s="145"/>
      <c r="D675" s="146"/>
      <c r="E675" s="124"/>
      <c r="F675" s="124"/>
      <c r="G675" s="124"/>
    </row>
    <row r="676" spans="1:7" ht="24.75" customHeight="1">
      <c r="A676" s="78"/>
      <c r="B676" s="79"/>
      <c r="C676" s="145"/>
      <c r="D676" s="146"/>
      <c r="E676" s="124"/>
      <c r="F676" s="124"/>
      <c r="G676" s="124"/>
    </row>
    <row r="677" spans="1:7" ht="24.75" customHeight="1">
      <c r="A677" s="78"/>
      <c r="B677" s="79"/>
      <c r="C677" s="145"/>
      <c r="D677" s="146"/>
      <c r="E677" s="124"/>
      <c r="F677" s="124"/>
      <c r="G677" s="124"/>
    </row>
    <row r="678" spans="1:7" ht="24.75" customHeight="1">
      <c r="A678" s="78"/>
      <c r="B678" s="79"/>
      <c r="C678" s="145"/>
      <c r="D678" s="146"/>
      <c r="E678" s="124"/>
      <c r="F678" s="124"/>
      <c r="G678" s="124"/>
    </row>
    <row r="679" spans="1:7" ht="24.75" customHeight="1">
      <c r="A679" s="78"/>
      <c r="B679" s="79"/>
      <c r="C679" s="145"/>
      <c r="D679" s="146"/>
      <c r="E679" s="124"/>
      <c r="F679" s="124"/>
      <c r="G679" s="124"/>
    </row>
    <row r="680" spans="1:7" ht="24.75" customHeight="1">
      <c r="A680" s="78"/>
      <c r="B680" s="79"/>
      <c r="C680" s="145"/>
      <c r="D680" s="146"/>
      <c r="E680" s="124"/>
      <c r="F680" s="124"/>
      <c r="G680" s="124"/>
    </row>
    <row r="681" spans="1:7" ht="24.75" customHeight="1">
      <c r="A681" s="78"/>
      <c r="B681" s="79"/>
      <c r="C681" s="145"/>
      <c r="D681" s="146"/>
      <c r="E681" s="124"/>
      <c r="F681" s="124"/>
      <c r="G681" s="124"/>
    </row>
    <row r="682" spans="1:7" ht="24.75" customHeight="1">
      <c r="A682" s="78"/>
      <c r="B682" s="79"/>
      <c r="C682" s="145"/>
      <c r="D682" s="146"/>
      <c r="E682" s="124"/>
      <c r="F682" s="124"/>
      <c r="G682" s="124"/>
    </row>
    <row r="683" spans="1:7" ht="24.75" customHeight="1">
      <c r="A683" s="78"/>
      <c r="B683" s="79"/>
      <c r="C683" s="145"/>
      <c r="D683" s="146"/>
      <c r="E683" s="124"/>
      <c r="F683" s="124"/>
      <c r="G683" s="124"/>
    </row>
    <row r="684" spans="1:7" ht="24.75" customHeight="1">
      <c r="A684" s="78"/>
      <c r="B684" s="79"/>
      <c r="C684" s="145"/>
      <c r="D684" s="146"/>
      <c r="E684" s="124"/>
      <c r="F684" s="124"/>
      <c r="G684" s="124"/>
    </row>
    <row r="685" spans="1:7" ht="24.75" customHeight="1">
      <c r="A685" s="78"/>
      <c r="B685" s="79"/>
      <c r="C685" s="145"/>
      <c r="D685" s="146"/>
      <c r="E685" s="124"/>
      <c r="F685" s="124"/>
      <c r="G685" s="124"/>
    </row>
    <row r="686" spans="1:7" ht="24.75" customHeight="1">
      <c r="A686" s="78"/>
      <c r="B686" s="79"/>
      <c r="C686" s="145"/>
      <c r="D686" s="146"/>
      <c r="E686" s="124"/>
      <c r="F686" s="124"/>
      <c r="G686" s="124"/>
    </row>
    <row r="687" spans="1:7" ht="24.75" customHeight="1">
      <c r="A687" s="78"/>
      <c r="B687" s="79"/>
      <c r="C687" s="145"/>
      <c r="D687" s="146"/>
      <c r="E687" s="124"/>
      <c r="F687" s="124"/>
      <c r="G687" s="124"/>
    </row>
    <row r="688" spans="1:7" ht="24.75" customHeight="1">
      <c r="A688" s="78"/>
      <c r="B688" s="79"/>
      <c r="C688" s="145"/>
      <c r="D688" s="146"/>
      <c r="E688" s="124"/>
      <c r="F688" s="124"/>
      <c r="G688" s="124"/>
    </row>
    <row r="689" spans="1:7" ht="24.75" customHeight="1">
      <c r="A689" s="78"/>
      <c r="B689" s="79"/>
      <c r="C689" s="145"/>
      <c r="D689" s="146"/>
      <c r="E689" s="124"/>
      <c r="F689" s="124"/>
      <c r="G689" s="124"/>
    </row>
    <row r="690" spans="1:7" ht="24.75" customHeight="1">
      <c r="A690" s="78"/>
      <c r="B690" s="79"/>
      <c r="C690" s="145"/>
      <c r="D690" s="146"/>
      <c r="E690" s="124"/>
      <c r="F690" s="124"/>
      <c r="G690" s="124"/>
    </row>
    <row r="691" spans="1:7" ht="24.75" customHeight="1">
      <c r="A691" s="78"/>
      <c r="B691" s="79"/>
      <c r="C691" s="145"/>
      <c r="D691" s="146"/>
      <c r="E691" s="124"/>
      <c r="F691" s="124"/>
      <c r="G691" s="124"/>
    </row>
    <row r="692" spans="1:7" ht="24.75" customHeight="1">
      <c r="A692" s="78"/>
      <c r="B692" s="79"/>
      <c r="C692" s="145"/>
      <c r="D692" s="146"/>
      <c r="E692" s="124"/>
      <c r="F692" s="124"/>
      <c r="G692" s="124"/>
    </row>
    <row r="693" spans="1:7" ht="24.75" customHeight="1">
      <c r="A693" s="78"/>
      <c r="B693" s="79"/>
      <c r="C693" s="145"/>
      <c r="D693" s="146"/>
      <c r="E693" s="124"/>
      <c r="F693" s="124"/>
      <c r="G693" s="124"/>
    </row>
    <row r="694" spans="1:7" ht="24.75" customHeight="1">
      <c r="A694" s="78"/>
      <c r="B694" s="79"/>
      <c r="C694" s="145"/>
      <c r="D694" s="146"/>
      <c r="E694" s="124"/>
      <c r="F694" s="124"/>
      <c r="G694" s="124"/>
    </row>
    <row r="695" spans="1:7" ht="24.75" customHeight="1">
      <c r="A695" s="78"/>
      <c r="B695" s="79"/>
      <c r="C695" s="145"/>
      <c r="D695" s="146"/>
      <c r="E695" s="124"/>
      <c r="F695" s="124"/>
      <c r="G695" s="124"/>
    </row>
    <row r="696" spans="1:7" ht="24.75" customHeight="1">
      <c r="A696" s="78"/>
      <c r="B696" s="79"/>
      <c r="C696" s="145"/>
      <c r="D696" s="146"/>
      <c r="E696" s="124"/>
      <c r="F696" s="124"/>
      <c r="G696" s="124"/>
    </row>
    <row r="697" spans="1:7" ht="24.75" customHeight="1">
      <c r="A697" s="83" t="s">
        <v>208</v>
      </c>
      <c r="B697" s="84"/>
      <c r="C697" s="85"/>
      <c r="D697" s="86"/>
      <c r="E697" s="85"/>
      <c r="F697" s="85"/>
      <c r="G697" s="85"/>
    </row>
    <row r="698" spans="1:7" ht="24.75" customHeight="1">
      <c r="A698" s="102" t="s">
        <v>451</v>
      </c>
      <c r="B698" s="102"/>
      <c r="C698" s="102"/>
      <c r="D698" s="103"/>
      <c r="E698" s="102"/>
      <c r="F698" s="102"/>
      <c r="G698" s="102"/>
    </row>
    <row r="699" spans="1:7" ht="24.75" customHeight="1">
      <c r="A699" s="41" t="s">
        <v>209</v>
      </c>
      <c r="B699" s="41"/>
      <c r="C699" s="41"/>
      <c r="D699" s="26"/>
      <c r="E699" s="41"/>
      <c r="F699" s="41"/>
      <c r="G699" s="41"/>
    </row>
    <row r="700" spans="1:7" ht="24.75" customHeight="1">
      <c r="A700" s="41" t="s">
        <v>210</v>
      </c>
      <c r="B700" s="41"/>
      <c r="C700" s="41"/>
      <c r="D700" s="26"/>
      <c r="E700" s="41"/>
      <c r="F700" s="41"/>
      <c r="G700" s="41"/>
    </row>
    <row r="701" spans="1:7" ht="24.75" customHeight="1">
      <c r="A701" s="41" t="s">
        <v>211</v>
      </c>
      <c r="B701" s="41"/>
      <c r="C701" s="41"/>
      <c r="D701" s="26"/>
      <c r="E701" s="41"/>
      <c r="F701" s="41"/>
      <c r="G701" s="41"/>
    </row>
    <row r="702" spans="1:7" ht="24.75" customHeight="1">
      <c r="A702" s="41" t="s">
        <v>212</v>
      </c>
      <c r="B702" s="35"/>
      <c r="C702" s="35"/>
      <c r="D702" s="104"/>
      <c r="E702" s="35"/>
      <c r="F702" s="35"/>
      <c r="G702" s="35"/>
    </row>
    <row r="703" spans="1:7" ht="24.75" customHeight="1">
      <c r="A703" s="320" t="s">
        <v>452</v>
      </c>
      <c r="B703" s="321"/>
      <c r="C703" s="321"/>
      <c r="D703" s="321"/>
      <c r="E703" s="321"/>
      <c r="F703" s="321"/>
      <c r="G703" s="321"/>
    </row>
    <row r="704" spans="1:7" ht="24.75" customHeight="1">
      <c r="A704" s="78"/>
      <c r="B704" s="35"/>
      <c r="C704" s="35"/>
      <c r="D704" s="104"/>
      <c r="E704" s="35"/>
      <c r="F704" s="35"/>
      <c r="G704" s="35"/>
    </row>
    <row r="705" spans="1:7" ht="24.75" customHeight="1">
      <c r="A705" s="318" t="s">
        <v>24</v>
      </c>
      <c r="B705" s="319" t="s">
        <v>25</v>
      </c>
      <c r="C705" s="319"/>
      <c r="D705" s="319"/>
      <c r="E705" s="319"/>
      <c r="F705" s="319"/>
      <c r="G705" s="319"/>
    </row>
    <row r="706" spans="1:7" ht="24.75" customHeight="1">
      <c r="A706" s="318"/>
      <c r="B706" s="184" t="s">
        <v>1</v>
      </c>
      <c r="C706" s="185" t="s">
        <v>3</v>
      </c>
      <c r="D706" s="185" t="s">
        <v>14</v>
      </c>
      <c r="E706" s="185" t="s">
        <v>15</v>
      </c>
      <c r="F706" s="185" t="s">
        <v>16</v>
      </c>
      <c r="G706" s="185" t="s">
        <v>765</v>
      </c>
    </row>
    <row r="707" spans="1:7" ht="24.75" customHeight="1">
      <c r="A707" s="147" t="s">
        <v>215</v>
      </c>
      <c r="B707" s="148" t="s">
        <v>4</v>
      </c>
      <c r="C707" s="129">
        <v>80</v>
      </c>
      <c r="D707" s="149">
        <v>80</v>
      </c>
      <c r="E707" s="129">
        <v>80</v>
      </c>
      <c r="F707" s="129">
        <v>80</v>
      </c>
      <c r="G707" s="129">
        <v>80</v>
      </c>
    </row>
    <row r="708" spans="1:7" ht="24.75" customHeight="1">
      <c r="A708" s="115" t="s">
        <v>924</v>
      </c>
      <c r="B708" s="112"/>
      <c r="C708" s="157"/>
      <c r="D708" s="154"/>
      <c r="E708" s="157"/>
      <c r="F708" s="157"/>
      <c r="G708" s="157"/>
    </row>
    <row r="709" spans="1:7" ht="24.75" customHeight="1">
      <c r="A709" s="115" t="s">
        <v>213</v>
      </c>
      <c r="B709" s="112"/>
      <c r="C709" s="157"/>
      <c r="D709" s="154"/>
      <c r="E709" s="157"/>
      <c r="F709" s="157"/>
      <c r="G709" s="157"/>
    </row>
    <row r="710" spans="1:7" ht="24.75" customHeight="1">
      <c r="A710" s="150" t="s">
        <v>214</v>
      </c>
      <c r="B710" s="121"/>
      <c r="C710" s="152"/>
      <c r="D710" s="151"/>
      <c r="E710" s="152"/>
      <c r="F710" s="152"/>
      <c r="G710" s="152"/>
    </row>
    <row r="711" spans="1:7" ht="24.75" customHeight="1">
      <c r="A711" s="147" t="s">
        <v>215</v>
      </c>
      <c r="B711" s="148" t="s">
        <v>4</v>
      </c>
      <c r="C711" s="129">
        <v>70</v>
      </c>
      <c r="D711" s="149">
        <v>70</v>
      </c>
      <c r="E711" s="129">
        <v>70</v>
      </c>
      <c r="F711" s="129">
        <v>70</v>
      </c>
      <c r="G711" s="129">
        <v>70</v>
      </c>
    </row>
    <row r="712" spans="1:7" ht="24.75" customHeight="1">
      <c r="A712" s="115" t="s">
        <v>216</v>
      </c>
      <c r="B712" s="112"/>
      <c r="C712" s="157"/>
      <c r="D712" s="154"/>
      <c r="E712" s="157"/>
      <c r="F712" s="157"/>
      <c r="G712" s="157"/>
    </row>
    <row r="713" spans="1:7" ht="24.75" customHeight="1">
      <c r="A713" s="150" t="s">
        <v>217</v>
      </c>
      <c r="B713" s="121"/>
      <c r="C713" s="152"/>
      <c r="D713" s="151"/>
      <c r="E713" s="152"/>
      <c r="F713" s="152"/>
      <c r="G713" s="152"/>
    </row>
    <row r="714" spans="1:7" ht="24.75" customHeight="1">
      <c r="A714" s="147" t="s">
        <v>218</v>
      </c>
      <c r="B714" s="148" t="s">
        <v>4</v>
      </c>
      <c r="C714" s="129">
        <v>80</v>
      </c>
      <c r="D714" s="149">
        <v>80</v>
      </c>
      <c r="E714" s="129">
        <v>80</v>
      </c>
      <c r="F714" s="129">
        <v>80</v>
      </c>
      <c r="G714" s="129">
        <v>80</v>
      </c>
    </row>
    <row r="715" spans="1:7" ht="24.75" customHeight="1">
      <c r="A715" s="115" t="s">
        <v>926</v>
      </c>
      <c r="B715" s="112"/>
      <c r="C715" s="159"/>
      <c r="D715" s="256"/>
      <c r="E715" s="153"/>
      <c r="F715" s="153"/>
      <c r="G715" s="153"/>
    </row>
    <row r="716" spans="1:7" ht="24.75" customHeight="1">
      <c r="A716" s="150" t="s">
        <v>925</v>
      </c>
      <c r="B716" s="121"/>
      <c r="C716" s="143"/>
      <c r="D716" s="142"/>
      <c r="E716" s="142"/>
      <c r="F716" s="142"/>
      <c r="G716" s="142"/>
    </row>
    <row r="717" spans="1:7" ht="24.75" customHeight="1">
      <c r="A717" s="122" t="s">
        <v>17</v>
      </c>
      <c r="B717" s="123" t="s">
        <v>18</v>
      </c>
      <c r="C717" s="280">
        <v>54195360</v>
      </c>
      <c r="D717" s="248">
        <f>รายละเอียด!F904</f>
        <v>57247300</v>
      </c>
      <c r="E717" s="123" t="s">
        <v>19</v>
      </c>
      <c r="F717" s="123" t="s">
        <v>19</v>
      </c>
      <c r="G717" s="123" t="s">
        <v>19</v>
      </c>
    </row>
    <row r="718" spans="1:7" ht="24.75" customHeight="1">
      <c r="A718" s="122" t="s">
        <v>20</v>
      </c>
      <c r="B718" s="123" t="s">
        <v>18</v>
      </c>
      <c r="C718" s="280">
        <v>54195360</v>
      </c>
      <c r="D718" s="248">
        <f>รายละเอียด!F904</f>
        <v>57247300</v>
      </c>
      <c r="E718" s="123" t="s">
        <v>19</v>
      </c>
      <c r="F718" s="123" t="s">
        <v>19</v>
      </c>
      <c r="G718" s="123" t="s">
        <v>19</v>
      </c>
    </row>
    <row r="719" spans="1:7" ht="24.75" customHeight="1">
      <c r="A719" s="122" t="s">
        <v>21</v>
      </c>
      <c r="B719" s="123" t="s">
        <v>18</v>
      </c>
      <c r="C719" s="281" t="s">
        <v>19</v>
      </c>
      <c r="D719" s="123" t="s">
        <v>19</v>
      </c>
      <c r="E719" s="123" t="s">
        <v>19</v>
      </c>
      <c r="F719" s="123" t="s">
        <v>19</v>
      </c>
      <c r="G719" s="123" t="s">
        <v>19</v>
      </c>
    </row>
  </sheetData>
  <mergeCells count="68">
    <mergeCell ref="A2:G2"/>
    <mergeCell ref="A3:G3"/>
    <mergeCell ref="A208:G208"/>
    <mergeCell ref="A211:A212"/>
    <mergeCell ref="B211:G211"/>
    <mergeCell ref="A124:G124"/>
    <mergeCell ref="A43:G43"/>
    <mergeCell ref="A48:G48"/>
    <mergeCell ref="A50:A51"/>
    <mergeCell ref="B191:G191"/>
    <mergeCell ref="B50:G50"/>
    <mergeCell ref="B131:G131"/>
    <mergeCell ref="B177:B178"/>
    <mergeCell ref="B175:B176"/>
    <mergeCell ref="B173:B174"/>
    <mergeCell ref="A458:A459"/>
    <mergeCell ref="B458:G458"/>
    <mergeCell ref="A376:A377"/>
    <mergeCell ref="A226:G226"/>
    <mergeCell ref="B251:G251"/>
    <mergeCell ref="A413:G413"/>
    <mergeCell ref="A415:A416"/>
    <mergeCell ref="B415:G415"/>
    <mergeCell ref="B376:G376"/>
    <mergeCell ref="A332:G332"/>
    <mergeCell ref="A267:A268"/>
    <mergeCell ref="B267:G267"/>
    <mergeCell ref="A293:A294"/>
    <mergeCell ref="B293:G293"/>
    <mergeCell ref="A334:A335"/>
    <mergeCell ref="B334:G334"/>
    <mergeCell ref="A456:G456"/>
    <mergeCell ref="A9:A10"/>
    <mergeCell ref="B9:G9"/>
    <mergeCell ref="A22:A23"/>
    <mergeCell ref="B22:G22"/>
    <mergeCell ref="B228:G228"/>
    <mergeCell ref="A20:G20"/>
    <mergeCell ref="B88:G88"/>
    <mergeCell ref="A129:G129"/>
    <mergeCell ref="A131:A132"/>
    <mergeCell ref="A191:A192"/>
    <mergeCell ref="A171:A172"/>
    <mergeCell ref="B171:G171"/>
    <mergeCell ref="A88:A89"/>
    <mergeCell ref="A228:A229"/>
    <mergeCell ref="A165:G165"/>
    <mergeCell ref="A705:A706"/>
    <mergeCell ref="B705:G705"/>
    <mergeCell ref="A703:G703"/>
    <mergeCell ref="A623:A624"/>
    <mergeCell ref="B623:G623"/>
    <mergeCell ref="A665:A666"/>
    <mergeCell ref="B665:G665"/>
    <mergeCell ref="A656:G656"/>
    <mergeCell ref="A657:G657"/>
    <mergeCell ref="B499:G499"/>
    <mergeCell ref="A499:A500"/>
    <mergeCell ref="A661:G661"/>
    <mergeCell ref="A555:G555"/>
    <mergeCell ref="A561:A562"/>
    <mergeCell ref="B561:G561"/>
    <mergeCell ref="A534:G534"/>
    <mergeCell ref="A540:A541"/>
    <mergeCell ref="B540:G540"/>
    <mergeCell ref="B585:G585"/>
    <mergeCell ref="A582:G582"/>
    <mergeCell ref="A585:A586"/>
  </mergeCells>
  <pageMargins left="0.70866141732283472" right="0.70866141732283472" top="0.74803149606299213" bottom="0.74803149606299213" header="0.31496062992125984" footer="0.31496062992125984"/>
  <pageSetup paperSize="9" scale="75" firstPageNumber="4" fitToWidth="98" orientation="portrait" useFirstPageNumber="1" r:id="rId1"/>
  <headerFooter>
    <oddHeader>&amp;C&amp;"TH SarabunPSK,ธรรมดา"&amp;16&amp;P</oddHeader>
  </headerFooter>
  <colBreaks count="1" manualBreakCount="1">
    <brk id="8" min="1" max="7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42"/>
  <sheetViews>
    <sheetView tabSelected="1" view="pageLayout" topLeftCell="A1119" zoomScaleNormal="100" zoomScaleSheetLayoutView="112" workbookViewId="0">
      <selection activeCell="D11" sqref="D11"/>
    </sheetView>
  </sheetViews>
  <sheetFormatPr defaultRowHeight="19.5" customHeight="1"/>
  <cols>
    <col min="1" max="1" width="2.5703125" style="2" customWidth="1"/>
    <col min="2" max="2" width="5.140625" style="2" customWidth="1"/>
    <col min="3" max="3" width="10.28515625" style="2" customWidth="1"/>
    <col min="4" max="4" width="42" style="2" customWidth="1"/>
    <col min="5" max="5" width="3.28515625" style="2" customWidth="1"/>
    <col min="6" max="7" width="13.7109375" style="2" customWidth="1"/>
    <col min="8" max="8" width="5.85546875" style="228" customWidth="1"/>
    <col min="9" max="16384" width="9.140625" style="2"/>
  </cols>
  <sheetData>
    <row r="1" spans="1:10" ht="19.5" customHeight="1">
      <c r="B1" s="351" t="s">
        <v>7</v>
      </c>
      <c r="C1" s="351"/>
      <c r="D1" s="351"/>
      <c r="E1" s="351"/>
      <c r="F1" s="351"/>
      <c r="G1" s="351"/>
      <c r="H1" s="351"/>
    </row>
    <row r="2" spans="1:10" ht="19.5" customHeight="1">
      <c r="A2" s="9"/>
      <c r="I2" s="11"/>
      <c r="J2" s="11"/>
    </row>
    <row r="3" spans="1:10" s="9" customFormat="1" ht="19.5" customHeight="1">
      <c r="B3" s="12" t="s">
        <v>226</v>
      </c>
      <c r="C3" s="10"/>
      <c r="D3" s="10"/>
      <c r="E3" s="10"/>
      <c r="F3" s="350">
        <f>SUM(F6,F44,F87,F130,F173,F216,F259,F302,F345,F388,F431,F474,F517,F560,F603,F646,F732,F775,F818,F861,F904)</f>
        <v>308424300</v>
      </c>
      <c r="G3" s="351"/>
      <c r="H3" s="12" t="s">
        <v>18</v>
      </c>
      <c r="I3" s="13"/>
      <c r="J3" s="13"/>
    </row>
    <row r="4" spans="1:10" ht="19.5" customHeight="1">
      <c r="A4" s="13" t="s">
        <v>227</v>
      </c>
      <c r="B4" s="320" t="s">
        <v>228</v>
      </c>
      <c r="C4" s="320"/>
      <c r="D4" s="320"/>
      <c r="E4" s="320"/>
      <c r="F4" s="320"/>
      <c r="G4" s="320"/>
      <c r="H4" s="320"/>
      <c r="I4" s="11"/>
      <c r="J4" s="11"/>
    </row>
    <row r="5" spans="1:10" ht="19.5" customHeight="1">
      <c r="A5" s="13"/>
      <c r="B5" s="13" t="s">
        <v>8</v>
      </c>
      <c r="C5" s="13"/>
      <c r="D5" s="13"/>
      <c r="E5" s="13"/>
      <c r="F5" s="13"/>
      <c r="G5" s="13"/>
      <c r="H5" s="12"/>
      <c r="I5" s="11"/>
      <c r="J5" s="11"/>
    </row>
    <row r="6" spans="1:10" s="9" customFormat="1" ht="19.5" customHeight="1">
      <c r="A6" s="52"/>
      <c r="B6" s="13" t="s">
        <v>229</v>
      </c>
      <c r="C6" s="13"/>
      <c r="D6" s="13"/>
      <c r="E6" s="13"/>
      <c r="F6" s="345">
        <f>SUM(E7)</f>
        <v>164245800</v>
      </c>
      <c r="G6" s="345"/>
      <c r="H6" s="12" t="s">
        <v>18</v>
      </c>
    </row>
    <row r="7" spans="1:10" s="9" customFormat="1" ht="19.5" customHeight="1">
      <c r="A7" s="52"/>
      <c r="B7" s="13" t="s">
        <v>230</v>
      </c>
      <c r="C7" s="13"/>
      <c r="D7" s="13"/>
      <c r="E7" s="343">
        <f>SUM(E8,E16,E22,E27)</f>
        <v>164245800</v>
      </c>
      <c r="F7" s="343"/>
      <c r="G7" s="12" t="s">
        <v>18</v>
      </c>
      <c r="H7" s="12"/>
      <c r="I7" s="13"/>
      <c r="J7" s="186"/>
    </row>
    <row r="8" spans="1:10" s="9" customFormat="1" ht="19.5" customHeight="1">
      <c r="A8" s="52"/>
      <c r="B8" s="246" t="s">
        <v>231</v>
      </c>
      <c r="C8" s="247"/>
      <c r="D8" s="247"/>
      <c r="E8" s="340">
        <f>SUM(G9,G10,G11,G12,G13,G14)</f>
        <v>48896400</v>
      </c>
      <c r="F8" s="340"/>
      <c r="G8" s="268" t="s">
        <v>18</v>
      </c>
      <c r="H8" s="243"/>
      <c r="I8" s="65"/>
      <c r="J8" s="65"/>
    </row>
    <row r="9" spans="1:10" s="9" customFormat="1" ht="19.5" customHeight="1">
      <c r="A9" s="226"/>
      <c r="B9" s="53"/>
      <c r="C9" s="65" t="s">
        <v>232</v>
      </c>
      <c r="D9" s="245" t="s">
        <v>233</v>
      </c>
      <c r="E9" s="65"/>
      <c r="F9" s="65"/>
      <c r="G9" s="17">
        <v>45108200</v>
      </c>
      <c r="H9" s="244" t="s">
        <v>18</v>
      </c>
      <c r="I9" s="65"/>
      <c r="J9" s="65"/>
    </row>
    <row r="10" spans="1:10" s="9" customFormat="1" ht="19.5" customHeight="1">
      <c r="A10" s="226"/>
      <c r="B10" s="53"/>
      <c r="C10" s="65" t="s">
        <v>234</v>
      </c>
      <c r="D10" s="245" t="s">
        <v>235</v>
      </c>
      <c r="E10" s="53"/>
      <c r="F10" s="53"/>
      <c r="G10" s="17">
        <v>2707000</v>
      </c>
      <c r="H10" s="244" t="s">
        <v>18</v>
      </c>
      <c r="I10" s="65"/>
      <c r="J10" s="65"/>
    </row>
    <row r="11" spans="1:10" s="9" customFormat="1" ht="19.5" customHeight="1">
      <c r="A11" s="226"/>
      <c r="B11" s="53"/>
      <c r="C11" s="65" t="s">
        <v>236</v>
      </c>
      <c r="D11" s="65" t="s">
        <v>237</v>
      </c>
      <c r="E11" s="53"/>
      <c r="F11" s="53"/>
      <c r="G11" s="17">
        <v>209600</v>
      </c>
      <c r="H11" s="244" t="s">
        <v>18</v>
      </c>
      <c r="I11" s="65"/>
      <c r="J11" s="65"/>
    </row>
    <row r="12" spans="1:10" s="9" customFormat="1" ht="19.5" customHeight="1">
      <c r="A12" s="226"/>
      <c r="B12" s="53"/>
      <c r="C12" s="65" t="s">
        <v>238</v>
      </c>
      <c r="D12" s="65" t="s">
        <v>239</v>
      </c>
      <c r="E12" s="53"/>
      <c r="F12" s="53"/>
      <c r="G12" s="17">
        <v>601600</v>
      </c>
      <c r="H12" s="244" t="s">
        <v>18</v>
      </c>
      <c r="I12" s="65"/>
      <c r="J12" s="65"/>
    </row>
    <row r="13" spans="1:10" s="9" customFormat="1" ht="19.5" customHeight="1">
      <c r="A13" s="226"/>
      <c r="B13" s="53"/>
      <c r="C13" s="65" t="s">
        <v>240</v>
      </c>
      <c r="D13" s="65" t="s">
        <v>241</v>
      </c>
      <c r="E13" s="65"/>
      <c r="F13" s="65"/>
      <c r="G13" s="17">
        <v>191800</v>
      </c>
      <c r="H13" s="244" t="s">
        <v>18</v>
      </c>
      <c r="I13" s="65"/>
      <c r="J13" s="65"/>
    </row>
    <row r="14" spans="1:10" s="9" customFormat="1" ht="19.5" customHeight="1">
      <c r="A14" s="226"/>
      <c r="B14" s="53"/>
      <c r="C14" s="65" t="s">
        <v>242</v>
      </c>
      <c r="D14" s="245" t="s">
        <v>243</v>
      </c>
      <c r="E14" s="65"/>
      <c r="F14" s="65"/>
      <c r="G14" s="17">
        <v>78200</v>
      </c>
      <c r="H14" s="244" t="s">
        <v>18</v>
      </c>
      <c r="I14" s="66"/>
      <c r="J14" s="66"/>
    </row>
    <row r="15" spans="1:10" ht="19.5" customHeight="1">
      <c r="A15" s="52"/>
      <c r="B15" s="55"/>
      <c r="C15" s="53"/>
      <c r="D15" s="54"/>
      <c r="E15" s="55"/>
      <c r="F15" s="55"/>
      <c r="G15" s="30"/>
      <c r="H15" s="233"/>
      <c r="I15" s="57"/>
      <c r="J15" s="57"/>
    </row>
    <row r="16" spans="1:10" s="9" customFormat="1" ht="19.5" customHeight="1">
      <c r="A16" s="52"/>
      <c r="B16" s="19" t="s">
        <v>244</v>
      </c>
      <c r="C16" s="20"/>
      <c r="D16" s="20"/>
      <c r="E16" s="340">
        <f>SUM(G17:G20)</f>
        <v>82569800</v>
      </c>
      <c r="F16" s="340"/>
      <c r="G16" s="229" t="s">
        <v>18</v>
      </c>
      <c r="H16" s="229"/>
      <c r="I16" s="22"/>
      <c r="J16" s="22"/>
    </row>
    <row r="17" spans="1:8" s="9" customFormat="1" ht="19.5" customHeight="1">
      <c r="A17" s="16"/>
      <c r="B17" s="22"/>
      <c r="C17" s="22" t="s">
        <v>245</v>
      </c>
      <c r="D17" s="23" t="s">
        <v>246</v>
      </c>
      <c r="E17" s="22"/>
      <c r="F17" s="22"/>
      <c r="G17" s="17">
        <v>77205200</v>
      </c>
      <c r="H17" s="41" t="s">
        <v>18</v>
      </c>
    </row>
    <row r="18" spans="1:8" s="9" customFormat="1" ht="19.5" customHeight="1">
      <c r="A18" s="226"/>
      <c r="B18" s="32"/>
      <c r="C18" s="22" t="s">
        <v>247</v>
      </c>
      <c r="D18" s="23" t="s">
        <v>882</v>
      </c>
      <c r="E18" s="22"/>
      <c r="F18" s="22"/>
      <c r="G18" s="17">
        <v>3382100</v>
      </c>
      <c r="H18" s="41" t="s">
        <v>18</v>
      </c>
    </row>
    <row r="19" spans="1:8" s="9" customFormat="1" ht="19.5" customHeight="1">
      <c r="A19" s="226"/>
      <c r="B19" s="32"/>
      <c r="C19" s="22" t="s">
        <v>248</v>
      </c>
      <c r="D19" s="22" t="s">
        <v>883</v>
      </c>
      <c r="E19" s="22"/>
      <c r="F19" s="22"/>
      <c r="G19" s="17">
        <v>1391200</v>
      </c>
      <c r="H19" s="41" t="s">
        <v>18</v>
      </c>
    </row>
    <row r="20" spans="1:8" s="9" customFormat="1" ht="19.5" customHeight="1">
      <c r="A20" s="226"/>
      <c r="B20" s="32"/>
      <c r="C20" s="22" t="s">
        <v>249</v>
      </c>
      <c r="D20" s="22" t="s">
        <v>884</v>
      </c>
      <c r="E20" s="22"/>
      <c r="F20" s="22"/>
      <c r="G20" s="17">
        <v>591300</v>
      </c>
      <c r="H20" s="41" t="s">
        <v>18</v>
      </c>
    </row>
    <row r="21" spans="1:8" ht="19.5" customHeight="1">
      <c r="A21" s="52"/>
      <c r="B21" s="28"/>
      <c r="C21" s="32"/>
      <c r="D21" s="33"/>
      <c r="E21" s="28"/>
      <c r="F21" s="28"/>
      <c r="G21" s="30"/>
      <c r="H21" s="234"/>
    </row>
    <row r="22" spans="1:8" s="9" customFormat="1" ht="19.5" customHeight="1">
      <c r="A22" s="52"/>
      <c r="B22" s="19" t="s">
        <v>250</v>
      </c>
      <c r="C22" s="20"/>
      <c r="D22" s="20"/>
      <c r="E22" s="340">
        <f>SUM(G23:G25)</f>
        <v>29736700</v>
      </c>
      <c r="F22" s="340"/>
      <c r="G22" s="229" t="s">
        <v>18</v>
      </c>
      <c r="H22" s="229"/>
    </row>
    <row r="23" spans="1:8" s="9" customFormat="1" ht="19.5" customHeight="1">
      <c r="A23" s="226"/>
      <c r="B23" s="22"/>
      <c r="C23" s="22" t="s">
        <v>251</v>
      </c>
      <c r="D23" s="23" t="s">
        <v>252</v>
      </c>
      <c r="E23" s="22"/>
      <c r="F23" s="22"/>
      <c r="G23" s="17">
        <v>21759900</v>
      </c>
      <c r="H23" s="41" t="s">
        <v>18</v>
      </c>
    </row>
    <row r="24" spans="1:8" s="9" customFormat="1" ht="19.5" customHeight="1">
      <c r="A24" s="226"/>
      <c r="B24" s="22"/>
      <c r="C24" s="22" t="s">
        <v>253</v>
      </c>
      <c r="D24" s="22" t="s">
        <v>885</v>
      </c>
      <c r="E24" s="22"/>
      <c r="F24" s="22"/>
      <c r="G24" s="17">
        <v>3020800</v>
      </c>
      <c r="H24" s="41" t="s">
        <v>18</v>
      </c>
    </row>
    <row r="25" spans="1:8" s="9" customFormat="1" ht="19.5" customHeight="1">
      <c r="A25" s="226"/>
      <c r="B25" s="32"/>
      <c r="C25" s="22" t="s">
        <v>254</v>
      </c>
      <c r="D25" s="22" t="s">
        <v>886</v>
      </c>
      <c r="E25" s="22"/>
      <c r="F25" s="22"/>
      <c r="G25" s="17">
        <v>4956000</v>
      </c>
      <c r="H25" s="41" t="s">
        <v>18</v>
      </c>
    </row>
    <row r="26" spans="1:8" ht="19.5" customHeight="1">
      <c r="A26" s="52"/>
      <c r="B26" s="28"/>
      <c r="C26" s="32"/>
      <c r="D26" s="33"/>
      <c r="E26" s="28"/>
      <c r="F26" s="28"/>
      <c r="G26" s="30"/>
      <c r="H26" s="234"/>
    </row>
    <row r="27" spans="1:8" s="9" customFormat="1" ht="19.5" customHeight="1">
      <c r="A27" s="52"/>
      <c r="B27" s="19" t="s">
        <v>255</v>
      </c>
      <c r="C27" s="20"/>
      <c r="D27" s="20"/>
      <c r="E27" s="340">
        <f>SUM(G28:G32)</f>
        <v>3042900</v>
      </c>
      <c r="F27" s="340"/>
      <c r="G27" s="229" t="s">
        <v>18</v>
      </c>
      <c r="H27" s="229"/>
    </row>
    <row r="28" spans="1:8" s="9" customFormat="1" ht="19.5" customHeight="1">
      <c r="A28" s="52"/>
      <c r="B28" s="225"/>
      <c r="C28" s="25" t="s">
        <v>412</v>
      </c>
      <c r="D28" s="25" t="s">
        <v>469</v>
      </c>
      <c r="E28" s="15"/>
      <c r="F28" s="15"/>
      <c r="G28" s="76">
        <v>123400</v>
      </c>
      <c r="H28" s="31" t="s">
        <v>18</v>
      </c>
    </row>
    <row r="29" spans="1:8" s="9" customFormat="1" ht="19.5" customHeight="1">
      <c r="A29" s="52"/>
      <c r="B29" s="28"/>
      <c r="C29" s="22" t="s">
        <v>256</v>
      </c>
      <c r="D29" s="23" t="s">
        <v>887</v>
      </c>
      <c r="E29" s="25"/>
      <c r="F29" s="25"/>
      <c r="G29" s="18">
        <v>1156300</v>
      </c>
      <c r="H29" s="31" t="s">
        <v>18</v>
      </c>
    </row>
    <row r="30" spans="1:8" s="9" customFormat="1" ht="19.5" customHeight="1">
      <c r="A30" s="52"/>
      <c r="B30" s="28"/>
      <c r="C30" s="22" t="s">
        <v>257</v>
      </c>
      <c r="D30" s="23" t="s">
        <v>888</v>
      </c>
      <c r="E30" s="25"/>
      <c r="F30" s="25"/>
      <c r="G30" s="18">
        <v>1566200</v>
      </c>
      <c r="H30" s="31" t="s">
        <v>18</v>
      </c>
    </row>
    <row r="31" spans="1:8" s="9" customFormat="1" ht="19.5" customHeight="1">
      <c r="A31" s="52"/>
      <c r="B31" s="28"/>
      <c r="C31" s="22" t="s">
        <v>258</v>
      </c>
      <c r="D31" s="22" t="s">
        <v>889</v>
      </c>
      <c r="E31" s="25"/>
      <c r="F31" s="25"/>
      <c r="G31" s="18">
        <v>63800</v>
      </c>
      <c r="H31" s="31" t="s">
        <v>18</v>
      </c>
    </row>
    <row r="32" spans="1:8" s="9" customFormat="1" ht="19.5" customHeight="1">
      <c r="A32" s="52"/>
      <c r="B32" s="52"/>
      <c r="C32" s="22" t="s">
        <v>815</v>
      </c>
      <c r="D32" s="22" t="s">
        <v>890</v>
      </c>
      <c r="E32" s="52"/>
      <c r="F32" s="52"/>
      <c r="G32" s="18">
        <v>133200</v>
      </c>
      <c r="H32" s="31" t="s">
        <v>18</v>
      </c>
    </row>
    <row r="33" spans="1:8" ht="19.5" customHeight="1">
      <c r="A33" s="13"/>
      <c r="B33" s="52"/>
      <c r="C33" s="52"/>
      <c r="D33" s="52"/>
      <c r="E33" s="52"/>
      <c r="F33" s="52"/>
      <c r="G33" s="52"/>
      <c r="H33" s="232"/>
    </row>
    <row r="34" spans="1:8" ht="19.5" customHeight="1">
      <c r="A34" s="13"/>
      <c r="B34" s="52"/>
      <c r="C34" s="52"/>
      <c r="D34" s="52"/>
      <c r="E34" s="52"/>
      <c r="F34" s="52"/>
      <c r="G34" s="52"/>
      <c r="H34" s="232"/>
    </row>
    <row r="35" spans="1:8" ht="19.5" customHeight="1">
      <c r="A35" s="13"/>
      <c r="B35" s="52"/>
      <c r="C35" s="52"/>
      <c r="D35" s="52"/>
      <c r="E35" s="52"/>
      <c r="F35" s="52"/>
      <c r="G35" s="52"/>
      <c r="H35" s="232"/>
    </row>
    <row r="36" spans="1:8" ht="19.5" customHeight="1">
      <c r="A36" s="13"/>
      <c r="B36" s="52"/>
      <c r="C36" s="52"/>
      <c r="D36" s="52"/>
      <c r="E36" s="52"/>
      <c r="F36" s="52"/>
      <c r="G36" s="52"/>
      <c r="H36" s="232"/>
    </row>
    <row r="37" spans="1:8" ht="19.5" customHeight="1">
      <c r="A37" s="13"/>
      <c r="B37" s="52"/>
      <c r="C37" s="52"/>
      <c r="D37" s="52"/>
      <c r="E37" s="52"/>
      <c r="F37" s="52"/>
      <c r="G37" s="52"/>
      <c r="H37" s="232"/>
    </row>
    <row r="38" spans="1:8" ht="19.5" customHeight="1">
      <c r="A38" s="13"/>
      <c r="B38" s="52"/>
      <c r="C38" s="52"/>
      <c r="D38" s="52"/>
      <c r="E38" s="52"/>
      <c r="F38" s="52"/>
      <c r="G38" s="52"/>
      <c r="H38" s="232"/>
    </row>
    <row r="39" spans="1:8" ht="19.5" customHeight="1">
      <c r="A39" s="13"/>
      <c r="B39" s="52"/>
      <c r="C39" s="52"/>
      <c r="D39" s="52"/>
      <c r="E39" s="52"/>
      <c r="F39" s="52"/>
      <c r="G39" s="52"/>
      <c r="H39" s="232"/>
    </row>
    <row r="40" spans="1:8" ht="19.5" customHeight="1">
      <c r="A40" s="13"/>
      <c r="B40" s="52"/>
      <c r="C40" s="52"/>
      <c r="D40" s="52"/>
      <c r="E40" s="52"/>
      <c r="F40" s="52"/>
      <c r="G40" s="52"/>
      <c r="H40" s="232"/>
    </row>
    <row r="41" spans="1:8" ht="19.5" customHeight="1">
      <c r="A41" s="13"/>
      <c r="B41" s="52"/>
      <c r="C41" s="52"/>
      <c r="D41" s="52"/>
      <c r="E41" s="52"/>
      <c r="F41" s="52"/>
      <c r="G41" s="52"/>
      <c r="H41" s="232"/>
    </row>
    <row r="42" spans="1:8" ht="19.5" customHeight="1">
      <c r="A42" s="13"/>
      <c r="B42" s="52"/>
      <c r="C42" s="52"/>
      <c r="D42" s="52"/>
      <c r="E42" s="52"/>
      <c r="F42" s="52"/>
      <c r="G42" s="52"/>
      <c r="H42" s="232"/>
    </row>
    <row r="43" spans="1:8" ht="19.5" customHeight="1">
      <c r="A43" s="13"/>
      <c r="B43" s="52"/>
      <c r="C43" s="52"/>
      <c r="D43" s="52"/>
      <c r="E43" s="52"/>
      <c r="F43" s="52"/>
      <c r="G43" s="52"/>
      <c r="H43" s="232"/>
    </row>
    <row r="44" spans="1:8" s="9" customFormat="1" ht="19.5" customHeight="1">
      <c r="A44" s="13"/>
      <c r="B44" s="13" t="s">
        <v>259</v>
      </c>
      <c r="C44" s="13"/>
      <c r="D44" s="13"/>
      <c r="E44" s="13"/>
      <c r="F44" s="345">
        <f>SUM(E45,E62)</f>
        <v>8526700</v>
      </c>
      <c r="G44" s="345"/>
      <c r="H44" s="12" t="s">
        <v>18</v>
      </c>
    </row>
    <row r="45" spans="1:8" ht="19.5" customHeight="1">
      <c r="A45" s="13"/>
      <c r="B45" s="13" t="s">
        <v>260</v>
      </c>
      <c r="C45" s="13"/>
      <c r="D45" s="13"/>
      <c r="E45" s="343">
        <f>SUM(E46,E57)</f>
        <v>7877300</v>
      </c>
      <c r="F45" s="343"/>
      <c r="G45" s="12" t="s">
        <v>18</v>
      </c>
      <c r="H45" s="12"/>
    </row>
    <row r="46" spans="1:8" ht="19.5" customHeight="1">
      <c r="A46" s="25"/>
      <c r="B46" s="19" t="s">
        <v>261</v>
      </c>
      <c r="C46" s="20"/>
      <c r="D46" s="20"/>
      <c r="E46" s="340">
        <f>SUM(E49,E47,E53)</f>
        <v>3494000</v>
      </c>
      <c r="F46" s="340"/>
      <c r="G46" s="229" t="s">
        <v>18</v>
      </c>
      <c r="H46" s="229"/>
    </row>
    <row r="47" spans="1:8" ht="19.5" customHeight="1">
      <c r="A47" s="25"/>
      <c r="B47" s="27" t="s">
        <v>262</v>
      </c>
      <c r="C47" s="20"/>
      <c r="D47" s="20"/>
      <c r="E47" s="340">
        <v>388400</v>
      </c>
      <c r="F47" s="340"/>
      <c r="G47" s="229" t="s">
        <v>18</v>
      </c>
      <c r="H47" s="229"/>
    </row>
    <row r="48" spans="1:8" ht="19.5" customHeight="1">
      <c r="A48" s="25"/>
      <c r="B48" s="27"/>
      <c r="C48" s="25" t="s">
        <v>808</v>
      </c>
      <c r="D48" s="25"/>
      <c r="E48" s="15"/>
      <c r="F48" s="15"/>
      <c r="G48" s="229"/>
      <c r="H48" s="229"/>
    </row>
    <row r="49" spans="1:8" ht="19.5" customHeight="1">
      <c r="A49" s="25"/>
      <c r="B49" s="27" t="s">
        <v>263</v>
      </c>
      <c r="C49" s="20"/>
      <c r="D49" s="20"/>
      <c r="E49" s="340">
        <v>2950800</v>
      </c>
      <c r="F49" s="340"/>
      <c r="G49" s="229" t="s">
        <v>18</v>
      </c>
      <c r="H49" s="229"/>
    </row>
    <row r="50" spans="1:8" ht="19.5" customHeight="1">
      <c r="A50" s="25"/>
      <c r="B50" s="27"/>
      <c r="C50" s="31" t="s">
        <v>828</v>
      </c>
      <c r="D50" s="31"/>
      <c r="E50" s="15"/>
      <c r="F50" s="15"/>
      <c r="G50" s="229"/>
      <c r="H50" s="229"/>
    </row>
    <row r="51" spans="1:8" ht="19.5" customHeight="1">
      <c r="A51" s="25"/>
      <c r="B51" s="27"/>
      <c r="C51" s="31" t="s">
        <v>829</v>
      </c>
      <c r="D51" s="31"/>
      <c r="E51" s="15"/>
      <c r="F51" s="15"/>
      <c r="G51" s="229"/>
      <c r="H51" s="229"/>
    </row>
    <row r="52" spans="1:8" ht="19.5" customHeight="1">
      <c r="A52" s="25"/>
      <c r="B52" s="27"/>
      <c r="C52" s="31" t="s">
        <v>830</v>
      </c>
      <c r="D52" s="31"/>
      <c r="E52" s="15"/>
      <c r="F52" s="15"/>
      <c r="G52" s="229"/>
      <c r="H52" s="229"/>
    </row>
    <row r="53" spans="1:8" ht="19.5" customHeight="1">
      <c r="A53" s="25"/>
      <c r="B53" s="27" t="s">
        <v>264</v>
      </c>
      <c r="C53" s="20"/>
      <c r="D53" s="20"/>
      <c r="E53" s="340">
        <v>154800</v>
      </c>
      <c r="F53" s="340"/>
      <c r="G53" s="229" t="s">
        <v>18</v>
      </c>
      <c r="H53" s="229"/>
    </row>
    <row r="54" spans="1:8" ht="19.5" customHeight="1">
      <c r="A54" s="25"/>
      <c r="B54" s="27"/>
      <c r="C54" s="31" t="s">
        <v>831</v>
      </c>
      <c r="D54" s="20"/>
      <c r="E54" s="15"/>
      <c r="F54" s="15"/>
      <c r="G54" s="229"/>
      <c r="H54" s="229"/>
    </row>
    <row r="55" spans="1:8" ht="19.5" customHeight="1">
      <c r="A55" s="25"/>
      <c r="B55" s="27"/>
      <c r="C55" s="31" t="s">
        <v>832</v>
      </c>
      <c r="D55" s="31"/>
      <c r="E55" s="15"/>
      <c r="F55" s="15"/>
      <c r="G55" s="229"/>
      <c r="H55" s="229"/>
    </row>
    <row r="56" spans="1:8" ht="19.5" customHeight="1">
      <c r="A56" s="25"/>
      <c r="B56" s="27"/>
      <c r="C56" s="31" t="s">
        <v>833</v>
      </c>
      <c r="D56" s="31"/>
      <c r="E56" s="15"/>
      <c r="F56" s="15"/>
      <c r="G56" s="229"/>
      <c r="H56" s="229"/>
    </row>
    <row r="57" spans="1:8" ht="19.5" customHeight="1">
      <c r="A57" s="25"/>
      <c r="B57" s="19" t="s">
        <v>265</v>
      </c>
      <c r="C57" s="20"/>
      <c r="D57" s="20"/>
      <c r="E57" s="340">
        <v>4383300</v>
      </c>
      <c r="F57" s="340"/>
      <c r="G57" s="229" t="s">
        <v>18</v>
      </c>
      <c r="H57" s="229"/>
    </row>
    <row r="58" spans="1:8" ht="19.5" customHeight="1">
      <c r="A58" s="25"/>
      <c r="B58" s="19"/>
      <c r="C58" s="25" t="s">
        <v>947</v>
      </c>
      <c r="D58" s="25"/>
      <c r="E58" s="15"/>
      <c r="F58" s="15"/>
      <c r="G58" s="229"/>
      <c r="H58" s="229"/>
    </row>
    <row r="59" spans="1:8" ht="19.5" customHeight="1">
      <c r="A59" s="25"/>
      <c r="B59" s="19"/>
      <c r="C59" s="25" t="s">
        <v>798</v>
      </c>
      <c r="D59" s="25"/>
      <c r="E59" s="15"/>
      <c r="F59" s="15"/>
      <c r="G59" s="21"/>
      <c r="H59" s="229"/>
    </row>
    <row r="60" spans="1:8" ht="19.5" customHeight="1">
      <c r="A60" s="25"/>
      <c r="B60" s="19"/>
      <c r="C60" s="25" t="s">
        <v>799</v>
      </c>
      <c r="D60" s="25"/>
      <c r="E60" s="15"/>
      <c r="F60" s="15"/>
      <c r="G60" s="21"/>
      <c r="H60" s="229"/>
    </row>
    <row r="61" spans="1:8" ht="19.5" customHeight="1">
      <c r="A61" s="25"/>
      <c r="B61" s="25"/>
      <c r="C61" s="22"/>
      <c r="D61" s="23"/>
      <c r="E61" s="25"/>
      <c r="F61" s="25"/>
      <c r="G61" s="18"/>
      <c r="H61" s="31"/>
    </row>
    <row r="62" spans="1:8" ht="19.5" customHeight="1">
      <c r="A62" s="25"/>
      <c r="B62" s="336" t="s">
        <v>314</v>
      </c>
      <c r="C62" s="336"/>
      <c r="D62" s="23"/>
      <c r="E62" s="338">
        <f>SUM(E63)</f>
        <v>649400</v>
      </c>
      <c r="F62" s="339"/>
      <c r="G62" s="243" t="s">
        <v>18</v>
      </c>
      <c r="H62" s="31"/>
    </row>
    <row r="63" spans="1:8" ht="19.5" customHeight="1">
      <c r="A63" s="25"/>
      <c r="B63" s="20" t="s">
        <v>513</v>
      </c>
      <c r="C63" s="22"/>
      <c r="D63" s="23"/>
      <c r="E63" s="338">
        <f>SUM(E64)</f>
        <v>649400</v>
      </c>
      <c r="F63" s="339"/>
      <c r="G63" s="243" t="s">
        <v>18</v>
      </c>
      <c r="H63" s="31"/>
    </row>
    <row r="64" spans="1:8" ht="19.5" customHeight="1">
      <c r="A64" s="25"/>
      <c r="B64" s="20" t="s">
        <v>514</v>
      </c>
      <c r="C64" s="22"/>
      <c r="D64" s="23"/>
      <c r="E64" s="338">
        <f>SUM(G68,G73,G75)</f>
        <v>649400</v>
      </c>
      <c r="F64" s="339"/>
      <c r="G64" s="243" t="s">
        <v>18</v>
      </c>
      <c r="H64" s="31"/>
    </row>
    <row r="65" spans="1:8" ht="19.5" customHeight="1">
      <c r="A65" s="25"/>
      <c r="B65" s="25"/>
      <c r="C65" s="22" t="s">
        <v>363</v>
      </c>
      <c r="D65" s="22" t="s">
        <v>802</v>
      </c>
      <c r="E65" s="25"/>
      <c r="F65" s="25"/>
      <c r="G65" s="18"/>
      <c r="H65" s="31"/>
    </row>
    <row r="66" spans="1:8" ht="19.5" customHeight="1">
      <c r="A66" s="25"/>
      <c r="B66" s="25"/>
      <c r="C66" s="22"/>
      <c r="D66" s="23" t="s">
        <v>836</v>
      </c>
      <c r="E66" s="25"/>
      <c r="F66" s="25"/>
      <c r="G66" s="18"/>
      <c r="H66" s="31"/>
    </row>
    <row r="67" spans="1:8" ht="19.5" customHeight="1">
      <c r="A67" s="25"/>
      <c r="B67" s="25"/>
      <c r="C67" s="22"/>
      <c r="D67" s="23" t="s">
        <v>837</v>
      </c>
      <c r="E67" s="25"/>
      <c r="F67" s="25"/>
      <c r="G67" s="18"/>
      <c r="H67" s="31"/>
    </row>
    <row r="68" spans="1:8" ht="19.5" customHeight="1">
      <c r="A68" s="25"/>
      <c r="B68" s="25"/>
      <c r="D68" s="22" t="s">
        <v>838</v>
      </c>
      <c r="E68" s="25"/>
      <c r="F68" s="25"/>
      <c r="G68" s="18">
        <v>29100</v>
      </c>
      <c r="H68" s="31" t="s">
        <v>18</v>
      </c>
    </row>
    <row r="69" spans="1:8" ht="19.5" customHeight="1">
      <c r="A69" s="25"/>
      <c r="B69" s="25"/>
      <c r="C69" s="22"/>
      <c r="D69" s="23"/>
      <c r="E69" s="25"/>
      <c r="F69" s="25"/>
    </row>
    <row r="70" spans="1:8" ht="19.5" customHeight="1">
      <c r="A70" s="25"/>
      <c r="B70" s="25"/>
      <c r="C70" s="22" t="s">
        <v>652</v>
      </c>
      <c r="D70" s="23" t="s">
        <v>803</v>
      </c>
      <c r="E70" s="25"/>
      <c r="F70" s="25"/>
      <c r="G70" s="18"/>
      <c r="H70" s="31"/>
    </row>
    <row r="71" spans="1:8" ht="19.5" customHeight="1">
      <c r="A71" s="25"/>
      <c r="B71" s="25"/>
      <c r="C71" s="22"/>
      <c r="D71" s="23" t="s">
        <v>834</v>
      </c>
      <c r="E71" s="25"/>
      <c r="F71" s="25"/>
      <c r="G71" s="18"/>
      <c r="H71" s="31"/>
    </row>
    <row r="72" spans="1:8" ht="19.5" customHeight="1">
      <c r="A72" s="25"/>
      <c r="B72" s="25"/>
      <c r="C72" s="22"/>
      <c r="D72" s="23" t="s">
        <v>835</v>
      </c>
      <c r="E72" s="25"/>
      <c r="F72" s="25"/>
      <c r="G72" s="18"/>
      <c r="H72" s="31"/>
    </row>
    <row r="73" spans="1:8" ht="19.5" customHeight="1">
      <c r="A73" s="25"/>
      <c r="B73" s="25"/>
      <c r="C73" s="22"/>
      <c r="D73" s="22" t="s">
        <v>839</v>
      </c>
      <c r="E73" s="25"/>
      <c r="F73" s="25"/>
      <c r="G73" s="18">
        <v>200800</v>
      </c>
      <c r="H73" s="31" t="s">
        <v>18</v>
      </c>
    </row>
    <row r="74" spans="1:8" ht="19.5" customHeight="1">
      <c r="A74" s="25"/>
      <c r="B74" s="25"/>
      <c r="C74" s="22"/>
      <c r="D74" s="23"/>
      <c r="E74" s="25"/>
      <c r="F74" s="25"/>
      <c r="G74" s="18"/>
      <c r="H74" s="31"/>
    </row>
    <row r="75" spans="1:8" ht="19.5" customHeight="1">
      <c r="A75" s="25"/>
      <c r="B75" s="25"/>
      <c r="C75" s="22" t="s">
        <v>653</v>
      </c>
      <c r="D75" s="23" t="s">
        <v>804</v>
      </c>
      <c r="E75" s="25"/>
      <c r="F75" s="25"/>
      <c r="G75" s="18">
        <v>419500</v>
      </c>
      <c r="H75" s="31" t="s">
        <v>18</v>
      </c>
    </row>
    <row r="76" spans="1:8" ht="19.5" customHeight="1">
      <c r="A76" s="25"/>
      <c r="B76" s="25"/>
      <c r="C76" s="22"/>
      <c r="D76" s="23"/>
      <c r="E76" s="25"/>
      <c r="F76" s="25"/>
      <c r="G76" s="18"/>
      <c r="H76" s="31"/>
    </row>
    <row r="77" spans="1:8" ht="19.5" customHeight="1">
      <c r="A77" s="25"/>
      <c r="B77" s="25"/>
      <c r="C77" s="22"/>
      <c r="D77" s="23"/>
      <c r="E77" s="25"/>
      <c r="F77" s="25"/>
      <c r="G77" s="18"/>
      <c r="H77" s="31"/>
    </row>
    <row r="78" spans="1:8" ht="19.5" customHeight="1">
      <c r="A78" s="25"/>
      <c r="B78" s="25"/>
      <c r="C78" s="22"/>
      <c r="D78" s="23"/>
      <c r="E78" s="25"/>
      <c r="F78" s="25"/>
      <c r="G78" s="18"/>
      <c r="H78" s="31"/>
    </row>
    <row r="79" spans="1:8" ht="19.5" customHeight="1">
      <c r="A79" s="25"/>
      <c r="B79" s="336"/>
      <c r="C79" s="336"/>
      <c r="D79" s="33"/>
      <c r="E79" s="338"/>
      <c r="F79" s="339"/>
      <c r="G79" s="15"/>
      <c r="H79" s="234"/>
    </row>
    <row r="80" spans="1:8" ht="19.5" customHeight="1">
      <c r="A80" s="25"/>
      <c r="B80" s="212"/>
      <c r="C80" s="22"/>
      <c r="D80" s="65"/>
      <c r="E80" s="213"/>
      <c r="F80" s="212"/>
      <c r="G80" s="29"/>
      <c r="H80" s="234"/>
    </row>
    <row r="81" spans="1:8" ht="19.5" customHeight="1">
      <c r="A81" s="25"/>
      <c r="B81" s="212"/>
      <c r="C81" s="32"/>
      <c r="D81" s="65"/>
      <c r="E81" s="213"/>
      <c r="F81" s="212"/>
      <c r="G81" s="29"/>
      <c r="H81" s="234"/>
    </row>
    <row r="82" spans="1:8" ht="19.5" customHeight="1">
      <c r="A82" s="25"/>
      <c r="B82" s="28"/>
      <c r="C82" s="32"/>
      <c r="D82" s="65"/>
      <c r="E82" s="28"/>
      <c r="F82" s="28"/>
      <c r="G82" s="18"/>
      <c r="H82" s="31"/>
    </row>
    <row r="83" spans="1:8" ht="19.5" customHeight="1">
      <c r="A83" s="25"/>
      <c r="B83" s="25"/>
      <c r="C83" s="22"/>
      <c r="D83" s="23"/>
      <c r="E83" s="25"/>
      <c r="F83" s="25"/>
      <c r="G83" s="18"/>
      <c r="H83" s="31"/>
    </row>
    <row r="84" spans="1:8" ht="19.5" customHeight="1">
      <c r="A84" s="25"/>
      <c r="B84" s="25"/>
      <c r="C84" s="22"/>
      <c r="D84" s="23"/>
      <c r="E84" s="25"/>
      <c r="F84" s="25"/>
      <c r="G84" s="18"/>
      <c r="H84" s="31"/>
    </row>
    <row r="85" spans="1:8" ht="19.5" customHeight="1">
      <c r="A85" s="25"/>
      <c r="B85" s="25"/>
      <c r="C85" s="22"/>
      <c r="D85" s="23"/>
      <c r="E85" s="25"/>
      <c r="F85" s="25"/>
      <c r="G85" s="18"/>
      <c r="H85" s="31"/>
    </row>
    <row r="86" spans="1:8" ht="19.5" customHeight="1">
      <c r="A86" s="25"/>
      <c r="B86" s="25"/>
      <c r="C86" s="22"/>
      <c r="D86" s="23"/>
      <c r="E86" s="25"/>
      <c r="F86" s="25"/>
      <c r="G86" s="18"/>
      <c r="H86" s="31"/>
    </row>
    <row r="87" spans="1:8" s="9" customFormat="1" ht="19.5" customHeight="1">
      <c r="A87" s="13"/>
      <c r="B87" s="13" t="s">
        <v>413</v>
      </c>
      <c r="C87" s="13"/>
      <c r="D87" s="13"/>
      <c r="E87" s="13"/>
      <c r="F87" s="346">
        <f>SUM(E88,E99)</f>
        <v>835600</v>
      </c>
      <c r="G87" s="347"/>
      <c r="H87" s="12" t="s">
        <v>18</v>
      </c>
    </row>
    <row r="88" spans="1:8" s="9" customFormat="1" ht="19.5" customHeight="1">
      <c r="A88" s="13"/>
      <c r="B88" s="13" t="s">
        <v>317</v>
      </c>
      <c r="C88" s="13"/>
      <c r="D88" s="13"/>
      <c r="E88" s="346">
        <f>SUM(E89)</f>
        <v>719000</v>
      </c>
      <c r="F88" s="347"/>
      <c r="G88" s="12" t="s">
        <v>18</v>
      </c>
      <c r="H88" s="12"/>
    </row>
    <row r="89" spans="1:8" s="9" customFormat="1" ht="19.5" customHeight="1">
      <c r="A89" s="13"/>
      <c r="B89" s="13" t="s">
        <v>948</v>
      </c>
      <c r="C89" s="13"/>
      <c r="D89" s="13"/>
      <c r="E89" s="346">
        <f>SUM(E90,E93,E94)</f>
        <v>719000</v>
      </c>
      <c r="F89" s="347"/>
      <c r="G89" s="12" t="s">
        <v>18</v>
      </c>
      <c r="H89" s="12"/>
    </row>
    <row r="90" spans="1:8" s="9" customFormat="1" ht="19.5" customHeight="1">
      <c r="A90" s="13"/>
      <c r="B90" s="13" t="s">
        <v>949</v>
      </c>
      <c r="C90" s="13"/>
      <c r="D90" s="13"/>
      <c r="E90" s="352">
        <v>292000</v>
      </c>
      <c r="F90" s="352"/>
      <c r="G90" s="12" t="s">
        <v>18</v>
      </c>
      <c r="H90" s="12"/>
    </row>
    <row r="91" spans="1:8" s="9" customFormat="1" ht="19.5" customHeight="1">
      <c r="A91" s="13"/>
      <c r="B91" s="13"/>
      <c r="C91" s="9" t="s">
        <v>950</v>
      </c>
      <c r="D91" s="13"/>
      <c r="E91" s="13"/>
      <c r="F91" s="13"/>
      <c r="G91" s="4"/>
      <c r="H91" s="4"/>
    </row>
    <row r="92" spans="1:8" s="9" customFormat="1" ht="19.5" customHeight="1">
      <c r="A92" s="13"/>
      <c r="B92" s="13" t="s">
        <v>524</v>
      </c>
      <c r="C92" s="13"/>
      <c r="D92" s="13"/>
      <c r="E92" s="13"/>
      <c r="F92" s="13"/>
      <c r="G92" s="12"/>
      <c r="H92" s="12"/>
    </row>
    <row r="93" spans="1:8" s="9" customFormat="1" ht="19.5" customHeight="1">
      <c r="A93" s="13"/>
      <c r="B93" s="13"/>
      <c r="C93" s="9" t="s">
        <v>823</v>
      </c>
      <c r="D93" s="13"/>
      <c r="E93" s="346">
        <v>198000</v>
      </c>
      <c r="F93" s="346"/>
      <c r="G93" s="12" t="s">
        <v>18</v>
      </c>
      <c r="H93" s="12"/>
    </row>
    <row r="94" spans="1:8" s="9" customFormat="1" ht="19.5" customHeight="1">
      <c r="A94" s="13"/>
      <c r="B94" s="13" t="s">
        <v>529</v>
      </c>
      <c r="C94" s="13"/>
      <c r="D94" s="13"/>
      <c r="E94" s="346">
        <v>229000</v>
      </c>
      <c r="F94" s="346"/>
      <c r="G94" s="12" t="s">
        <v>18</v>
      </c>
      <c r="H94" s="12"/>
    </row>
    <row r="95" spans="1:8" s="9" customFormat="1" ht="19.5" customHeight="1">
      <c r="A95" s="13"/>
      <c r="B95" s="13"/>
      <c r="C95" s="9" t="s">
        <v>951</v>
      </c>
      <c r="D95" s="13"/>
      <c r="E95" s="13"/>
      <c r="F95" s="13"/>
      <c r="G95" s="13"/>
      <c r="H95" s="12"/>
    </row>
    <row r="96" spans="1:8" s="9" customFormat="1" ht="19.5" customHeight="1">
      <c r="A96" s="13"/>
      <c r="B96" s="13"/>
      <c r="C96" s="9" t="s">
        <v>952</v>
      </c>
      <c r="D96" s="13"/>
      <c r="E96" s="13"/>
      <c r="F96" s="13"/>
      <c r="G96" s="13"/>
      <c r="H96" s="12"/>
    </row>
    <row r="97" spans="1:8" s="9" customFormat="1" ht="19.5" customHeight="1">
      <c r="A97" s="13"/>
      <c r="B97" s="13"/>
      <c r="C97" s="9" t="s">
        <v>953</v>
      </c>
      <c r="D97" s="13"/>
      <c r="E97" s="13"/>
      <c r="F97" s="13"/>
      <c r="G97" s="13"/>
      <c r="H97" s="12"/>
    </row>
    <row r="98" spans="1:8" s="9" customFormat="1" ht="19.5" customHeight="1">
      <c r="A98" s="13"/>
      <c r="B98" s="13"/>
      <c r="C98" s="13"/>
      <c r="D98" s="13"/>
      <c r="E98" s="13"/>
      <c r="F98" s="13"/>
      <c r="G98" s="13"/>
      <c r="H98" s="12"/>
    </row>
    <row r="99" spans="1:8" s="9" customFormat="1" ht="19.5" customHeight="1">
      <c r="A99" s="13"/>
      <c r="B99" s="13" t="s">
        <v>366</v>
      </c>
      <c r="C99" s="13"/>
      <c r="D99" s="13"/>
      <c r="E99" s="346">
        <f>SUM(G101,G103)</f>
        <v>116600</v>
      </c>
      <c r="F99" s="347"/>
      <c r="G99" s="12" t="s">
        <v>18</v>
      </c>
      <c r="H99" s="12"/>
    </row>
    <row r="100" spans="1:8" s="9" customFormat="1" ht="19.5" customHeight="1">
      <c r="A100" s="13"/>
      <c r="B100" s="13"/>
      <c r="C100" s="9" t="s">
        <v>292</v>
      </c>
      <c r="D100" s="9" t="s">
        <v>414</v>
      </c>
      <c r="H100" s="4"/>
    </row>
    <row r="101" spans="1:8" ht="19.5" customHeight="1">
      <c r="D101" s="2" t="s">
        <v>840</v>
      </c>
      <c r="G101" s="62">
        <v>41500</v>
      </c>
      <c r="H101" s="4" t="s">
        <v>18</v>
      </c>
    </row>
    <row r="102" spans="1:8" s="9" customFormat="1" ht="19.5" customHeight="1">
      <c r="A102" s="13"/>
      <c r="B102" s="13"/>
      <c r="C102" s="9" t="s">
        <v>311</v>
      </c>
      <c r="D102" s="9" t="s">
        <v>515</v>
      </c>
      <c r="H102" s="4"/>
    </row>
    <row r="103" spans="1:8" s="9" customFormat="1" ht="19.5" customHeight="1">
      <c r="A103" s="13"/>
      <c r="B103" s="13"/>
      <c r="D103" s="9" t="s">
        <v>841</v>
      </c>
      <c r="G103" s="62">
        <v>75100</v>
      </c>
      <c r="H103" s="4" t="s">
        <v>18</v>
      </c>
    </row>
    <row r="104" spans="1:8" ht="19.5" customHeight="1">
      <c r="A104" s="25"/>
      <c r="B104" s="25"/>
      <c r="C104" s="22"/>
      <c r="D104" s="23"/>
      <c r="E104" s="25"/>
      <c r="F104" s="25"/>
      <c r="G104" s="18"/>
      <c r="H104" s="31"/>
    </row>
    <row r="105" spans="1:8" ht="19.5" customHeight="1">
      <c r="A105" s="25"/>
      <c r="B105" s="25"/>
      <c r="C105" s="22"/>
      <c r="D105" s="23"/>
      <c r="E105" s="25"/>
      <c r="F105" s="25"/>
      <c r="G105" s="18"/>
      <c r="H105" s="31"/>
    </row>
    <row r="106" spans="1:8" ht="19.5" customHeight="1">
      <c r="A106" s="25"/>
      <c r="B106" s="25"/>
      <c r="C106" s="22"/>
      <c r="D106" s="23"/>
      <c r="E106" s="25"/>
      <c r="F106" s="25"/>
      <c r="G106" s="18"/>
      <c r="H106" s="31"/>
    </row>
    <row r="107" spans="1:8" ht="19.5" customHeight="1">
      <c r="A107" s="25"/>
      <c r="B107" s="25"/>
      <c r="C107" s="22"/>
      <c r="D107" s="23"/>
      <c r="E107" s="25"/>
      <c r="F107" s="25"/>
      <c r="G107" s="18"/>
      <c r="H107" s="31"/>
    </row>
    <row r="108" spans="1:8" ht="19.5" customHeight="1">
      <c r="A108" s="25"/>
      <c r="B108" s="25"/>
      <c r="C108" s="22"/>
      <c r="D108" s="23"/>
      <c r="E108" s="25"/>
      <c r="F108" s="25"/>
      <c r="G108" s="18"/>
      <c r="H108" s="31"/>
    </row>
    <row r="109" spans="1:8" ht="19.5" customHeight="1">
      <c r="A109" s="25"/>
      <c r="B109" s="25"/>
      <c r="C109" s="22"/>
      <c r="D109" s="23"/>
      <c r="E109" s="25"/>
      <c r="F109" s="25"/>
      <c r="G109" s="18"/>
      <c r="H109" s="31"/>
    </row>
    <row r="110" spans="1:8" ht="19.5" customHeight="1">
      <c r="A110" s="25"/>
      <c r="B110" s="25"/>
      <c r="C110" s="22"/>
      <c r="D110" s="23"/>
      <c r="E110" s="25"/>
      <c r="F110" s="25"/>
      <c r="G110" s="18"/>
      <c r="H110" s="31"/>
    </row>
    <row r="111" spans="1:8" ht="19.5" customHeight="1">
      <c r="A111" s="25"/>
      <c r="B111" s="25"/>
      <c r="C111" s="22"/>
      <c r="D111" s="23"/>
      <c r="E111" s="25"/>
      <c r="F111" s="25"/>
      <c r="G111" s="18"/>
      <c r="H111" s="31"/>
    </row>
    <row r="112" spans="1:8" ht="19.5" customHeight="1">
      <c r="A112" s="25"/>
      <c r="B112" s="25"/>
      <c r="C112" s="22"/>
      <c r="D112" s="23"/>
      <c r="E112" s="25"/>
      <c r="F112" s="25"/>
      <c r="G112" s="18"/>
      <c r="H112" s="31"/>
    </row>
    <row r="113" spans="1:8" ht="19.5" customHeight="1">
      <c r="A113" s="25"/>
      <c r="B113" s="25"/>
      <c r="C113" s="22"/>
      <c r="D113" s="23"/>
      <c r="E113" s="25"/>
      <c r="F113" s="25"/>
      <c r="G113" s="18"/>
      <c r="H113" s="31"/>
    </row>
    <row r="114" spans="1:8" ht="19.5" customHeight="1">
      <c r="A114" s="25"/>
      <c r="B114" s="25"/>
      <c r="C114" s="22"/>
      <c r="D114" s="23"/>
      <c r="E114" s="25"/>
      <c r="F114" s="25"/>
      <c r="G114" s="18"/>
      <c r="H114" s="31"/>
    </row>
    <row r="115" spans="1:8" ht="19.5" customHeight="1">
      <c r="A115" s="25"/>
      <c r="B115" s="25"/>
      <c r="C115" s="22"/>
      <c r="D115" s="23"/>
      <c r="E115" s="25"/>
      <c r="F115" s="25"/>
      <c r="G115" s="18"/>
      <c r="H115" s="31"/>
    </row>
    <row r="116" spans="1:8" ht="19.5" customHeight="1">
      <c r="A116" s="25"/>
      <c r="B116" s="25"/>
      <c r="C116" s="22"/>
      <c r="D116" s="23"/>
      <c r="E116" s="25"/>
      <c r="F116" s="25"/>
      <c r="G116" s="18"/>
      <c r="H116" s="31"/>
    </row>
    <row r="117" spans="1:8" ht="19.5" customHeight="1">
      <c r="A117" s="25"/>
      <c r="B117" s="25"/>
      <c r="C117" s="22"/>
      <c r="D117" s="23"/>
      <c r="E117" s="25"/>
      <c r="F117" s="25"/>
      <c r="G117" s="18"/>
      <c r="H117" s="31"/>
    </row>
    <row r="118" spans="1:8" ht="19.5" customHeight="1">
      <c r="A118" s="25"/>
      <c r="B118" s="25"/>
      <c r="C118" s="22"/>
      <c r="D118" s="23"/>
      <c r="E118" s="25"/>
      <c r="F118" s="25"/>
      <c r="G118" s="18"/>
      <c r="H118" s="31"/>
    </row>
    <row r="119" spans="1:8" ht="19.5" customHeight="1">
      <c r="A119" s="25"/>
      <c r="B119" s="25"/>
      <c r="C119" s="22"/>
      <c r="D119" s="23"/>
      <c r="E119" s="25"/>
      <c r="F119" s="25"/>
      <c r="G119" s="18"/>
      <c r="H119" s="31"/>
    </row>
    <row r="120" spans="1:8" ht="19.5" customHeight="1">
      <c r="A120" s="25"/>
      <c r="B120" s="25"/>
      <c r="C120" s="22"/>
      <c r="D120" s="23"/>
      <c r="E120" s="25"/>
      <c r="F120" s="25"/>
      <c r="G120" s="18"/>
      <c r="H120" s="31"/>
    </row>
    <row r="121" spans="1:8" ht="19.5" customHeight="1">
      <c r="A121" s="25"/>
      <c r="B121" s="25"/>
      <c r="C121" s="22"/>
      <c r="D121" s="23"/>
      <c r="E121" s="25"/>
      <c r="F121" s="25"/>
      <c r="G121" s="18"/>
      <c r="H121" s="31"/>
    </row>
    <row r="122" spans="1:8" ht="19.5" customHeight="1">
      <c r="A122" s="25"/>
      <c r="B122" s="25"/>
      <c r="C122" s="22"/>
      <c r="D122" s="23"/>
      <c r="E122" s="25"/>
      <c r="F122" s="25"/>
      <c r="G122" s="18"/>
      <c r="H122" s="31"/>
    </row>
    <row r="123" spans="1:8" ht="19.5" customHeight="1">
      <c r="A123" s="25"/>
      <c r="B123" s="25"/>
      <c r="C123" s="22"/>
      <c r="D123" s="23"/>
      <c r="E123" s="25"/>
      <c r="F123" s="25"/>
      <c r="G123" s="18"/>
      <c r="H123" s="31"/>
    </row>
    <row r="124" spans="1:8" ht="19.5" customHeight="1">
      <c r="A124" s="25"/>
      <c r="B124" s="25"/>
      <c r="C124" s="22"/>
      <c r="D124" s="23"/>
      <c r="E124" s="25"/>
      <c r="F124" s="25"/>
      <c r="G124" s="18"/>
      <c r="H124" s="31"/>
    </row>
    <row r="125" spans="1:8" ht="19.5" customHeight="1">
      <c r="A125" s="25"/>
      <c r="B125" s="25"/>
      <c r="C125" s="22"/>
      <c r="D125" s="23"/>
      <c r="E125" s="25"/>
      <c r="F125" s="25"/>
      <c r="G125" s="18"/>
      <c r="H125" s="31"/>
    </row>
    <row r="126" spans="1:8" ht="19.5" customHeight="1">
      <c r="A126" s="25"/>
      <c r="B126" s="25"/>
      <c r="C126" s="22"/>
      <c r="D126" s="23"/>
      <c r="E126" s="25"/>
      <c r="F126" s="25"/>
      <c r="G126" s="18"/>
      <c r="H126" s="31"/>
    </row>
    <row r="127" spans="1:8" ht="19.5" customHeight="1">
      <c r="A127" s="25"/>
      <c r="B127" s="25"/>
      <c r="C127" s="22"/>
      <c r="D127" s="23"/>
      <c r="E127" s="25"/>
      <c r="F127" s="25"/>
      <c r="G127" s="18"/>
      <c r="H127" s="31"/>
    </row>
    <row r="128" spans="1:8" ht="19.5" customHeight="1">
      <c r="A128" s="25"/>
      <c r="B128" s="25"/>
      <c r="C128" s="22"/>
      <c r="D128" s="23"/>
      <c r="E128" s="25"/>
      <c r="F128" s="25"/>
      <c r="G128" s="18"/>
      <c r="H128" s="31"/>
    </row>
    <row r="129" spans="1:8" ht="19.5" customHeight="1">
      <c r="A129" s="25"/>
      <c r="B129" s="25"/>
      <c r="C129" s="22"/>
      <c r="D129" s="23"/>
      <c r="E129" s="25"/>
      <c r="F129" s="25"/>
      <c r="G129" s="18"/>
      <c r="H129" s="31"/>
    </row>
    <row r="130" spans="1:8" ht="19.5" customHeight="1">
      <c r="A130" s="13"/>
      <c r="B130" s="13" t="s">
        <v>266</v>
      </c>
      <c r="C130" s="13"/>
      <c r="D130" s="13"/>
      <c r="E130" s="13"/>
      <c r="F130" s="345">
        <f>SUM(E133,E135,E139)</f>
        <v>915600</v>
      </c>
      <c r="G130" s="345"/>
      <c r="H130" s="12" t="s">
        <v>18</v>
      </c>
    </row>
    <row r="131" spans="1:8" ht="19.5" customHeight="1">
      <c r="A131" s="13"/>
      <c r="B131" s="12" t="s">
        <v>516</v>
      </c>
      <c r="C131" s="13"/>
      <c r="D131" s="13"/>
      <c r="E131" s="343">
        <f>SUM(E133,E135,E139)</f>
        <v>915600</v>
      </c>
      <c r="F131" s="343"/>
      <c r="G131" s="12" t="s">
        <v>18</v>
      </c>
      <c r="H131" s="12"/>
    </row>
    <row r="132" spans="1:8" ht="19.5" customHeight="1">
      <c r="A132" s="25"/>
      <c r="B132" s="42" t="s">
        <v>494</v>
      </c>
      <c r="C132" s="20"/>
      <c r="D132" s="20"/>
      <c r="E132" s="340">
        <f>SUM(E135,E139,E133)</f>
        <v>915600</v>
      </c>
      <c r="F132" s="340"/>
      <c r="G132" s="229" t="s">
        <v>18</v>
      </c>
      <c r="H132" s="229"/>
    </row>
    <row r="133" spans="1:8" ht="19.5" customHeight="1">
      <c r="A133" s="25"/>
      <c r="B133" s="42" t="s">
        <v>517</v>
      </c>
      <c r="C133" s="20"/>
      <c r="D133" s="20"/>
      <c r="E133" s="340">
        <v>400500</v>
      </c>
      <c r="F133" s="340"/>
      <c r="G133" s="229" t="s">
        <v>18</v>
      </c>
      <c r="H133" s="229"/>
    </row>
    <row r="134" spans="1:8" ht="19.5" customHeight="1">
      <c r="A134" s="25"/>
      <c r="B134" s="22" t="s">
        <v>471</v>
      </c>
      <c r="C134" s="23"/>
      <c r="D134" s="23"/>
      <c r="E134" s="15"/>
      <c r="F134" s="15"/>
      <c r="G134" s="229"/>
      <c r="H134" s="229"/>
    </row>
    <row r="135" spans="1:8" ht="19.5" customHeight="1">
      <c r="A135" s="25"/>
      <c r="B135" s="42" t="s">
        <v>518</v>
      </c>
      <c r="C135" s="20"/>
      <c r="D135" s="20"/>
      <c r="E135" s="340">
        <v>428900</v>
      </c>
      <c r="F135" s="340"/>
      <c r="G135" s="229" t="s">
        <v>18</v>
      </c>
      <c r="H135" s="229"/>
    </row>
    <row r="136" spans="1:8" ht="19.5" customHeight="1">
      <c r="A136" s="25"/>
      <c r="B136" s="25" t="s">
        <v>472</v>
      </c>
      <c r="C136" s="25"/>
      <c r="D136" s="25"/>
      <c r="E136" s="15"/>
      <c r="F136" s="15"/>
      <c r="G136" s="229"/>
      <c r="H136" s="229"/>
    </row>
    <row r="137" spans="1:8" ht="19.5" customHeight="1">
      <c r="A137" s="25"/>
      <c r="B137" s="25" t="s">
        <v>473</v>
      </c>
      <c r="C137" s="25"/>
      <c r="D137" s="25"/>
      <c r="E137" s="15"/>
      <c r="F137" s="15"/>
      <c r="G137" s="229"/>
      <c r="H137" s="229"/>
    </row>
    <row r="138" spans="1:8" ht="19.5" customHeight="1">
      <c r="A138" s="25"/>
      <c r="B138" s="25" t="s">
        <v>474</v>
      </c>
      <c r="C138" s="25"/>
      <c r="D138" s="25"/>
      <c r="E138" s="15"/>
      <c r="F138" s="15"/>
      <c r="G138" s="229"/>
      <c r="H138" s="229"/>
    </row>
    <row r="139" spans="1:8" ht="19.5" customHeight="1">
      <c r="A139" s="25"/>
      <c r="B139" s="42" t="s">
        <v>519</v>
      </c>
      <c r="C139" s="20"/>
      <c r="D139" s="20"/>
      <c r="E139" s="340">
        <v>86200</v>
      </c>
      <c r="F139" s="340"/>
      <c r="G139" s="229" t="s">
        <v>18</v>
      </c>
      <c r="H139" s="229"/>
    </row>
    <row r="140" spans="1:8" ht="19.5" customHeight="1">
      <c r="A140" s="25"/>
      <c r="B140" s="25" t="s">
        <v>816</v>
      </c>
      <c r="C140" s="25"/>
      <c r="D140" s="25"/>
      <c r="E140" s="15"/>
      <c r="F140" s="15"/>
      <c r="G140" s="21"/>
      <c r="H140" s="229"/>
    </row>
    <row r="141" spans="1:8" ht="19.5" customHeight="1">
      <c r="A141" s="25"/>
      <c r="B141" s="25" t="s">
        <v>817</v>
      </c>
      <c r="C141" s="25"/>
      <c r="D141" s="25"/>
      <c r="E141" s="15"/>
      <c r="F141" s="15"/>
      <c r="G141" s="21"/>
      <c r="H141" s="229"/>
    </row>
    <row r="142" spans="1:8" ht="19.5" customHeight="1">
      <c r="A142" s="25"/>
      <c r="B142" s="25" t="s">
        <v>818</v>
      </c>
      <c r="C142" s="25"/>
      <c r="D142" s="25"/>
      <c r="E142" s="15"/>
      <c r="F142" s="15"/>
      <c r="G142" s="21"/>
      <c r="H142" s="229"/>
    </row>
    <row r="143" spans="1:8" ht="19.5" customHeight="1">
      <c r="A143" s="25"/>
      <c r="B143" s="25" t="s">
        <v>819</v>
      </c>
      <c r="C143" s="25"/>
      <c r="D143" s="25"/>
      <c r="E143" s="15"/>
      <c r="F143" s="15"/>
      <c r="G143" s="21"/>
      <c r="H143" s="229"/>
    </row>
    <row r="144" spans="1:8" ht="19.5" customHeight="1">
      <c r="A144" s="25"/>
      <c r="B144" s="27"/>
      <c r="C144" s="20"/>
      <c r="D144" s="25"/>
      <c r="E144" s="15"/>
      <c r="F144" s="15"/>
      <c r="G144" s="21"/>
      <c r="H144" s="229"/>
    </row>
    <row r="145" spans="1:8" ht="19.5" customHeight="1">
      <c r="A145" s="25"/>
      <c r="B145" s="27"/>
      <c r="C145" s="20"/>
      <c r="D145" s="25"/>
      <c r="E145" s="15"/>
      <c r="F145" s="15"/>
      <c r="G145" s="21"/>
      <c r="H145" s="229"/>
    </row>
    <row r="146" spans="1:8" ht="19.5" customHeight="1">
      <c r="A146" s="25"/>
      <c r="B146" s="27"/>
      <c r="C146" s="20"/>
      <c r="D146" s="25"/>
      <c r="E146" s="15"/>
      <c r="F146" s="15"/>
      <c r="G146" s="21"/>
      <c r="H146" s="229"/>
    </row>
    <row r="147" spans="1:8" ht="19.5" customHeight="1">
      <c r="A147" s="25"/>
      <c r="B147" s="27"/>
      <c r="C147" s="20"/>
      <c r="D147" s="25"/>
      <c r="E147" s="15"/>
      <c r="F147" s="15"/>
      <c r="G147" s="21"/>
      <c r="H147" s="229"/>
    </row>
    <row r="148" spans="1:8" ht="19.5" customHeight="1">
      <c r="A148" s="25"/>
      <c r="B148" s="27"/>
      <c r="C148" s="20"/>
      <c r="D148" s="25"/>
      <c r="E148" s="15"/>
      <c r="F148" s="15"/>
      <c r="G148" s="21"/>
      <c r="H148" s="229"/>
    </row>
    <row r="149" spans="1:8" ht="19.5" customHeight="1">
      <c r="A149" s="25"/>
      <c r="B149" s="27"/>
      <c r="C149" s="20"/>
      <c r="D149" s="25"/>
      <c r="E149" s="15"/>
      <c r="F149" s="15"/>
      <c r="G149" s="21"/>
      <c r="H149" s="229"/>
    </row>
    <row r="150" spans="1:8" ht="19.5" customHeight="1">
      <c r="A150" s="25"/>
      <c r="B150" s="27"/>
      <c r="C150" s="20"/>
      <c r="D150" s="25"/>
      <c r="E150" s="15"/>
      <c r="F150" s="15"/>
      <c r="G150" s="21"/>
      <c r="H150" s="229"/>
    </row>
    <row r="151" spans="1:8" ht="19.5" customHeight="1">
      <c r="A151" s="25"/>
      <c r="B151" s="27"/>
      <c r="C151" s="20"/>
      <c r="D151" s="25"/>
      <c r="E151" s="15"/>
      <c r="F151" s="15"/>
      <c r="G151" s="21"/>
      <c r="H151" s="229"/>
    </row>
    <row r="152" spans="1:8" ht="19.5" customHeight="1">
      <c r="A152" s="25"/>
      <c r="B152" s="27"/>
      <c r="C152" s="20"/>
      <c r="D152" s="25"/>
      <c r="E152" s="15"/>
      <c r="F152" s="15"/>
      <c r="G152" s="21"/>
      <c r="H152" s="229"/>
    </row>
    <row r="153" spans="1:8" ht="19.5" customHeight="1">
      <c r="A153" s="25"/>
      <c r="B153" s="27"/>
      <c r="C153" s="20"/>
      <c r="D153" s="25"/>
      <c r="E153" s="15"/>
      <c r="F153" s="15"/>
      <c r="G153" s="21"/>
      <c r="H153" s="229"/>
    </row>
    <row r="154" spans="1:8" ht="19.5" customHeight="1">
      <c r="A154" s="25"/>
      <c r="B154" s="27"/>
      <c r="C154" s="20"/>
      <c r="D154" s="25"/>
      <c r="E154" s="15"/>
      <c r="F154" s="15"/>
      <c r="G154" s="21"/>
      <c r="H154" s="229"/>
    </row>
    <row r="155" spans="1:8" ht="19.5" customHeight="1">
      <c r="A155" s="25"/>
      <c r="B155" s="27"/>
      <c r="C155" s="20"/>
      <c r="D155" s="25"/>
      <c r="E155" s="15"/>
      <c r="F155" s="15"/>
      <c r="G155" s="21"/>
      <c r="H155" s="229"/>
    </row>
    <row r="156" spans="1:8" ht="19.5" customHeight="1">
      <c r="A156" s="25"/>
      <c r="B156" s="27"/>
      <c r="C156" s="20"/>
      <c r="D156" s="25"/>
      <c r="E156" s="15"/>
      <c r="F156" s="15"/>
      <c r="G156" s="21"/>
      <c r="H156" s="229"/>
    </row>
    <row r="157" spans="1:8" ht="19.5" customHeight="1">
      <c r="A157" s="25"/>
      <c r="B157" s="27"/>
      <c r="C157" s="20"/>
      <c r="D157" s="25"/>
      <c r="E157" s="15"/>
      <c r="F157" s="15"/>
      <c r="G157" s="21"/>
      <c r="H157" s="229"/>
    </row>
    <row r="158" spans="1:8" ht="19.5" customHeight="1">
      <c r="A158" s="25"/>
      <c r="B158" s="27"/>
      <c r="C158" s="20"/>
      <c r="D158" s="25"/>
      <c r="E158" s="15"/>
      <c r="F158" s="15"/>
      <c r="G158" s="21"/>
      <c r="H158" s="229"/>
    </row>
    <row r="159" spans="1:8" ht="19.5" customHeight="1">
      <c r="A159" s="25"/>
      <c r="B159" s="27"/>
      <c r="C159" s="20"/>
      <c r="D159" s="25"/>
      <c r="E159" s="15"/>
      <c r="F159" s="15"/>
      <c r="G159" s="21"/>
      <c r="H159" s="229"/>
    </row>
    <row r="160" spans="1:8" ht="19.5" customHeight="1">
      <c r="A160" s="25"/>
      <c r="B160" s="27"/>
      <c r="C160" s="20"/>
      <c r="D160" s="25"/>
      <c r="E160" s="15"/>
      <c r="F160" s="15"/>
      <c r="G160" s="21"/>
      <c r="H160" s="229"/>
    </row>
    <row r="161" spans="1:8" ht="19.5" customHeight="1">
      <c r="A161" s="25"/>
      <c r="B161" s="27"/>
      <c r="C161" s="20"/>
      <c r="D161" s="25"/>
      <c r="E161" s="15"/>
      <c r="F161" s="15"/>
      <c r="G161" s="21"/>
      <c r="H161" s="229"/>
    </row>
    <row r="162" spans="1:8" ht="19.5" customHeight="1">
      <c r="A162" s="25"/>
      <c r="B162" s="27"/>
      <c r="C162" s="20"/>
      <c r="D162" s="25"/>
      <c r="E162" s="15"/>
      <c r="F162" s="15"/>
      <c r="G162" s="21"/>
      <c r="H162" s="229"/>
    </row>
    <row r="163" spans="1:8" ht="19.5" customHeight="1">
      <c r="A163" s="25"/>
      <c r="B163" s="27"/>
      <c r="C163" s="20"/>
      <c r="D163" s="25"/>
      <c r="E163" s="15"/>
      <c r="F163" s="15"/>
      <c r="G163" s="21"/>
      <c r="H163" s="229"/>
    </row>
    <row r="164" spans="1:8" ht="19.5" customHeight="1">
      <c r="A164" s="25"/>
      <c r="B164" s="27"/>
      <c r="C164" s="20"/>
      <c r="D164" s="25"/>
      <c r="E164" s="15"/>
      <c r="F164" s="15"/>
      <c r="G164" s="21"/>
      <c r="H164" s="229"/>
    </row>
    <row r="165" spans="1:8" ht="19.5" customHeight="1">
      <c r="A165" s="25"/>
      <c r="B165" s="27"/>
      <c r="C165" s="20"/>
      <c r="D165" s="25"/>
      <c r="E165" s="15"/>
      <c r="F165" s="15"/>
      <c r="G165" s="21"/>
      <c r="H165" s="229"/>
    </row>
    <row r="166" spans="1:8" ht="19.5" customHeight="1">
      <c r="A166" s="25"/>
      <c r="B166" s="27"/>
      <c r="C166" s="20"/>
      <c r="D166" s="25"/>
      <c r="E166" s="15"/>
      <c r="F166" s="15"/>
      <c r="G166" s="21"/>
      <c r="H166" s="229"/>
    </row>
    <row r="167" spans="1:8" ht="19.5" customHeight="1">
      <c r="A167" s="25"/>
      <c r="B167" s="27"/>
      <c r="C167" s="20"/>
      <c r="D167" s="25"/>
      <c r="E167" s="15"/>
      <c r="F167" s="15"/>
      <c r="G167" s="21"/>
      <c r="H167" s="229"/>
    </row>
    <row r="168" spans="1:8" ht="19.5" customHeight="1">
      <c r="A168" s="25"/>
      <c r="B168" s="27"/>
      <c r="C168" s="20"/>
      <c r="D168" s="25"/>
      <c r="E168" s="15"/>
      <c r="F168" s="15"/>
      <c r="G168" s="21"/>
      <c r="H168" s="229"/>
    </row>
    <row r="169" spans="1:8" ht="19.5" customHeight="1">
      <c r="A169" s="25"/>
      <c r="B169" s="27"/>
      <c r="C169" s="20"/>
      <c r="D169" s="25"/>
      <c r="E169" s="15"/>
      <c r="F169" s="15"/>
      <c r="G169" s="21"/>
      <c r="H169" s="229"/>
    </row>
    <row r="170" spans="1:8" ht="19.5" customHeight="1">
      <c r="A170" s="25"/>
      <c r="B170" s="27"/>
      <c r="C170" s="20"/>
      <c r="D170" s="25"/>
      <c r="E170" s="15"/>
      <c r="F170" s="15"/>
      <c r="G170" s="21"/>
      <c r="H170" s="229"/>
    </row>
    <row r="171" spans="1:8" ht="19.5" customHeight="1">
      <c r="A171" s="25"/>
      <c r="B171" s="27"/>
      <c r="C171" s="20"/>
      <c r="D171" s="25"/>
      <c r="E171" s="15"/>
      <c r="F171" s="15"/>
      <c r="G171" s="21"/>
      <c r="H171" s="229"/>
    </row>
    <row r="172" spans="1:8" ht="19.5" customHeight="1">
      <c r="A172" s="25"/>
      <c r="B172" s="27"/>
      <c r="C172" s="20"/>
      <c r="D172" s="25"/>
      <c r="E172" s="15"/>
      <c r="F172" s="15"/>
      <c r="G172" s="21"/>
      <c r="H172" s="229"/>
    </row>
    <row r="173" spans="1:8" ht="19.5" customHeight="1">
      <c r="A173" s="13"/>
      <c r="B173" s="13" t="s">
        <v>267</v>
      </c>
      <c r="C173" s="13"/>
      <c r="D173" s="13"/>
      <c r="E173" s="13"/>
      <c r="F173" s="345">
        <f>SUM(E174)</f>
        <v>860800</v>
      </c>
      <c r="G173" s="345"/>
      <c r="H173" s="12" t="s">
        <v>18</v>
      </c>
    </row>
    <row r="174" spans="1:8" ht="19.5" customHeight="1">
      <c r="A174" s="13"/>
      <c r="B174" s="13" t="s">
        <v>520</v>
      </c>
      <c r="C174" s="13"/>
      <c r="D174" s="13"/>
      <c r="E174" s="343">
        <f>SUM(E175,E187)</f>
        <v>860800</v>
      </c>
      <c r="F174" s="343"/>
      <c r="G174" s="12" t="s">
        <v>18</v>
      </c>
      <c r="H174" s="12"/>
    </row>
    <row r="175" spans="1:8" ht="19.5" customHeight="1">
      <c r="A175" s="25"/>
      <c r="B175" s="42" t="s">
        <v>521</v>
      </c>
      <c r="C175" s="20"/>
      <c r="D175" s="20"/>
      <c r="E175" s="340">
        <f>SUM(E176,E178,E182)</f>
        <v>729800</v>
      </c>
      <c r="F175" s="340"/>
      <c r="G175" s="229" t="s">
        <v>18</v>
      </c>
      <c r="H175" s="229"/>
    </row>
    <row r="176" spans="1:8" ht="19.5" customHeight="1">
      <c r="A176" s="25"/>
      <c r="B176" s="42" t="s">
        <v>522</v>
      </c>
      <c r="C176" s="42"/>
      <c r="D176" s="42"/>
      <c r="E176" s="340">
        <v>294400</v>
      </c>
      <c r="F176" s="340"/>
      <c r="G176" s="229" t="s">
        <v>18</v>
      </c>
      <c r="H176" s="229"/>
    </row>
    <row r="177" spans="1:8" ht="19.5" customHeight="1">
      <c r="A177" s="25"/>
      <c r="B177" s="25" t="s">
        <v>471</v>
      </c>
      <c r="C177" s="23"/>
      <c r="D177" s="23"/>
      <c r="E177" s="15"/>
      <c r="F177" s="15"/>
      <c r="G177" s="229"/>
      <c r="H177" s="229"/>
    </row>
    <row r="178" spans="1:8" ht="19.5" customHeight="1">
      <c r="A178" s="25"/>
      <c r="B178" s="42" t="s">
        <v>524</v>
      </c>
      <c r="C178" s="20"/>
      <c r="D178" s="20"/>
      <c r="E178" s="340">
        <v>251000</v>
      </c>
      <c r="F178" s="340"/>
      <c r="G178" s="229" t="s">
        <v>18</v>
      </c>
      <c r="H178" s="229"/>
    </row>
    <row r="179" spans="1:8" ht="19.5" customHeight="1">
      <c r="A179" s="25"/>
      <c r="B179" s="25" t="s">
        <v>472</v>
      </c>
      <c r="C179" s="25"/>
      <c r="D179" s="25"/>
      <c r="E179" s="15"/>
      <c r="F179" s="15"/>
      <c r="G179" s="229"/>
      <c r="H179" s="229"/>
    </row>
    <row r="180" spans="1:8" ht="19.5" customHeight="1">
      <c r="A180" s="25"/>
      <c r="B180" s="25" t="s">
        <v>473</v>
      </c>
      <c r="C180" s="25"/>
      <c r="D180" s="25"/>
      <c r="E180" s="15"/>
      <c r="F180" s="15"/>
      <c r="G180" s="229"/>
      <c r="H180" s="229"/>
    </row>
    <row r="181" spans="1:8" ht="19.5" customHeight="1">
      <c r="A181" s="25"/>
      <c r="B181" s="25" t="s">
        <v>474</v>
      </c>
      <c r="C181" s="25"/>
      <c r="D181" s="25"/>
      <c r="E181" s="25"/>
      <c r="F181" s="25"/>
      <c r="G181" s="236"/>
      <c r="H181" s="31"/>
    </row>
    <row r="182" spans="1:8" ht="19.5" customHeight="1">
      <c r="A182" s="25"/>
      <c r="B182" s="42" t="s">
        <v>525</v>
      </c>
      <c r="C182" s="20"/>
      <c r="D182" s="20"/>
      <c r="E182" s="340">
        <v>184400</v>
      </c>
      <c r="F182" s="340"/>
      <c r="G182" s="229" t="s">
        <v>18</v>
      </c>
      <c r="H182" s="229"/>
    </row>
    <row r="183" spans="1:8" ht="19.5" customHeight="1">
      <c r="A183" s="25"/>
      <c r="B183" s="25" t="s">
        <v>475</v>
      </c>
      <c r="C183" s="25"/>
      <c r="D183" s="25"/>
      <c r="E183" s="15"/>
      <c r="F183" s="15"/>
      <c r="G183" s="229"/>
      <c r="H183" s="229"/>
    </row>
    <row r="184" spans="1:8" ht="19.5" customHeight="1">
      <c r="A184" s="25"/>
      <c r="B184" s="25" t="s">
        <v>476</v>
      </c>
      <c r="C184" s="25"/>
      <c r="D184" s="25"/>
      <c r="E184" s="15"/>
      <c r="F184" s="15"/>
      <c r="G184" s="229"/>
      <c r="H184" s="229"/>
    </row>
    <row r="185" spans="1:8" ht="19.5" customHeight="1">
      <c r="A185" s="25"/>
      <c r="B185" s="25" t="s">
        <v>477</v>
      </c>
      <c r="C185" s="25"/>
      <c r="D185" s="25"/>
      <c r="E185" s="15"/>
      <c r="F185" s="15"/>
      <c r="G185" s="229"/>
      <c r="H185" s="229"/>
    </row>
    <row r="186" spans="1:8" ht="19.5" customHeight="1">
      <c r="A186" s="25"/>
      <c r="B186" s="25" t="s">
        <v>478</v>
      </c>
      <c r="C186" s="25"/>
      <c r="D186" s="25"/>
      <c r="E186" s="15"/>
      <c r="F186" s="15"/>
      <c r="G186" s="229"/>
      <c r="H186" s="229"/>
    </row>
    <row r="187" spans="1:8" ht="19.5" customHeight="1">
      <c r="A187" s="25"/>
      <c r="B187" s="20" t="s">
        <v>523</v>
      </c>
      <c r="C187" s="20"/>
      <c r="D187" s="20"/>
      <c r="E187" s="340">
        <v>131000</v>
      </c>
      <c r="F187" s="340"/>
      <c r="G187" s="229" t="s">
        <v>18</v>
      </c>
      <c r="H187" s="229"/>
    </row>
    <row r="188" spans="1:8" ht="19.5" customHeight="1">
      <c r="A188" s="25"/>
      <c r="B188" s="19"/>
      <c r="C188" s="25" t="s">
        <v>954</v>
      </c>
      <c r="D188" s="25"/>
      <c r="E188" s="15" t="s">
        <v>315</v>
      </c>
      <c r="F188" s="15"/>
      <c r="G188" s="21"/>
      <c r="H188" s="229"/>
    </row>
    <row r="189" spans="1:8" ht="19.5" customHeight="1">
      <c r="A189" s="25"/>
      <c r="B189" s="25"/>
      <c r="C189" s="22"/>
      <c r="D189" s="23"/>
      <c r="E189" s="25"/>
      <c r="F189" s="25"/>
      <c r="G189" s="18"/>
      <c r="H189" s="31"/>
    </row>
    <row r="190" spans="1:8" ht="19.5" customHeight="1">
      <c r="A190" s="25"/>
    </row>
    <row r="191" spans="1:8" ht="19.5" customHeight="1">
      <c r="A191" s="25"/>
    </row>
    <row r="192" spans="1:8" ht="19.5" customHeight="1">
      <c r="A192" s="25"/>
    </row>
    <row r="193" spans="1:8" ht="19.5" customHeight="1">
      <c r="A193" s="25"/>
    </row>
    <row r="194" spans="1:8" ht="19.5" customHeight="1">
      <c r="A194" s="25"/>
    </row>
    <row r="195" spans="1:8" ht="19.5" customHeight="1">
      <c r="A195" s="25"/>
    </row>
    <row r="196" spans="1:8" ht="19.5" customHeight="1">
      <c r="A196" s="25"/>
    </row>
    <row r="197" spans="1:8" ht="19.5" customHeight="1">
      <c r="A197" s="25"/>
      <c r="B197" s="25"/>
      <c r="C197" s="22"/>
      <c r="D197" s="23"/>
      <c r="E197" s="25"/>
      <c r="F197" s="25"/>
      <c r="G197" s="18"/>
      <c r="H197" s="31"/>
    </row>
    <row r="198" spans="1:8" ht="19.5" customHeight="1">
      <c r="A198" s="25"/>
      <c r="B198" s="25"/>
      <c r="C198" s="22"/>
      <c r="D198" s="23"/>
      <c r="E198" s="25"/>
      <c r="F198" s="25"/>
      <c r="G198" s="18"/>
      <c r="H198" s="31"/>
    </row>
    <row r="199" spans="1:8" ht="19.5" customHeight="1">
      <c r="A199" s="25"/>
      <c r="B199" s="25"/>
      <c r="C199" s="22"/>
      <c r="D199" s="23"/>
      <c r="E199" s="25"/>
      <c r="F199" s="25"/>
      <c r="G199" s="18"/>
      <c r="H199" s="31"/>
    </row>
    <row r="200" spans="1:8" ht="19.5" customHeight="1">
      <c r="A200" s="25"/>
      <c r="B200" s="25"/>
      <c r="C200" s="22"/>
      <c r="D200" s="23"/>
      <c r="E200" s="25"/>
      <c r="F200" s="25"/>
      <c r="G200" s="18"/>
      <c r="H200" s="31"/>
    </row>
    <row r="201" spans="1:8" ht="19.5" customHeight="1">
      <c r="A201" s="25"/>
      <c r="B201" s="25"/>
      <c r="C201" s="22"/>
      <c r="D201" s="23"/>
      <c r="E201" s="25"/>
      <c r="F201" s="25"/>
      <c r="G201" s="18"/>
      <c r="H201" s="31"/>
    </row>
    <row r="202" spans="1:8" ht="19.5" customHeight="1">
      <c r="A202" s="25"/>
      <c r="B202" s="25"/>
      <c r="C202" s="22"/>
      <c r="D202" s="23"/>
      <c r="E202" s="25"/>
      <c r="F202" s="25"/>
      <c r="G202" s="18"/>
      <c r="H202" s="31"/>
    </row>
    <row r="203" spans="1:8" ht="19.5" customHeight="1">
      <c r="A203" s="25"/>
      <c r="B203" s="25"/>
      <c r="C203" s="22"/>
      <c r="D203" s="23"/>
      <c r="E203" s="25"/>
      <c r="F203" s="25"/>
      <c r="G203" s="18"/>
      <c r="H203" s="31"/>
    </row>
    <row r="204" spans="1:8" ht="19.5" customHeight="1">
      <c r="A204" s="25"/>
      <c r="B204" s="25"/>
      <c r="C204" s="22"/>
      <c r="D204" s="23"/>
      <c r="E204" s="25"/>
      <c r="F204" s="25"/>
      <c r="G204" s="18"/>
      <c r="H204" s="31"/>
    </row>
    <row r="205" spans="1:8" ht="19.5" customHeight="1">
      <c r="A205" s="25"/>
      <c r="B205" s="25"/>
      <c r="C205" s="22"/>
      <c r="D205" s="23"/>
      <c r="E205" s="25"/>
      <c r="F205" s="25"/>
      <c r="G205" s="18"/>
      <c r="H205" s="31"/>
    </row>
    <row r="206" spans="1:8" ht="19.5" customHeight="1">
      <c r="A206" s="25"/>
      <c r="B206" s="25"/>
      <c r="C206" s="22"/>
      <c r="D206" s="23"/>
      <c r="E206" s="25"/>
      <c r="F206" s="25"/>
      <c r="G206" s="18"/>
      <c r="H206" s="31"/>
    </row>
    <row r="207" spans="1:8" ht="19.5" customHeight="1">
      <c r="A207" s="25"/>
      <c r="B207" s="25"/>
      <c r="C207" s="22"/>
      <c r="D207" s="23"/>
      <c r="E207" s="25"/>
      <c r="F207" s="25"/>
      <c r="G207" s="18"/>
      <c r="H207" s="31"/>
    </row>
    <row r="208" spans="1:8" ht="19.5" customHeight="1">
      <c r="A208" s="25"/>
      <c r="B208" s="25"/>
      <c r="C208" s="22"/>
      <c r="D208" s="23"/>
      <c r="E208" s="25"/>
      <c r="F208" s="25"/>
      <c r="G208" s="18"/>
      <c r="H208" s="31"/>
    </row>
    <row r="209" spans="1:11" ht="19.5" customHeight="1">
      <c r="A209" s="25"/>
      <c r="B209" s="25"/>
      <c r="C209" s="22"/>
      <c r="D209" s="23"/>
      <c r="E209" s="25"/>
      <c r="F209" s="25"/>
      <c r="G209" s="18"/>
      <c r="H209" s="31"/>
    </row>
    <row r="210" spans="1:11" ht="19.5" customHeight="1">
      <c r="A210" s="25"/>
      <c r="B210" s="25"/>
      <c r="C210" s="22"/>
      <c r="D210" s="23"/>
      <c r="E210" s="25"/>
      <c r="F210" s="25"/>
      <c r="G210" s="18"/>
      <c r="H210" s="31"/>
    </row>
    <row r="211" spans="1:11" ht="19.5" customHeight="1">
      <c r="A211" s="25"/>
      <c r="B211" s="25"/>
      <c r="C211" s="22"/>
      <c r="D211" s="23"/>
      <c r="E211" s="25"/>
      <c r="F211" s="25"/>
      <c r="G211" s="18"/>
      <c r="H211" s="31"/>
    </row>
    <row r="212" spans="1:11" ht="19.5" customHeight="1">
      <c r="A212" s="25"/>
      <c r="B212" s="25"/>
      <c r="C212" s="22"/>
      <c r="D212" s="23"/>
      <c r="E212" s="25"/>
      <c r="F212" s="25"/>
      <c r="G212" s="18"/>
      <c r="H212" s="31"/>
    </row>
    <row r="213" spans="1:11" ht="19.5" customHeight="1">
      <c r="A213" s="25"/>
      <c r="B213" s="25"/>
      <c r="C213" s="22"/>
      <c r="D213" s="23"/>
      <c r="E213" s="25"/>
      <c r="F213" s="25"/>
      <c r="G213" s="18"/>
      <c r="H213" s="31"/>
    </row>
    <row r="214" spans="1:11" ht="19.5" customHeight="1">
      <c r="A214" s="25"/>
      <c r="B214" s="25"/>
      <c r="C214" s="22"/>
      <c r="D214" s="23"/>
      <c r="E214" s="25"/>
      <c r="F214" s="25"/>
      <c r="G214" s="18"/>
      <c r="H214" s="31"/>
    </row>
    <row r="215" spans="1:11" ht="19.5" customHeight="1">
      <c r="A215" s="25"/>
      <c r="B215" s="25"/>
      <c r="C215" s="22"/>
      <c r="D215" s="23"/>
      <c r="E215" s="25"/>
      <c r="F215" s="25"/>
      <c r="G215" s="18"/>
      <c r="H215" s="31"/>
    </row>
    <row r="216" spans="1:11" ht="19.5" customHeight="1">
      <c r="A216" s="13"/>
      <c r="B216" s="13" t="s">
        <v>268</v>
      </c>
      <c r="C216" s="13"/>
      <c r="D216" s="13"/>
      <c r="E216" s="13"/>
      <c r="F216" s="345">
        <f>SUM(E217)</f>
        <v>2158100</v>
      </c>
      <c r="G216" s="345"/>
      <c r="H216" s="12" t="s">
        <v>18</v>
      </c>
    </row>
    <row r="217" spans="1:11" ht="19.5" customHeight="1">
      <c r="A217" s="13"/>
      <c r="B217" s="13" t="s">
        <v>516</v>
      </c>
      <c r="C217" s="13"/>
      <c r="D217" s="13"/>
      <c r="E217" s="343">
        <f>SUM(E218,E230)</f>
        <v>2158100</v>
      </c>
      <c r="F217" s="343"/>
      <c r="G217" s="12" t="s">
        <v>18</v>
      </c>
      <c r="H217" s="12"/>
    </row>
    <row r="218" spans="1:11" ht="19.5" customHeight="1">
      <c r="A218" s="25"/>
      <c r="B218" s="20" t="s">
        <v>956</v>
      </c>
      <c r="C218" s="20"/>
      <c r="D218" s="20"/>
      <c r="E218" s="340">
        <f>SUM(E219,E221,E225)</f>
        <v>958100</v>
      </c>
      <c r="F218" s="340"/>
      <c r="G218" s="229" t="s">
        <v>18</v>
      </c>
      <c r="H218" s="229"/>
    </row>
    <row r="219" spans="1:11" ht="19.5" customHeight="1">
      <c r="A219" s="25"/>
      <c r="B219" s="19" t="s">
        <v>957</v>
      </c>
      <c r="C219" s="20"/>
      <c r="D219" s="20"/>
      <c r="E219" s="340">
        <v>126000</v>
      </c>
      <c r="F219" s="340"/>
      <c r="G219" s="229" t="s">
        <v>18</v>
      </c>
      <c r="H219" s="229"/>
    </row>
    <row r="220" spans="1:11" ht="19.5" customHeight="1">
      <c r="A220" s="25"/>
      <c r="B220" s="19"/>
      <c r="C220" s="25" t="s">
        <v>820</v>
      </c>
      <c r="D220" s="25"/>
      <c r="E220" s="15"/>
      <c r="F220" s="15"/>
      <c r="G220" s="229"/>
      <c r="H220" s="229"/>
    </row>
    <row r="221" spans="1:11" ht="19.5" customHeight="1">
      <c r="A221" s="25"/>
      <c r="B221" s="19" t="s">
        <v>958</v>
      </c>
      <c r="C221" s="20"/>
      <c r="D221" s="20"/>
      <c r="E221" s="340">
        <v>609800</v>
      </c>
      <c r="F221" s="340"/>
      <c r="G221" s="229" t="s">
        <v>18</v>
      </c>
      <c r="H221" s="229"/>
    </row>
    <row r="222" spans="1:11" ht="19.5" customHeight="1">
      <c r="A222" s="25"/>
      <c r="B222" s="19"/>
      <c r="C222" s="3" t="s">
        <v>821</v>
      </c>
      <c r="D222" s="22"/>
      <c r="E222" s="22"/>
      <c r="F222" s="15"/>
      <c r="G222" s="229"/>
      <c r="H222" s="229"/>
      <c r="K222" s="2" t="s">
        <v>316</v>
      </c>
    </row>
    <row r="223" spans="1:11" ht="19.5" customHeight="1">
      <c r="A223" s="25"/>
      <c r="B223" s="25"/>
      <c r="C223" s="40" t="s">
        <v>822</v>
      </c>
      <c r="D223" s="36"/>
      <c r="E223" s="28"/>
      <c r="F223" s="28"/>
      <c r="G223" s="233"/>
      <c r="H223" s="234"/>
    </row>
    <row r="224" spans="1:11" ht="19.5" customHeight="1">
      <c r="A224" s="25"/>
      <c r="B224" s="19"/>
      <c r="C224" s="44" t="s">
        <v>823</v>
      </c>
      <c r="D224" s="23"/>
      <c r="E224" s="23"/>
      <c r="F224" s="23"/>
      <c r="G224" s="229"/>
      <c r="H224" s="229"/>
    </row>
    <row r="225" spans="1:8" ht="19.5" customHeight="1">
      <c r="A225" s="25"/>
      <c r="B225" s="19" t="s">
        <v>959</v>
      </c>
      <c r="C225" s="20"/>
      <c r="D225" s="20"/>
      <c r="E225" s="340">
        <v>222300</v>
      </c>
      <c r="F225" s="340"/>
      <c r="G225" s="229" t="s">
        <v>18</v>
      </c>
      <c r="H225" s="229"/>
    </row>
    <row r="226" spans="1:8" ht="19.5" customHeight="1">
      <c r="A226" s="25"/>
      <c r="B226" s="19"/>
      <c r="C226" s="25" t="s">
        <v>824</v>
      </c>
      <c r="D226" s="25"/>
      <c r="E226" s="15"/>
      <c r="F226" s="15"/>
      <c r="G226" s="229"/>
      <c r="H226" s="229"/>
    </row>
    <row r="227" spans="1:8" ht="19.5" customHeight="1">
      <c r="A227" s="25"/>
      <c r="B227" s="19"/>
      <c r="C227" s="25" t="s">
        <v>825</v>
      </c>
      <c r="D227" s="25"/>
      <c r="E227" s="15"/>
      <c r="F227" s="15"/>
      <c r="G227" s="229"/>
      <c r="H227" s="229"/>
    </row>
    <row r="228" spans="1:8" ht="19.5" customHeight="1">
      <c r="A228" s="25"/>
      <c r="B228" s="25"/>
      <c r="C228" s="40" t="s">
        <v>826</v>
      </c>
      <c r="D228" s="36"/>
      <c r="E228" s="36"/>
      <c r="F228" s="28"/>
      <c r="G228" s="233"/>
      <c r="H228" s="234"/>
    </row>
    <row r="229" spans="1:8" ht="19.5" customHeight="1">
      <c r="A229" s="25"/>
      <c r="B229" s="25"/>
      <c r="C229" s="40" t="s">
        <v>827</v>
      </c>
      <c r="D229" s="40"/>
      <c r="E229" s="3"/>
      <c r="F229" s="28"/>
      <c r="G229" s="233"/>
      <c r="H229" s="234"/>
    </row>
    <row r="230" spans="1:8" ht="19.5" customHeight="1">
      <c r="A230" s="25"/>
      <c r="B230" s="20" t="s">
        <v>1023</v>
      </c>
      <c r="C230" s="20"/>
      <c r="D230" s="20"/>
      <c r="E230" s="340">
        <v>1200000</v>
      </c>
      <c r="F230" s="340"/>
      <c r="G230" s="229" t="s">
        <v>18</v>
      </c>
      <c r="H230" s="229"/>
    </row>
    <row r="231" spans="1:8" ht="19.5" customHeight="1">
      <c r="A231" s="25"/>
      <c r="B231" s="20"/>
      <c r="C231" s="40" t="s">
        <v>269</v>
      </c>
      <c r="D231" s="36"/>
      <c r="E231" s="15"/>
      <c r="F231" s="15"/>
      <c r="G231" s="21"/>
      <c r="H231" s="229"/>
    </row>
    <row r="232" spans="1:8" ht="19.5" customHeight="1">
      <c r="A232" s="25"/>
      <c r="B232" s="25"/>
      <c r="C232" s="22"/>
      <c r="D232" s="23"/>
      <c r="E232" s="25"/>
      <c r="F232" s="25"/>
      <c r="G232" s="18"/>
      <c r="H232" s="31"/>
    </row>
    <row r="233" spans="1:8" ht="19.5" customHeight="1">
      <c r="A233" s="25"/>
      <c r="B233" s="336"/>
      <c r="C233" s="337"/>
      <c r="D233" s="23"/>
      <c r="E233" s="338"/>
      <c r="F233" s="339"/>
      <c r="G233" s="15"/>
      <c r="H233" s="31"/>
    </row>
    <row r="234" spans="1:8" ht="19.5" customHeight="1">
      <c r="A234" s="25"/>
      <c r="B234" s="20"/>
      <c r="C234" s="22"/>
      <c r="D234" s="23"/>
      <c r="E234" s="338"/>
      <c r="F234" s="339"/>
      <c r="G234" s="15"/>
      <c r="H234" s="31"/>
    </row>
    <row r="235" spans="1:8" ht="19.5" customHeight="1">
      <c r="A235" s="25"/>
      <c r="B235" s="25"/>
      <c r="C235" s="22"/>
      <c r="D235" s="23"/>
      <c r="E235" s="338"/>
      <c r="F235" s="339"/>
      <c r="G235" s="15"/>
      <c r="H235" s="31"/>
    </row>
    <row r="236" spans="1:8" ht="19.5" customHeight="1">
      <c r="A236" s="25"/>
      <c r="B236" s="25"/>
      <c r="C236" s="22"/>
      <c r="D236" s="23"/>
      <c r="E236" s="25"/>
      <c r="F236" s="25"/>
      <c r="G236" s="18"/>
      <c r="H236" s="31"/>
    </row>
    <row r="237" spans="1:8" ht="19.5" customHeight="1">
      <c r="A237" s="25"/>
      <c r="B237" s="25"/>
      <c r="C237" s="22"/>
      <c r="D237" s="23"/>
      <c r="E237" s="25"/>
      <c r="F237" s="25"/>
      <c r="G237" s="18"/>
      <c r="H237" s="31"/>
    </row>
    <row r="238" spans="1:8" ht="19.5" customHeight="1">
      <c r="A238" s="25"/>
      <c r="B238" s="25"/>
      <c r="C238" s="22"/>
      <c r="D238" s="23"/>
      <c r="E238" s="25"/>
      <c r="F238" s="25"/>
      <c r="H238" s="31"/>
    </row>
    <row r="239" spans="1:8" ht="19.5" customHeight="1">
      <c r="A239" s="25"/>
      <c r="B239" s="25"/>
      <c r="C239" s="22"/>
      <c r="D239" s="23"/>
      <c r="E239" s="25"/>
      <c r="F239" s="25"/>
    </row>
    <row r="240" spans="1:8" ht="19.5" customHeight="1">
      <c r="A240" s="25"/>
      <c r="B240" s="25"/>
      <c r="C240" s="22"/>
      <c r="D240" s="23"/>
      <c r="E240" s="25"/>
      <c r="F240" s="25"/>
      <c r="G240" s="18"/>
      <c r="H240" s="31"/>
    </row>
    <row r="241" spans="1:9" ht="19.5" customHeight="1">
      <c r="A241" s="25"/>
      <c r="B241" s="25"/>
      <c r="C241" s="22"/>
      <c r="D241" s="23"/>
      <c r="E241" s="25"/>
      <c r="F241" s="25"/>
      <c r="G241" s="18"/>
      <c r="H241" s="31"/>
    </row>
    <row r="242" spans="1:9" ht="19.5" customHeight="1">
      <c r="A242" s="25"/>
      <c r="B242" s="25"/>
      <c r="C242" s="22"/>
      <c r="D242" s="23"/>
      <c r="E242" s="25"/>
      <c r="F242" s="25"/>
      <c r="G242" s="18"/>
      <c r="H242" s="31"/>
    </row>
    <row r="243" spans="1:9" ht="19.5" customHeight="1">
      <c r="A243" s="25"/>
      <c r="B243" s="25"/>
      <c r="C243" s="22"/>
      <c r="D243" s="23"/>
      <c r="E243" s="25"/>
      <c r="F243" s="25"/>
      <c r="G243" s="18"/>
      <c r="H243" s="31"/>
    </row>
    <row r="244" spans="1:9" ht="19.5" customHeight="1">
      <c r="A244" s="25"/>
      <c r="B244" s="25"/>
      <c r="C244" s="22"/>
      <c r="D244" s="23"/>
      <c r="E244" s="25"/>
      <c r="F244" s="25"/>
      <c r="G244" s="18"/>
      <c r="H244" s="31"/>
    </row>
    <row r="245" spans="1:9" ht="19.5" customHeight="1">
      <c r="A245" s="25"/>
      <c r="B245" s="25"/>
      <c r="C245" s="22"/>
      <c r="D245" s="23"/>
      <c r="E245" s="25"/>
      <c r="F245" s="25"/>
      <c r="G245" s="18"/>
      <c r="H245" s="31"/>
    </row>
    <row r="246" spans="1:9" ht="19.5" customHeight="1">
      <c r="A246" s="25"/>
      <c r="B246" s="25"/>
      <c r="C246" s="22"/>
      <c r="D246" s="23"/>
      <c r="E246" s="25"/>
      <c r="F246" s="25"/>
      <c r="G246" s="18"/>
      <c r="H246" s="31"/>
    </row>
    <row r="247" spans="1:9" ht="19.5" customHeight="1">
      <c r="A247" s="25"/>
      <c r="B247" s="25"/>
      <c r="C247" s="22"/>
      <c r="D247" s="23"/>
      <c r="E247" s="25"/>
      <c r="F247" s="25"/>
      <c r="G247" s="18"/>
      <c r="H247" s="31"/>
      <c r="I247" s="11"/>
    </row>
    <row r="248" spans="1:9" ht="19.5" customHeight="1">
      <c r="A248" s="25"/>
      <c r="B248" s="25"/>
      <c r="C248" s="22"/>
      <c r="D248" s="23"/>
      <c r="E248" s="25"/>
      <c r="F248" s="25"/>
      <c r="G248" s="18"/>
      <c r="H248" s="31"/>
      <c r="I248" s="11"/>
    </row>
    <row r="249" spans="1:9" ht="19.5" customHeight="1">
      <c r="A249" s="25"/>
      <c r="B249" s="25"/>
      <c r="C249" s="22"/>
      <c r="D249" s="23"/>
      <c r="E249" s="25"/>
      <c r="F249" s="25"/>
      <c r="G249" s="18"/>
      <c r="H249" s="31"/>
      <c r="I249" s="11"/>
    </row>
    <row r="250" spans="1:9" ht="19.5" customHeight="1">
      <c r="A250" s="25"/>
      <c r="B250" s="25"/>
      <c r="C250" s="22"/>
      <c r="D250" s="23"/>
      <c r="E250" s="25"/>
      <c r="F250" s="25"/>
      <c r="G250" s="18"/>
      <c r="H250" s="31"/>
      <c r="I250" s="11"/>
    </row>
    <row r="251" spans="1:9" ht="19.5" customHeight="1">
      <c r="A251" s="25"/>
      <c r="B251" s="25"/>
      <c r="C251" s="22"/>
      <c r="D251" s="23"/>
      <c r="E251" s="25"/>
      <c r="F251" s="25"/>
      <c r="G251" s="18"/>
      <c r="H251" s="31"/>
      <c r="I251" s="11"/>
    </row>
    <row r="252" spans="1:9" ht="19.5" customHeight="1">
      <c r="A252" s="25"/>
      <c r="B252" s="25"/>
      <c r="C252" s="22"/>
      <c r="D252" s="23"/>
      <c r="E252" s="25"/>
      <c r="F252" s="25"/>
      <c r="G252" s="18"/>
      <c r="H252" s="31"/>
      <c r="I252" s="11"/>
    </row>
    <row r="253" spans="1:9" ht="19.5" customHeight="1">
      <c r="A253" s="25"/>
      <c r="B253" s="25"/>
      <c r="C253" s="22"/>
      <c r="D253" s="23"/>
      <c r="E253" s="25"/>
      <c r="F253" s="25"/>
      <c r="G253" s="18"/>
      <c r="H253" s="31"/>
      <c r="I253" s="11"/>
    </row>
    <row r="254" spans="1:9" ht="19.5" customHeight="1">
      <c r="A254" s="25"/>
      <c r="B254" s="25"/>
      <c r="C254" s="22"/>
      <c r="D254" s="23"/>
      <c r="E254" s="25"/>
      <c r="F254" s="25"/>
      <c r="G254" s="18"/>
      <c r="H254" s="31"/>
      <c r="I254" s="11"/>
    </row>
    <row r="255" spans="1:9" ht="19.5" customHeight="1">
      <c r="A255" s="25"/>
      <c r="B255" s="25"/>
      <c r="C255" s="22"/>
      <c r="D255" s="23"/>
      <c r="E255" s="25"/>
      <c r="F255" s="25"/>
      <c r="G255" s="18"/>
      <c r="H255" s="31"/>
      <c r="I255" s="11"/>
    </row>
    <row r="256" spans="1:9" ht="19.5" customHeight="1">
      <c r="A256" s="25"/>
      <c r="B256" s="25"/>
      <c r="C256" s="22"/>
      <c r="D256" s="23"/>
      <c r="E256" s="25"/>
      <c r="F256" s="25"/>
      <c r="G256" s="18"/>
      <c r="H256" s="31"/>
      <c r="I256" s="11"/>
    </row>
    <row r="257" spans="1:9" ht="19.5" customHeight="1">
      <c r="A257" s="25"/>
      <c r="B257" s="25"/>
      <c r="C257" s="22"/>
      <c r="D257" s="23"/>
      <c r="E257" s="25"/>
      <c r="F257" s="25"/>
      <c r="G257" s="18"/>
      <c r="H257" s="31"/>
      <c r="I257" s="11"/>
    </row>
    <row r="258" spans="1:9" ht="19.5" customHeight="1">
      <c r="A258" s="25"/>
      <c r="B258" s="25"/>
      <c r="C258" s="22"/>
      <c r="D258" s="23"/>
      <c r="E258" s="25"/>
      <c r="F258" s="25"/>
      <c r="G258" s="18"/>
      <c r="H258" s="31"/>
      <c r="I258" s="11"/>
    </row>
    <row r="259" spans="1:9" ht="19.5" customHeight="1">
      <c r="A259" s="13"/>
      <c r="B259" s="13" t="s">
        <v>270</v>
      </c>
      <c r="C259" s="13"/>
      <c r="D259" s="13"/>
      <c r="E259" s="13"/>
      <c r="F259" s="345">
        <f>SUM(E260,E273)</f>
        <v>12470600</v>
      </c>
      <c r="G259" s="345"/>
      <c r="H259" s="12" t="s">
        <v>18</v>
      </c>
      <c r="I259" s="3"/>
    </row>
    <row r="260" spans="1:9" ht="19.5" customHeight="1">
      <c r="A260" s="13"/>
      <c r="B260" s="13" t="s">
        <v>516</v>
      </c>
      <c r="C260" s="13"/>
      <c r="D260" s="13"/>
      <c r="E260" s="343">
        <f>SUM(E261)</f>
        <v>12470600</v>
      </c>
      <c r="F260" s="343"/>
      <c r="G260" s="12" t="s">
        <v>18</v>
      </c>
      <c r="H260" s="12"/>
      <c r="I260" s="3"/>
    </row>
    <row r="261" spans="1:9" ht="19.5" customHeight="1">
      <c r="A261" s="25"/>
      <c r="B261" s="19" t="s">
        <v>955</v>
      </c>
      <c r="C261" s="20"/>
      <c r="D261" s="20"/>
      <c r="E261" s="340">
        <f>SUM(E262,E264,E267)</f>
        <v>12470600</v>
      </c>
      <c r="F261" s="340"/>
      <c r="G261" s="229" t="s">
        <v>18</v>
      </c>
      <c r="H261" s="229"/>
      <c r="I261" s="3"/>
    </row>
    <row r="262" spans="1:9" ht="19.5" customHeight="1">
      <c r="A262" s="25"/>
      <c r="B262" s="37" t="s">
        <v>960</v>
      </c>
      <c r="C262" s="20"/>
      <c r="D262" s="20"/>
      <c r="E262" s="340">
        <v>10327000</v>
      </c>
      <c r="F262" s="340"/>
      <c r="G262" s="229" t="s">
        <v>18</v>
      </c>
      <c r="H262" s="229"/>
      <c r="I262" s="11"/>
    </row>
    <row r="263" spans="1:9" ht="19.5" customHeight="1">
      <c r="A263" s="25"/>
      <c r="B263" s="37"/>
      <c r="C263" s="25" t="s">
        <v>1016</v>
      </c>
      <c r="D263" s="25"/>
      <c r="E263" s="15"/>
      <c r="F263" s="15"/>
      <c r="G263" s="229"/>
      <c r="H263" s="229"/>
      <c r="I263" s="11"/>
    </row>
    <row r="264" spans="1:9" ht="19.5" customHeight="1">
      <c r="A264" s="25"/>
      <c r="B264" s="37" t="s">
        <v>961</v>
      </c>
      <c r="C264" s="20"/>
      <c r="D264" s="20"/>
      <c r="E264" s="340">
        <v>979000</v>
      </c>
      <c r="F264" s="340"/>
      <c r="G264" s="229" t="s">
        <v>18</v>
      </c>
      <c r="H264" s="229"/>
      <c r="I264" s="3"/>
    </row>
    <row r="265" spans="1:9" ht="19.5" customHeight="1">
      <c r="A265" s="25"/>
      <c r="B265" s="37"/>
      <c r="C265" s="25" t="s">
        <v>1017</v>
      </c>
      <c r="D265" s="25"/>
      <c r="E265" s="15"/>
      <c r="F265" s="15"/>
      <c r="G265" s="229"/>
      <c r="H265" s="229"/>
      <c r="I265" s="3"/>
    </row>
    <row r="266" spans="1:9" ht="19.5" customHeight="1">
      <c r="A266" s="25"/>
      <c r="B266" s="37"/>
      <c r="C266" s="25" t="s">
        <v>1018</v>
      </c>
      <c r="D266" s="25"/>
      <c r="E266" s="15"/>
      <c r="F266" s="15"/>
      <c r="G266" s="229"/>
      <c r="H266" s="229"/>
      <c r="I266" s="3"/>
    </row>
    <row r="267" spans="1:9" ht="19.5" customHeight="1">
      <c r="A267" s="25"/>
      <c r="B267" s="37" t="s">
        <v>962</v>
      </c>
      <c r="C267" s="20"/>
      <c r="D267" s="20"/>
      <c r="E267" s="340">
        <v>1164600</v>
      </c>
      <c r="F267" s="340"/>
      <c r="G267" s="229" t="s">
        <v>18</v>
      </c>
      <c r="H267" s="229"/>
      <c r="I267" s="3"/>
    </row>
    <row r="268" spans="1:9" ht="19.5" customHeight="1">
      <c r="A268" s="25"/>
      <c r="B268" s="27"/>
      <c r="C268" s="40" t="s">
        <v>1019</v>
      </c>
      <c r="D268" s="40"/>
      <c r="E268" s="40"/>
      <c r="F268" s="15"/>
      <c r="G268" s="21"/>
      <c r="H268" s="229"/>
      <c r="I268" s="3"/>
    </row>
    <row r="269" spans="1:9" ht="19.5" customHeight="1">
      <c r="A269" s="25"/>
      <c r="B269" s="27"/>
      <c r="C269" s="40" t="s">
        <v>1020</v>
      </c>
      <c r="D269" s="40"/>
      <c r="E269" s="3"/>
      <c r="F269" s="15"/>
      <c r="G269" s="21"/>
      <c r="H269" s="229"/>
      <c r="I269" s="3"/>
    </row>
    <row r="270" spans="1:9" ht="19.5" customHeight="1">
      <c r="A270" s="25"/>
      <c r="B270" s="20"/>
      <c r="C270" s="25" t="s">
        <v>1021</v>
      </c>
      <c r="D270" s="36"/>
      <c r="E270" s="15"/>
      <c r="F270" s="15"/>
      <c r="G270" s="21"/>
      <c r="H270" s="31"/>
      <c r="I270" s="3"/>
    </row>
    <row r="271" spans="1:9" ht="19.5" customHeight="1">
      <c r="A271" s="25"/>
      <c r="B271" s="13"/>
      <c r="C271" s="9" t="s">
        <v>1022</v>
      </c>
      <c r="D271" s="13"/>
      <c r="E271" s="343"/>
      <c r="F271" s="343"/>
      <c r="G271" s="10"/>
      <c r="H271" s="12"/>
      <c r="I271" s="40"/>
    </row>
    <row r="272" spans="1:9" ht="19.5" customHeight="1">
      <c r="A272" s="25"/>
      <c r="B272" s="13"/>
      <c r="C272" s="9"/>
      <c r="D272" s="13"/>
      <c r="E272" s="14"/>
      <c r="F272" s="14"/>
      <c r="G272" s="10"/>
      <c r="H272" s="12"/>
      <c r="I272" s="40"/>
    </row>
    <row r="273" spans="1:9" ht="19.5" customHeight="1">
      <c r="A273" s="25"/>
      <c r="B273" s="19"/>
      <c r="C273" s="212"/>
      <c r="D273" s="212"/>
      <c r="E273" s="340"/>
      <c r="F273" s="340"/>
      <c r="G273" s="21"/>
      <c r="H273" s="232"/>
      <c r="I273" s="40"/>
    </row>
    <row r="274" spans="1:9" ht="19.5" customHeight="1">
      <c r="A274" s="25"/>
      <c r="B274" s="52"/>
      <c r="C274" s="9"/>
      <c r="D274" s="9"/>
      <c r="E274" s="214"/>
      <c r="F274" s="214"/>
      <c r="G274" s="51"/>
      <c r="H274" s="232"/>
      <c r="I274" s="40"/>
    </row>
    <row r="275" spans="1:9" ht="19.5" customHeight="1">
      <c r="A275" s="25"/>
      <c r="B275" s="52"/>
      <c r="C275" s="50"/>
      <c r="D275" s="9"/>
      <c r="E275" s="214"/>
      <c r="F275" s="214"/>
      <c r="G275" s="218"/>
      <c r="H275" s="4"/>
      <c r="I275" s="40"/>
    </row>
    <row r="276" spans="1:9" ht="19.5" customHeight="1">
      <c r="A276" s="25"/>
      <c r="B276" s="13"/>
      <c r="C276" s="9"/>
      <c r="D276" s="13"/>
      <c r="E276" s="14"/>
      <c r="F276" s="14"/>
      <c r="G276" s="10"/>
      <c r="H276" s="12"/>
      <c r="I276" s="40"/>
    </row>
    <row r="277" spans="1:9" ht="19.5" customHeight="1">
      <c r="A277" s="25"/>
      <c r="B277" s="13"/>
      <c r="C277" s="9"/>
      <c r="D277" s="13"/>
      <c r="E277" s="14"/>
      <c r="F277" s="14"/>
      <c r="G277" s="10"/>
      <c r="H277" s="12"/>
      <c r="I277" s="40"/>
    </row>
    <row r="278" spans="1:9" ht="19.5" customHeight="1">
      <c r="A278" s="25"/>
      <c r="B278" s="13"/>
      <c r="C278" s="9"/>
      <c r="D278" s="13"/>
      <c r="E278" s="14"/>
      <c r="F278" s="14"/>
      <c r="G278" s="10"/>
      <c r="H278" s="12"/>
      <c r="I278" s="40"/>
    </row>
    <row r="279" spans="1:9" ht="19.5" customHeight="1">
      <c r="A279" s="25"/>
      <c r="B279" s="13"/>
      <c r="C279" s="9"/>
      <c r="D279" s="13"/>
      <c r="E279" s="14"/>
      <c r="F279" s="14"/>
      <c r="G279" s="10"/>
      <c r="H279" s="12"/>
      <c r="I279" s="40"/>
    </row>
    <row r="280" spans="1:9" ht="19.5" customHeight="1">
      <c r="A280" s="25"/>
      <c r="B280" s="13"/>
      <c r="C280" s="9"/>
      <c r="D280" s="13"/>
      <c r="E280" s="14"/>
      <c r="F280" s="14"/>
      <c r="G280" s="10"/>
      <c r="H280" s="12"/>
      <c r="I280" s="40"/>
    </row>
    <row r="281" spans="1:9" ht="19.5" customHeight="1">
      <c r="A281" s="25"/>
      <c r="B281" s="13"/>
      <c r="C281" s="9"/>
      <c r="D281" s="13"/>
      <c r="E281" s="14"/>
      <c r="F281" s="14"/>
      <c r="G281" s="10"/>
      <c r="H281" s="12"/>
      <c r="I281" s="40"/>
    </row>
    <row r="282" spans="1:9" ht="19.5" customHeight="1">
      <c r="A282" s="25"/>
      <c r="B282" s="13"/>
      <c r="C282" s="9"/>
      <c r="D282" s="13"/>
      <c r="E282" s="14"/>
      <c r="F282" s="14"/>
      <c r="G282" s="10"/>
      <c r="H282" s="12"/>
      <c r="I282" s="40"/>
    </row>
    <row r="283" spans="1:9" ht="19.5" customHeight="1">
      <c r="A283" s="25"/>
      <c r="B283" s="13"/>
      <c r="C283" s="9"/>
      <c r="D283" s="13"/>
      <c r="E283" s="14"/>
      <c r="F283" s="14"/>
      <c r="G283" s="10"/>
      <c r="H283" s="12"/>
      <c r="I283" s="40"/>
    </row>
    <row r="284" spans="1:9" ht="19.5" customHeight="1">
      <c r="A284" s="25"/>
      <c r="B284" s="13"/>
      <c r="C284" s="9"/>
      <c r="D284" s="13"/>
      <c r="E284" s="14"/>
      <c r="F284" s="14"/>
      <c r="G284" s="10"/>
      <c r="H284" s="12"/>
      <c r="I284" s="40"/>
    </row>
    <row r="285" spans="1:9" ht="19.5" customHeight="1">
      <c r="A285" s="25"/>
      <c r="B285" s="13"/>
      <c r="C285" s="9"/>
      <c r="D285" s="13"/>
      <c r="E285" s="14"/>
      <c r="F285" s="14"/>
      <c r="G285" s="10"/>
      <c r="H285" s="12"/>
      <c r="I285" s="40"/>
    </row>
    <row r="286" spans="1:9" ht="19.5" customHeight="1">
      <c r="A286" s="25"/>
      <c r="B286" s="13"/>
      <c r="C286" s="9"/>
      <c r="D286" s="13"/>
      <c r="E286" s="14"/>
      <c r="F286" s="14"/>
      <c r="G286" s="10"/>
      <c r="H286" s="12"/>
      <c r="I286" s="40"/>
    </row>
    <row r="287" spans="1:9" ht="19.5" customHeight="1">
      <c r="A287" s="25"/>
      <c r="B287" s="13"/>
      <c r="C287" s="9"/>
      <c r="D287" s="13"/>
      <c r="E287" s="14"/>
      <c r="F287" s="14"/>
      <c r="G287" s="10"/>
      <c r="H287" s="12"/>
      <c r="I287" s="40"/>
    </row>
    <row r="288" spans="1:9" ht="19.5" customHeight="1">
      <c r="A288" s="25"/>
      <c r="B288" s="13"/>
      <c r="C288" s="9"/>
      <c r="D288" s="13"/>
      <c r="E288" s="14"/>
      <c r="F288" s="14"/>
      <c r="G288" s="10"/>
      <c r="H288" s="12"/>
      <c r="I288" s="40"/>
    </row>
    <row r="289" spans="1:9" ht="19.5" customHeight="1">
      <c r="A289" s="25"/>
      <c r="B289" s="13"/>
      <c r="C289" s="9"/>
      <c r="D289" s="13"/>
      <c r="E289" s="14"/>
      <c r="F289" s="14"/>
      <c r="G289" s="10"/>
      <c r="H289" s="12"/>
      <c r="I289" s="40"/>
    </row>
    <row r="290" spans="1:9" ht="19.5" customHeight="1">
      <c r="A290" s="25"/>
      <c r="B290" s="13"/>
      <c r="C290" s="9"/>
      <c r="D290" s="13"/>
      <c r="E290" s="14"/>
      <c r="F290" s="14"/>
      <c r="G290" s="10"/>
      <c r="H290" s="12"/>
      <c r="I290" s="40"/>
    </row>
    <row r="291" spans="1:9" ht="19.5" customHeight="1">
      <c r="A291" s="25"/>
      <c r="B291" s="13"/>
      <c r="C291" s="9"/>
      <c r="D291" s="13"/>
      <c r="E291" s="14"/>
      <c r="F291" s="14"/>
      <c r="G291" s="10"/>
      <c r="H291" s="12"/>
      <c r="I291" s="40"/>
    </row>
    <row r="292" spans="1:9" ht="19.5" customHeight="1">
      <c r="A292" s="25"/>
      <c r="B292" s="13"/>
      <c r="C292" s="9"/>
      <c r="D292" s="13"/>
      <c r="E292" s="14"/>
      <c r="F292" s="14"/>
      <c r="G292" s="10"/>
      <c r="H292" s="12"/>
      <c r="I292" s="40"/>
    </row>
    <row r="293" spans="1:9" ht="19.5" customHeight="1">
      <c r="A293" s="25"/>
      <c r="B293" s="22"/>
      <c r="C293" s="22"/>
      <c r="D293" s="321"/>
      <c r="E293" s="321"/>
      <c r="F293" s="321"/>
      <c r="G293" s="17"/>
      <c r="H293" s="41"/>
    </row>
    <row r="294" spans="1:9" ht="19.5" customHeight="1">
      <c r="A294" s="25"/>
      <c r="B294" s="25"/>
      <c r="C294" s="22"/>
      <c r="D294" s="22"/>
      <c r="E294" s="25"/>
      <c r="F294" s="25"/>
      <c r="G294" s="18"/>
      <c r="H294" s="31"/>
      <c r="I294" s="3"/>
    </row>
    <row r="295" spans="1:9" ht="19.5" customHeight="1">
      <c r="A295" s="25"/>
      <c r="B295" s="25"/>
      <c r="C295" s="22"/>
      <c r="D295" s="22"/>
      <c r="E295" s="25"/>
      <c r="F295" s="25"/>
      <c r="G295" s="18"/>
      <c r="H295" s="31"/>
      <c r="I295" s="3"/>
    </row>
    <row r="296" spans="1:9" ht="19.5" customHeight="1">
      <c r="A296" s="25"/>
      <c r="B296" s="25"/>
      <c r="C296" s="22"/>
      <c r="D296" s="22"/>
      <c r="E296" s="25"/>
      <c r="F296" s="25"/>
      <c r="G296" s="18"/>
      <c r="H296" s="31"/>
      <c r="I296" s="3"/>
    </row>
    <row r="297" spans="1:9" ht="19.5" customHeight="1">
      <c r="A297" s="25"/>
      <c r="B297" s="25"/>
      <c r="C297" s="22"/>
      <c r="D297" s="22"/>
      <c r="E297" s="25"/>
      <c r="F297" s="25"/>
      <c r="G297" s="18"/>
      <c r="H297" s="31"/>
      <c r="I297" s="3"/>
    </row>
    <row r="298" spans="1:9" ht="19.5" customHeight="1">
      <c r="A298" s="25"/>
      <c r="B298" s="25"/>
      <c r="C298" s="22"/>
      <c r="D298" s="22"/>
      <c r="E298" s="25"/>
      <c r="F298" s="25"/>
      <c r="G298" s="18"/>
      <c r="H298" s="31"/>
      <c r="I298" s="3"/>
    </row>
    <row r="299" spans="1:9" ht="19.5" customHeight="1">
      <c r="A299" s="25"/>
      <c r="B299" s="25"/>
      <c r="C299" s="22"/>
      <c r="D299" s="22"/>
      <c r="E299" s="25"/>
      <c r="F299" s="25"/>
      <c r="G299" s="18"/>
      <c r="H299" s="31"/>
      <c r="I299" s="3"/>
    </row>
    <row r="300" spans="1:9" ht="19.5" customHeight="1">
      <c r="A300" s="25"/>
      <c r="B300" s="25"/>
      <c r="C300" s="22"/>
      <c r="D300" s="22"/>
      <c r="E300" s="25"/>
      <c r="F300" s="25"/>
      <c r="G300" s="18"/>
      <c r="H300" s="31"/>
      <c r="I300" s="3"/>
    </row>
    <row r="301" spans="1:9" ht="19.5" customHeight="1">
      <c r="A301" s="25"/>
      <c r="B301" s="25"/>
      <c r="C301" s="22"/>
      <c r="D301" s="22"/>
      <c r="E301" s="25"/>
      <c r="F301" s="25"/>
      <c r="G301" s="18"/>
      <c r="H301" s="31"/>
      <c r="I301" s="3"/>
    </row>
    <row r="302" spans="1:9" ht="19.5" customHeight="1">
      <c r="A302" s="13"/>
      <c r="B302" s="13" t="s">
        <v>277</v>
      </c>
      <c r="C302" s="13"/>
      <c r="D302" s="13"/>
      <c r="E302" s="13"/>
      <c r="F302" s="345">
        <f>SUM(E303)</f>
        <v>306200</v>
      </c>
      <c r="G302" s="345"/>
      <c r="H302" s="12" t="s">
        <v>18</v>
      </c>
    </row>
    <row r="303" spans="1:9" ht="19.5" customHeight="1">
      <c r="A303" s="13"/>
      <c r="B303" s="13" t="s">
        <v>526</v>
      </c>
      <c r="C303" s="13"/>
      <c r="D303" s="13"/>
      <c r="E303" s="343">
        <f>SUM(E304)</f>
        <v>306200</v>
      </c>
      <c r="F303" s="343"/>
      <c r="G303" s="12" t="s">
        <v>18</v>
      </c>
      <c r="H303" s="12"/>
    </row>
    <row r="304" spans="1:9" ht="19.5" customHeight="1">
      <c r="A304" s="25"/>
      <c r="B304" s="20" t="s">
        <v>494</v>
      </c>
      <c r="C304" s="20"/>
      <c r="D304" s="20"/>
      <c r="E304" s="340">
        <v>306200</v>
      </c>
      <c r="F304" s="340"/>
      <c r="G304" s="229" t="s">
        <v>18</v>
      </c>
      <c r="H304" s="229"/>
    </row>
    <row r="305" spans="1:8" ht="19.5" customHeight="1">
      <c r="A305" s="25"/>
      <c r="B305" s="42" t="s">
        <v>495</v>
      </c>
      <c r="C305" s="20"/>
      <c r="D305" s="20"/>
      <c r="E305" s="340">
        <v>306200</v>
      </c>
      <c r="F305" s="340"/>
      <c r="G305" s="229" t="s">
        <v>18</v>
      </c>
      <c r="H305" s="229"/>
    </row>
    <row r="306" spans="1:8" ht="19.5" customHeight="1">
      <c r="A306" s="25"/>
      <c r="B306" s="40" t="s">
        <v>805</v>
      </c>
      <c r="C306" s="40"/>
      <c r="D306" s="33"/>
      <c r="E306" s="28"/>
      <c r="F306" s="28"/>
      <c r="G306" s="30"/>
      <c r="H306" s="234"/>
    </row>
    <row r="307" spans="1:8" ht="19.5" customHeight="1">
      <c r="A307" s="25"/>
      <c r="B307" s="40" t="s">
        <v>806</v>
      </c>
      <c r="C307" s="40"/>
      <c r="D307" s="23"/>
      <c r="E307" s="25"/>
      <c r="F307" s="25"/>
      <c r="G307" s="18"/>
      <c r="H307" s="31"/>
    </row>
    <row r="308" spans="1:8" ht="19.5" customHeight="1">
      <c r="A308" s="25"/>
      <c r="B308" s="38"/>
      <c r="C308" s="20"/>
      <c r="D308" s="20"/>
      <c r="E308" s="340"/>
      <c r="F308" s="340"/>
      <c r="G308" s="21"/>
      <c r="H308" s="229"/>
    </row>
    <row r="309" spans="1:8" ht="19.5" customHeight="1">
      <c r="A309" s="13"/>
      <c r="B309" s="13"/>
      <c r="C309" s="13"/>
      <c r="D309" s="13"/>
      <c r="E309" s="14"/>
      <c r="F309" s="14"/>
      <c r="G309" s="10"/>
      <c r="H309" s="12"/>
    </row>
    <row r="310" spans="1:8" ht="19.5" customHeight="1">
      <c r="A310" s="13"/>
      <c r="B310" s="13"/>
      <c r="C310" s="13"/>
      <c r="D310" s="13"/>
      <c r="E310" s="14"/>
      <c r="F310" s="14"/>
      <c r="G310" s="10"/>
      <c r="H310" s="12"/>
    </row>
    <row r="311" spans="1:8" ht="19.5" customHeight="1">
      <c r="A311" s="13"/>
      <c r="B311" s="13"/>
      <c r="C311" s="13"/>
      <c r="D311" s="13"/>
      <c r="E311" s="14"/>
      <c r="F311" s="14"/>
      <c r="G311" s="10"/>
      <c r="H311" s="12"/>
    </row>
    <row r="312" spans="1:8" ht="19.5" customHeight="1">
      <c r="A312" s="13"/>
      <c r="B312" s="13"/>
      <c r="C312" s="13"/>
      <c r="D312" s="13"/>
      <c r="E312" s="14"/>
      <c r="F312" s="14"/>
      <c r="G312" s="10"/>
      <c r="H312" s="12"/>
    </row>
    <row r="313" spans="1:8" ht="19.5" customHeight="1">
      <c r="A313" s="13"/>
      <c r="B313" s="13"/>
      <c r="C313" s="13"/>
      <c r="D313" s="13"/>
      <c r="E313" s="14"/>
      <c r="F313" s="14"/>
      <c r="G313" s="10"/>
      <c r="H313" s="12"/>
    </row>
    <row r="314" spans="1:8" ht="19.5" customHeight="1">
      <c r="A314" s="13"/>
      <c r="B314" s="13"/>
      <c r="C314" s="13"/>
      <c r="D314" s="13"/>
      <c r="E314" s="14"/>
      <c r="F314" s="14"/>
      <c r="G314" s="10"/>
      <c r="H314" s="12"/>
    </row>
    <row r="315" spans="1:8" ht="19.5" customHeight="1">
      <c r="A315" s="13"/>
      <c r="B315" s="13"/>
      <c r="C315" s="13"/>
      <c r="D315" s="13"/>
      <c r="E315" s="14"/>
      <c r="F315" s="14"/>
      <c r="G315" s="10"/>
      <c r="H315" s="12"/>
    </row>
    <row r="316" spans="1:8" ht="19.5" customHeight="1">
      <c r="A316" s="13"/>
      <c r="B316" s="13"/>
      <c r="C316" s="13"/>
      <c r="D316" s="13"/>
      <c r="E316" s="14"/>
      <c r="F316" s="14"/>
      <c r="G316" s="10"/>
      <c r="H316" s="12"/>
    </row>
    <row r="317" spans="1:8" ht="19.5" customHeight="1">
      <c r="A317" s="13"/>
      <c r="B317" s="13"/>
      <c r="C317" s="13"/>
      <c r="D317" s="13"/>
      <c r="E317" s="14"/>
      <c r="F317" s="14"/>
      <c r="G317" s="10"/>
      <c r="H317" s="12"/>
    </row>
    <row r="318" spans="1:8" ht="19.5" customHeight="1">
      <c r="A318" s="13"/>
      <c r="B318" s="13"/>
      <c r="C318" s="13"/>
      <c r="D318" s="13"/>
      <c r="E318" s="14"/>
      <c r="F318" s="14"/>
      <c r="G318" s="10"/>
      <c r="H318" s="12"/>
    </row>
    <row r="319" spans="1:8" ht="19.5" customHeight="1">
      <c r="A319" s="13"/>
      <c r="B319" s="13"/>
      <c r="C319" s="13"/>
      <c r="D319" s="13"/>
      <c r="E319" s="14"/>
      <c r="F319" s="14"/>
      <c r="G319" s="10"/>
      <c r="H319" s="12"/>
    </row>
    <row r="320" spans="1:8" ht="19.5" customHeight="1">
      <c r="A320" s="13"/>
      <c r="B320" s="13"/>
      <c r="C320" s="13"/>
      <c r="D320" s="13"/>
      <c r="E320" s="14"/>
      <c r="F320" s="14"/>
      <c r="G320" s="10"/>
      <c r="H320" s="12"/>
    </row>
    <row r="321" spans="1:8" ht="19.5" customHeight="1">
      <c r="A321" s="13"/>
      <c r="B321" s="13"/>
      <c r="C321" s="13"/>
      <c r="D321" s="13"/>
      <c r="E321" s="14"/>
      <c r="F321" s="14"/>
      <c r="G321" s="10"/>
      <c r="H321" s="12"/>
    </row>
    <row r="322" spans="1:8" ht="19.5" customHeight="1">
      <c r="A322" s="13"/>
      <c r="B322" s="13"/>
      <c r="C322" s="13"/>
      <c r="D322" s="13"/>
      <c r="E322" s="14"/>
      <c r="F322" s="14"/>
      <c r="G322" s="10"/>
      <c r="H322" s="12"/>
    </row>
    <row r="323" spans="1:8" ht="19.5" customHeight="1">
      <c r="A323" s="13"/>
      <c r="B323" s="13"/>
      <c r="C323" s="13"/>
      <c r="D323" s="13"/>
      <c r="E323" s="14"/>
      <c r="F323" s="14"/>
      <c r="G323" s="10"/>
      <c r="H323" s="12"/>
    </row>
    <row r="324" spans="1:8" ht="19.5" customHeight="1">
      <c r="A324" s="13"/>
      <c r="B324" s="13"/>
      <c r="C324" s="13"/>
      <c r="D324" s="13"/>
      <c r="E324" s="14"/>
      <c r="F324" s="14"/>
      <c r="G324" s="10"/>
      <c r="H324" s="12"/>
    </row>
    <row r="325" spans="1:8" ht="19.5" customHeight="1">
      <c r="A325" s="13"/>
      <c r="B325" s="13"/>
      <c r="C325" s="13"/>
      <c r="D325" s="13"/>
      <c r="E325" s="14"/>
      <c r="F325" s="14"/>
      <c r="G325" s="10"/>
      <c r="H325" s="12"/>
    </row>
    <row r="326" spans="1:8" ht="19.5" customHeight="1">
      <c r="A326" s="13"/>
      <c r="B326" s="13"/>
      <c r="C326" s="13"/>
      <c r="D326" s="13"/>
      <c r="E326" s="14"/>
      <c r="F326" s="14"/>
      <c r="G326" s="10"/>
      <c r="H326" s="12"/>
    </row>
    <row r="327" spans="1:8" ht="19.5" customHeight="1">
      <c r="A327" s="13"/>
      <c r="B327" s="13"/>
      <c r="C327" s="13"/>
      <c r="D327" s="13"/>
      <c r="E327" s="14"/>
      <c r="F327" s="14"/>
      <c r="G327" s="10"/>
      <c r="H327" s="12"/>
    </row>
    <row r="328" spans="1:8" ht="19.5" customHeight="1">
      <c r="A328" s="13"/>
      <c r="B328" s="13"/>
      <c r="C328" s="13"/>
      <c r="D328" s="13"/>
      <c r="E328" s="14"/>
      <c r="F328" s="14"/>
      <c r="G328" s="10"/>
      <c r="H328" s="12"/>
    </row>
    <row r="329" spans="1:8" ht="19.5" customHeight="1">
      <c r="A329" s="13"/>
      <c r="B329" s="13"/>
      <c r="C329" s="13"/>
      <c r="D329" s="13"/>
      <c r="E329" s="14"/>
      <c r="F329" s="14"/>
      <c r="G329" s="10"/>
      <c r="H329" s="12"/>
    </row>
    <row r="330" spans="1:8" ht="19.5" customHeight="1">
      <c r="A330" s="13"/>
      <c r="B330" s="13"/>
      <c r="C330" s="13"/>
      <c r="D330" s="13"/>
      <c r="E330" s="14"/>
      <c r="F330" s="14"/>
      <c r="G330" s="10"/>
      <c r="H330" s="12"/>
    </row>
    <row r="331" spans="1:8" ht="19.5" customHeight="1">
      <c r="A331" s="13"/>
      <c r="B331" s="13"/>
      <c r="C331" s="13"/>
      <c r="D331" s="13"/>
      <c r="E331" s="14"/>
      <c r="F331" s="14"/>
      <c r="G331" s="10"/>
      <c r="H331" s="12"/>
    </row>
    <row r="332" spans="1:8" ht="19.5" customHeight="1">
      <c r="A332" s="13"/>
      <c r="B332" s="13"/>
      <c r="C332" s="13"/>
      <c r="D332" s="13"/>
      <c r="E332" s="14"/>
      <c r="F332" s="14"/>
      <c r="G332" s="10"/>
      <c r="H332" s="12"/>
    </row>
    <row r="333" spans="1:8" ht="19.5" customHeight="1">
      <c r="A333" s="13"/>
      <c r="B333" s="13"/>
      <c r="C333" s="13"/>
      <c r="D333" s="13"/>
      <c r="E333" s="14"/>
      <c r="F333" s="14"/>
      <c r="G333" s="10"/>
      <c r="H333" s="12"/>
    </row>
    <row r="334" spans="1:8" ht="19.5" customHeight="1">
      <c r="A334" s="13"/>
      <c r="B334" s="13"/>
      <c r="C334" s="13"/>
      <c r="D334" s="13"/>
      <c r="E334" s="14"/>
      <c r="F334" s="14"/>
      <c r="G334" s="10"/>
      <c r="H334" s="12"/>
    </row>
    <row r="335" spans="1:8" ht="19.5" customHeight="1">
      <c r="A335" s="13"/>
      <c r="B335" s="13"/>
      <c r="C335" s="13"/>
      <c r="D335" s="13"/>
      <c r="E335" s="14"/>
      <c r="F335" s="14"/>
      <c r="G335" s="10"/>
      <c r="H335" s="12"/>
    </row>
    <row r="336" spans="1:8" ht="19.5" customHeight="1">
      <c r="A336" s="13"/>
      <c r="B336" s="13"/>
      <c r="C336" s="13"/>
      <c r="D336" s="13"/>
      <c r="E336" s="14"/>
      <c r="F336" s="14"/>
      <c r="G336" s="10"/>
      <c r="H336" s="12"/>
    </row>
    <row r="337" spans="1:8" ht="19.5" customHeight="1">
      <c r="A337" s="13"/>
      <c r="B337" s="13"/>
      <c r="C337" s="13"/>
      <c r="D337" s="13"/>
      <c r="E337" s="14"/>
      <c r="F337" s="14"/>
      <c r="G337" s="10"/>
      <c r="H337" s="12"/>
    </row>
    <row r="338" spans="1:8" ht="19.5" customHeight="1">
      <c r="A338" s="13"/>
      <c r="B338" s="13"/>
      <c r="C338" s="13"/>
      <c r="D338" s="13"/>
      <c r="E338" s="14"/>
      <c r="F338" s="14"/>
      <c r="G338" s="10"/>
      <c r="H338" s="12"/>
    </row>
    <row r="339" spans="1:8" ht="19.5" customHeight="1">
      <c r="A339" s="13"/>
      <c r="B339" s="13"/>
      <c r="C339" s="13"/>
      <c r="D339" s="13"/>
      <c r="E339" s="14"/>
      <c r="F339" s="14"/>
      <c r="G339" s="10"/>
      <c r="H339" s="12"/>
    </row>
    <row r="340" spans="1:8" ht="19.5" customHeight="1">
      <c r="A340" s="13"/>
      <c r="B340" s="13"/>
      <c r="C340" s="13"/>
      <c r="D340" s="13"/>
      <c r="E340" s="14"/>
      <c r="F340" s="14"/>
      <c r="G340" s="10"/>
      <c r="H340" s="12"/>
    </row>
    <row r="341" spans="1:8" ht="19.5" customHeight="1">
      <c r="A341" s="13"/>
      <c r="B341" s="13"/>
      <c r="C341" s="13"/>
      <c r="D341" s="13"/>
      <c r="E341" s="14"/>
      <c r="F341" s="14"/>
      <c r="G341" s="10"/>
      <c r="H341" s="12"/>
    </row>
    <row r="342" spans="1:8" ht="19.5" customHeight="1">
      <c r="A342" s="13"/>
      <c r="B342" s="13"/>
      <c r="C342" s="13"/>
      <c r="D342" s="13"/>
      <c r="E342" s="14"/>
      <c r="F342" s="14"/>
      <c r="G342" s="10"/>
      <c r="H342" s="12"/>
    </row>
    <row r="343" spans="1:8" ht="19.5" customHeight="1">
      <c r="A343" s="13"/>
      <c r="B343" s="13"/>
      <c r="C343" s="13"/>
      <c r="D343" s="13"/>
      <c r="E343" s="14"/>
      <c r="F343" s="14"/>
      <c r="G343" s="10"/>
      <c r="H343" s="12"/>
    </row>
    <row r="344" spans="1:8" ht="19.5" customHeight="1">
      <c r="A344" s="13"/>
      <c r="B344" s="13"/>
      <c r="C344" s="13"/>
      <c r="D344" s="13"/>
      <c r="E344" s="14"/>
      <c r="F344" s="14"/>
      <c r="G344" s="10"/>
      <c r="H344" s="12"/>
    </row>
    <row r="345" spans="1:8" ht="19.5" customHeight="1">
      <c r="A345" s="13"/>
      <c r="B345" s="13" t="s">
        <v>278</v>
      </c>
      <c r="C345" s="13"/>
      <c r="D345" s="13"/>
      <c r="E345" s="13"/>
      <c r="F345" s="345">
        <f>SUM(E346,E357,E363)</f>
        <v>2642800</v>
      </c>
      <c r="G345" s="345"/>
      <c r="H345" s="12" t="s">
        <v>18</v>
      </c>
    </row>
    <row r="346" spans="1:8" ht="19.5" customHeight="1">
      <c r="A346" s="13"/>
      <c r="B346" s="13" t="s">
        <v>520</v>
      </c>
      <c r="C346" s="13"/>
      <c r="D346" s="13"/>
      <c r="E346" s="343">
        <f>SUM(E347)</f>
        <v>2642800</v>
      </c>
      <c r="F346" s="343"/>
      <c r="G346" s="12" t="s">
        <v>18</v>
      </c>
      <c r="H346" s="12"/>
    </row>
    <row r="347" spans="1:8" ht="19.5" customHeight="1">
      <c r="A347" s="25"/>
      <c r="B347" s="42" t="s">
        <v>963</v>
      </c>
      <c r="C347" s="20"/>
      <c r="D347" s="20"/>
      <c r="E347" s="340">
        <f>SUM(E348,E352)</f>
        <v>2642800</v>
      </c>
      <c r="F347" s="340"/>
      <c r="G347" s="229" t="s">
        <v>18</v>
      </c>
      <c r="H347" s="229"/>
    </row>
    <row r="348" spans="1:8" ht="19.5" customHeight="1">
      <c r="A348" s="25"/>
      <c r="B348" s="42" t="s">
        <v>964</v>
      </c>
      <c r="C348" s="20"/>
      <c r="D348" s="20"/>
      <c r="E348" s="340">
        <v>2056800</v>
      </c>
      <c r="F348" s="340"/>
      <c r="G348" s="229" t="s">
        <v>18</v>
      </c>
      <c r="H348" s="229"/>
    </row>
    <row r="349" spans="1:8" ht="19.5" customHeight="1">
      <c r="A349" s="25"/>
      <c r="B349" s="40" t="s">
        <v>966</v>
      </c>
      <c r="C349" s="40"/>
      <c r="D349" s="33"/>
      <c r="E349" s="28"/>
      <c r="F349" s="28"/>
      <c r="G349" s="233"/>
      <c r="H349" s="31"/>
    </row>
    <row r="350" spans="1:8" ht="19.5" customHeight="1">
      <c r="A350" s="25"/>
      <c r="B350" s="25" t="s">
        <v>967</v>
      </c>
      <c r="C350" s="25"/>
      <c r="D350" s="25"/>
      <c r="E350" s="15"/>
      <c r="F350" s="15"/>
      <c r="G350" s="229"/>
      <c r="H350" s="229"/>
    </row>
    <row r="351" spans="1:8" ht="19.5" customHeight="1">
      <c r="A351" s="25"/>
      <c r="B351" s="25" t="s">
        <v>968</v>
      </c>
      <c r="C351" s="25"/>
      <c r="D351" s="25"/>
      <c r="E351" s="15"/>
      <c r="F351" s="15"/>
      <c r="G351" s="229"/>
      <c r="H351" s="229"/>
    </row>
    <row r="352" spans="1:8" ht="19.5" customHeight="1">
      <c r="A352" s="25"/>
      <c r="B352" s="42" t="s">
        <v>965</v>
      </c>
      <c r="C352" s="20"/>
      <c r="D352" s="20"/>
      <c r="E352" s="340">
        <v>586000</v>
      </c>
      <c r="F352" s="340"/>
      <c r="G352" s="229" t="s">
        <v>18</v>
      </c>
      <c r="H352" s="229"/>
    </row>
    <row r="353" spans="1:8" ht="19.5" customHeight="1">
      <c r="A353" s="25"/>
      <c r="B353" s="45" t="s">
        <v>969</v>
      </c>
      <c r="C353" s="20"/>
      <c r="D353" s="25"/>
      <c r="E353" s="15"/>
      <c r="F353" s="15"/>
      <c r="G353" s="21"/>
      <c r="H353" s="229"/>
    </row>
    <row r="354" spans="1:8" ht="19.5" customHeight="1">
      <c r="A354" s="25"/>
      <c r="B354" s="45" t="s">
        <v>970</v>
      </c>
      <c r="C354" s="20"/>
      <c r="D354" s="25"/>
      <c r="E354" s="15"/>
      <c r="F354" s="15"/>
      <c r="G354" s="21"/>
      <c r="H354" s="229"/>
    </row>
    <row r="355" spans="1:8" ht="19.5" customHeight="1">
      <c r="A355" s="25"/>
      <c r="B355" s="45" t="s">
        <v>971</v>
      </c>
      <c r="C355" s="20"/>
      <c r="D355" s="25"/>
      <c r="E355" s="28"/>
      <c r="F355" s="28"/>
      <c r="G355" s="30"/>
      <c r="H355" s="234"/>
    </row>
    <row r="356" spans="1:8" ht="19.5" customHeight="1">
      <c r="A356" s="25"/>
      <c r="B356" s="45"/>
      <c r="C356" s="20"/>
      <c r="D356" s="25"/>
      <c r="E356" s="28"/>
      <c r="F356" s="28"/>
      <c r="G356" s="30"/>
      <c r="H356" s="234"/>
    </row>
    <row r="357" spans="1:8" ht="19.5" customHeight="1">
      <c r="A357" s="25"/>
      <c r="B357" s="336"/>
      <c r="C357" s="337"/>
      <c r="D357" s="23"/>
      <c r="E357" s="338"/>
      <c r="F357" s="339"/>
      <c r="G357" s="15"/>
      <c r="H357" s="4"/>
    </row>
    <row r="358" spans="1:8" ht="19.5" customHeight="1">
      <c r="A358" s="25"/>
      <c r="B358" s="20"/>
      <c r="C358" s="22"/>
      <c r="D358" s="23"/>
      <c r="E358" s="338"/>
      <c r="F358" s="339"/>
      <c r="G358" s="15"/>
      <c r="H358" s="4"/>
    </row>
    <row r="359" spans="1:8" ht="19.5" customHeight="1">
      <c r="A359" s="25"/>
      <c r="B359" s="25"/>
      <c r="C359" s="22"/>
      <c r="D359" s="23"/>
      <c r="E359" s="338"/>
      <c r="F359" s="339"/>
      <c r="G359" s="15"/>
      <c r="H359" s="4"/>
    </row>
    <row r="360" spans="1:8" ht="19.5" customHeight="1">
      <c r="A360" s="25"/>
      <c r="B360" s="25"/>
      <c r="C360" s="22"/>
      <c r="D360" s="22"/>
      <c r="E360" s="25"/>
      <c r="F360" s="25"/>
      <c r="G360" s="18"/>
      <c r="H360" s="31"/>
    </row>
    <row r="361" spans="1:8" ht="19.5" customHeight="1">
      <c r="A361" s="25"/>
      <c r="B361" s="25"/>
      <c r="C361" s="22"/>
      <c r="D361" s="23"/>
      <c r="E361" s="25"/>
      <c r="F361" s="25"/>
      <c r="G361" s="76"/>
      <c r="H361" s="31"/>
    </row>
    <row r="362" spans="1:8" ht="19.5" customHeight="1">
      <c r="A362" s="25"/>
    </row>
    <row r="363" spans="1:8" ht="19.5" customHeight="1">
      <c r="A363" s="25"/>
      <c r="B363" s="13"/>
      <c r="C363" s="13"/>
      <c r="D363" s="13"/>
      <c r="E363" s="343"/>
      <c r="F363" s="343"/>
      <c r="G363" s="10"/>
      <c r="H363" s="12"/>
    </row>
    <row r="364" spans="1:8" ht="19.5" customHeight="1">
      <c r="A364" s="25"/>
      <c r="B364" s="22"/>
      <c r="C364" s="22"/>
      <c r="D364" s="41"/>
      <c r="E364" s="35"/>
      <c r="F364" s="35"/>
      <c r="G364" s="17"/>
    </row>
    <row r="365" spans="1:8" ht="19.5" customHeight="1">
      <c r="A365" s="25"/>
      <c r="B365" s="25"/>
      <c r="C365" s="22"/>
      <c r="D365" s="22"/>
      <c r="E365" s="25"/>
      <c r="F365" s="25"/>
      <c r="G365" s="18"/>
      <c r="H365" s="41"/>
    </row>
    <row r="366" spans="1:8" ht="19.5" customHeight="1">
      <c r="A366" s="25"/>
      <c r="B366" s="25"/>
      <c r="C366" s="40"/>
      <c r="D366" s="36"/>
      <c r="E366" s="3"/>
      <c r="F366" s="3"/>
      <c r="G366" s="30"/>
      <c r="H366" s="234"/>
    </row>
    <row r="367" spans="1:8" ht="19.5" customHeight="1">
      <c r="A367" s="25"/>
      <c r="B367" s="25"/>
      <c r="C367" s="40"/>
      <c r="D367" s="36"/>
      <c r="E367" s="3"/>
      <c r="F367" s="3"/>
      <c r="G367" s="30"/>
      <c r="H367" s="234"/>
    </row>
    <row r="368" spans="1:8" ht="19.5" customHeight="1">
      <c r="A368" s="25"/>
      <c r="B368" s="25"/>
      <c r="C368" s="40"/>
      <c r="D368" s="36"/>
      <c r="E368" s="3"/>
      <c r="F368" s="3"/>
      <c r="G368" s="30"/>
      <c r="H368" s="234"/>
    </row>
    <row r="369" spans="1:8" ht="19.5" customHeight="1">
      <c r="A369" s="25"/>
      <c r="B369" s="25"/>
      <c r="C369" s="40"/>
      <c r="D369" s="36"/>
      <c r="E369" s="3"/>
      <c r="F369" s="3"/>
      <c r="G369" s="30"/>
      <c r="H369" s="234"/>
    </row>
    <row r="370" spans="1:8" ht="19.5" customHeight="1">
      <c r="A370" s="25"/>
      <c r="B370" s="25"/>
      <c r="C370" s="40"/>
      <c r="D370" s="36"/>
      <c r="E370" s="3"/>
      <c r="F370" s="3"/>
      <c r="G370" s="30"/>
      <c r="H370" s="234"/>
    </row>
    <row r="371" spans="1:8" ht="19.5" customHeight="1">
      <c r="A371" s="25"/>
      <c r="B371" s="25"/>
      <c r="C371" s="40"/>
      <c r="D371" s="36"/>
      <c r="E371" s="3"/>
      <c r="F371" s="3"/>
      <c r="G371" s="30"/>
      <c r="H371" s="234"/>
    </row>
    <row r="372" spans="1:8" ht="19.5" customHeight="1">
      <c r="A372" s="25"/>
      <c r="B372" s="25"/>
      <c r="C372" s="40"/>
      <c r="D372" s="36"/>
      <c r="E372" s="3"/>
      <c r="F372" s="3"/>
      <c r="G372" s="30"/>
      <c r="H372" s="234"/>
    </row>
    <row r="373" spans="1:8" ht="19.5" customHeight="1">
      <c r="A373" s="25"/>
      <c r="B373" s="25"/>
      <c r="C373" s="40"/>
      <c r="D373" s="36"/>
      <c r="E373" s="3"/>
      <c r="F373" s="3"/>
      <c r="G373" s="30"/>
      <c r="H373" s="234"/>
    </row>
    <row r="374" spans="1:8" ht="19.5" customHeight="1">
      <c r="A374" s="25"/>
      <c r="B374" s="25"/>
      <c r="C374" s="40"/>
      <c r="D374" s="36"/>
      <c r="E374" s="3"/>
      <c r="F374" s="3"/>
      <c r="G374" s="30"/>
      <c r="H374" s="234"/>
    </row>
    <row r="375" spans="1:8" ht="19.5" customHeight="1">
      <c r="A375" s="25"/>
      <c r="B375" s="25"/>
      <c r="C375" s="40"/>
      <c r="D375" s="36"/>
      <c r="E375" s="3"/>
      <c r="F375" s="3"/>
      <c r="G375" s="30"/>
      <c r="H375" s="234"/>
    </row>
    <row r="376" spans="1:8" ht="19.5" customHeight="1">
      <c r="A376" s="25"/>
      <c r="B376" s="25"/>
      <c r="C376" s="40"/>
      <c r="D376" s="36"/>
      <c r="E376" s="3"/>
      <c r="F376" s="3"/>
      <c r="G376" s="30"/>
      <c r="H376" s="234"/>
    </row>
    <row r="377" spans="1:8" ht="19.5" customHeight="1">
      <c r="A377" s="25"/>
      <c r="B377" s="25"/>
      <c r="C377" s="40"/>
      <c r="D377" s="36"/>
      <c r="E377" s="3"/>
      <c r="F377" s="3"/>
      <c r="G377" s="30"/>
      <c r="H377" s="234"/>
    </row>
    <row r="378" spans="1:8" ht="19.5" customHeight="1">
      <c r="A378" s="25"/>
      <c r="B378" s="25"/>
      <c r="C378" s="40"/>
      <c r="D378" s="36"/>
      <c r="E378" s="3"/>
      <c r="F378" s="3"/>
      <c r="G378" s="30"/>
      <c r="H378" s="234"/>
    </row>
    <row r="379" spans="1:8" ht="19.5" customHeight="1">
      <c r="A379" s="25"/>
      <c r="B379" s="25"/>
      <c r="C379" s="40"/>
      <c r="D379" s="36"/>
      <c r="E379" s="3"/>
      <c r="F379" s="3"/>
      <c r="G379" s="30"/>
      <c r="H379" s="234"/>
    </row>
    <row r="380" spans="1:8" ht="19.5" customHeight="1">
      <c r="A380" s="25"/>
      <c r="B380" s="25"/>
      <c r="C380" s="40"/>
      <c r="D380" s="36"/>
      <c r="E380" s="3"/>
      <c r="F380" s="3"/>
      <c r="G380" s="30"/>
      <c r="H380" s="234"/>
    </row>
    <row r="381" spans="1:8" ht="19.5" customHeight="1">
      <c r="A381" s="25"/>
      <c r="B381" s="25"/>
      <c r="C381" s="40"/>
      <c r="D381" s="36"/>
      <c r="E381" s="3"/>
      <c r="F381" s="3"/>
      <c r="G381" s="30"/>
      <c r="H381" s="234"/>
    </row>
    <row r="382" spans="1:8" ht="19.5" customHeight="1">
      <c r="A382" s="25"/>
      <c r="B382" s="25"/>
      <c r="C382" s="40"/>
      <c r="D382" s="36"/>
      <c r="E382" s="3"/>
      <c r="F382" s="3"/>
      <c r="G382" s="30"/>
      <c r="H382" s="234"/>
    </row>
    <row r="383" spans="1:8" ht="19.5" customHeight="1">
      <c r="A383" s="25"/>
      <c r="B383" s="25"/>
      <c r="C383" s="40"/>
      <c r="D383" s="36"/>
      <c r="E383" s="3"/>
      <c r="F383" s="3"/>
      <c r="G383" s="30"/>
      <c r="H383" s="234"/>
    </row>
    <row r="384" spans="1:8" ht="19.5" customHeight="1">
      <c r="A384" s="25"/>
      <c r="B384" s="25"/>
      <c r="C384" s="40"/>
      <c r="D384" s="36"/>
      <c r="E384" s="3"/>
      <c r="F384" s="3"/>
      <c r="G384" s="30"/>
      <c r="H384" s="234"/>
    </row>
    <row r="385" spans="1:8" ht="19.5" customHeight="1">
      <c r="A385" s="25"/>
      <c r="B385" s="25"/>
      <c r="C385" s="40"/>
      <c r="D385" s="36"/>
      <c r="E385" s="3"/>
      <c r="F385" s="3"/>
      <c r="G385" s="30"/>
      <c r="H385" s="234"/>
    </row>
    <row r="386" spans="1:8" ht="19.5" customHeight="1">
      <c r="A386" s="25"/>
      <c r="B386" s="25"/>
      <c r="C386" s="40"/>
      <c r="D386" s="36"/>
      <c r="E386" s="3"/>
      <c r="F386" s="3"/>
      <c r="G386" s="30"/>
      <c r="H386" s="234"/>
    </row>
    <row r="387" spans="1:8" ht="19.5" customHeight="1">
      <c r="A387" s="25"/>
      <c r="B387" s="25"/>
      <c r="C387" s="40"/>
      <c r="D387" s="36"/>
      <c r="E387" s="3"/>
      <c r="F387" s="3"/>
      <c r="G387" s="30"/>
      <c r="H387" s="234"/>
    </row>
    <row r="388" spans="1:8" ht="19.5" customHeight="1">
      <c r="A388" s="13"/>
      <c r="B388" s="13" t="s">
        <v>279</v>
      </c>
      <c r="C388" s="13"/>
      <c r="D388" s="13"/>
      <c r="E388" s="13"/>
      <c r="F388" s="345">
        <f>SUM(E389,E402)</f>
        <v>1849400</v>
      </c>
      <c r="G388" s="345"/>
      <c r="H388" s="12" t="s">
        <v>18</v>
      </c>
    </row>
    <row r="389" spans="1:8" ht="19.5" customHeight="1">
      <c r="A389" s="13"/>
      <c r="B389" s="13" t="s">
        <v>561</v>
      </c>
      <c r="C389" s="13"/>
      <c r="D389" s="13"/>
      <c r="E389" s="348">
        <f>SUM(E390,E399)</f>
        <v>1834500</v>
      </c>
      <c r="F389" s="349"/>
      <c r="G389" s="12" t="s">
        <v>18</v>
      </c>
      <c r="H389" s="12"/>
    </row>
    <row r="390" spans="1:8" ht="19.5" customHeight="1">
      <c r="A390" s="25"/>
      <c r="B390" s="42" t="s">
        <v>365</v>
      </c>
      <c r="C390" s="20"/>
      <c r="D390" s="20"/>
      <c r="E390" s="343">
        <f>SUM(E391,E393,E396)</f>
        <v>1754500</v>
      </c>
      <c r="F390" s="343"/>
      <c r="G390" s="229" t="s">
        <v>18</v>
      </c>
      <c r="H390" s="229"/>
    </row>
    <row r="391" spans="1:8" ht="19.5" customHeight="1">
      <c r="A391" s="25"/>
      <c r="B391" s="42" t="s">
        <v>262</v>
      </c>
      <c r="C391" s="42"/>
      <c r="D391" s="42"/>
      <c r="E391" s="340">
        <v>623900</v>
      </c>
      <c r="F391" s="340"/>
      <c r="G391" s="229" t="s">
        <v>18</v>
      </c>
      <c r="H391" s="229"/>
    </row>
    <row r="392" spans="1:8" ht="19.5" customHeight="1">
      <c r="A392" s="25"/>
      <c r="B392" s="45" t="s">
        <v>471</v>
      </c>
      <c r="C392" s="25"/>
      <c r="D392" s="23"/>
      <c r="E392" s="15"/>
      <c r="F392" s="15"/>
      <c r="G392" s="229"/>
      <c r="H392" s="229"/>
    </row>
    <row r="393" spans="1:8" ht="19.5" customHeight="1">
      <c r="A393" s="25"/>
      <c r="B393" s="43" t="s">
        <v>263</v>
      </c>
      <c r="C393" s="20"/>
      <c r="D393" s="20"/>
      <c r="E393" s="340">
        <v>241400</v>
      </c>
      <c r="F393" s="340"/>
      <c r="G393" s="229" t="s">
        <v>18</v>
      </c>
      <c r="H393" s="229"/>
    </row>
    <row r="394" spans="1:8" ht="19.5" customHeight="1">
      <c r="A394" s="25"/>
      <c r="B394" s="46" t="s">
        <v>479</v>
      </c>
      <c r="C394" s="22"/>
      <c r="D394" s="23"/>
      <c r="E394" s="25"/>
      <c r="F394" s="25"/>
      <c r="G394" s="18"/>
      <c r="H394" s="31"/>
    </row>
    <row r="395" spans="1:8" ht="19.5" customHeight="1">
      <c r="A395" s="25"/>
      <c r="B395" s="46" t="s">
        <v>480</v>
      </c>
      <c r="C395" s="22"/>
      <c r="D395" s="23"/>
      <c r="E395" s="25"/>
      <c r="F395" s="25"/>
      <c r="G395" s="18"/>
      <c r="H395" s="31"/>
    </row>
    <row r="396" spans="1:8" ht="19.5" customHeight="1">
      <c r="A396" s="25"/>
      <c r="B396" s="42" t="s">
        <v>562</v>
      </c>
      <c r="C396" s="20"/>
      <c r="D396" s="20"/>
      <c r="E396" s="340">
        <v>889200</v>
      </c>
      <c r="F396" s="340"/>
      <c r="G396" s="229" t="s">
        <v>18</v>
      </c>
      <c r="H396" s="229"/>
    </row>
    <row r="397" spans="1:8" ht="19.5" customHeight="1">
      <c r="A397" s="25"/>
      <c r="B397" s="25" t="s">
        <v>481</v>
      </c>
      <c r="C397" s="20"/>
      <c r="D397" s="25"/>
      <c r="E397" s="15" t="s">
        <v>290</v>
      </c>
      <c r="F397" s="15"/>
      <c r="G397" s="229"/>
      <c r="H397" s="229"/>
    </row>
    <row r="398" spans="1:8" ht="19.5" customHeight="1">
      <c r="A398" s="25"/>
      <c r="B398" s="25" t="s">
        <v>482</v>
      </c>
      <c r="C398" s="20"/>
      <c r="D398" s="25"/>
      <c r="E398" s="15"/>
      <c r="F398" s="15"/>
      <c r="G398" s="229"/>
      <c r="H398" s="229"/>
    </row>
    <row r="399" spans="1:8" ht="19.5" customHeight="1">
      <c r="A399" s="25"/>
      <c r="B399" s="20" t="s">
        <v>563</v>
      </c>
      <c r="C399" s="20"/>
      <c r="D399" s="33"/>
      <c r="E399" s="341">
        <v>80000</v>
      </c>
      <c r="F399" s="342"/>
      <c r="G399" s="243" t="s">
        <v>18</v>
      </c>
      <c r="H399" s="234"/>
    </row>
    <row r="400" spans="1:8" ht="19.5" customHeight="1">
      <c r="A400" s="25"/>
      <c r="B400" s="25" t="s">
        <v>795</v>
      </c>
      <c r="C400" s="32"/>
      <c r="D400" s="33"/>
      <c r="E400" s="28"/>
      <c r="F400" s="28"/>
      <c r="G400" s="236"/>
      <c r="H400" s="31"/>
    </row>
    <row r="401" spans="1:8" ht="19.5" customHeight="1">
      <c r="A401" s="25"/>
      <c r="B401" s="25" t="s">
        <v>470</v>
      </c>
      <c r="C401" s="32"/>
      <c r="D401" s="33"/>
      <c r="E401" s="28"/>
      <c r="F401" s="28"/>
      <c r="G401" s="236"/>
      <c r="H401" s="31"/>
    </row>
    <row r="402" spans="1:8" ht="19.5" customHeight="1">
      <c r="A402" s="25"/>
      <c r="B402" s="336" t="s">
        <v>314</v>
      </c>
      <c r="C402" s="337"/>
      <c r="D402" s="23"/>
      <c r="E402" s="338">
        <f>SUM(E403)</f>
        <v>14900</v>
      </c>
      <c r="F402" s="339"/>
      <c r="G402" s="243" t="s">
        <v>18</v>
      </c>
      <c r="H402" s="31"/>
    </row>
    <row r="403" spans="1:8" ht="19.5" customHeight="1">
      <c r="A403" s="25"/>
      <c r="B403" s="20" t="s">
        <v>285</v>
      </c>
      <c r="C403" s="22"/>
      <c r="D403" s="23"/>
      <c r="E403" s="338">
        <f>SUM(E404)</f>
        <v>14900</v>
      </c>
      <c r="F403" s="339"/>
      <c r="G403" s="243" t="s">
        <v>18</v>
      </c>
      <c r="H403" s="31"/>
    </row>
    <row r="404" spans="1:8" ht="19.5" customHeight="1">
      <c r="A404" s="25"/>
      <c r="B404" s="25" t="s">
        <v>318</v>
      </c>
      <c r="C404" s="22"/>
      <c r="D404" s="23"/>
      <c r="E404" s="338">
        <f>SUM(G406)</f>
        <v>14900</v>
      </c>
      <c r="F404" s="339"/>
      <c r="G404" s="243" t="s">
        <v>18</v>
      </c>
      <c r="H404" s="31"/>
    </row>
    <row r="405" spans="1:8" ht="19.5" customHeight="1">
      <c r="A405" s="25"/>
      <c r="B405" s="25"/>
      <c r="C405" s="22" t="s">
        <v>653</v>
      </c>
      <c r="D405" s="22" t="s">
        <v>787</v>
      </c>
      <c r="E405" s="25"/>
      <c r="F405" s="25"/>
    </row>
    <row r="406" spans="1:8" ht="19.5" customHeight="1">
      <c r="A406" s="25"/>
      <c r="B406" s="25"/>
      <c r="C406" s="22"/>
      <c r="D406" s="23" t="s">
        <v>788</v>
      </c>
      <c r="E406" s="25"/>
      <c r="F406" s="25"/>
      <c r="G406" s="76">
        <v>14900</v>
      </c>
      <c r="H406" s="31" t="s">
        <v>18</v>
      </c>
    </row>
    <row r="407" spans="1:8" ht="19.5" customHeight="1">
      <c r="A407" s="25"/>
      <c r="B407" s="25"/>
      <c r="C407" s="22"/>
      <c r="D407" s="23"/>
      <c r="E407" s="25"/>
      <c r="F407" s="25"/>
      <c r="G407" s="18"/>
      <c r="H407" s="31"/>
    </row>
    <row r="408" spans="1:8" ht="19.5" customHeight="1">
      <c r="A408" s="25"/>
      <c r="B408" s="25"/>
      <c r="C408" s="22"/>
      <c r="D408" s="23"/>
      <c r="E408" s="25"/>
      <c r="F408" s="25"/>
      <c r="G408" s="18"/>
      <c r="H408" s="31"/>
    </row>
    <row r="409" spans="1:8" ht="19.5" customHeight="1">
      <c r="A409" s="25"/>
      <c r="B409" s="25"/>
      <c r="C409" s="22"/>
      <c r="D409" s="23"/>
      <c r="E409" s="25"/>
      <c r="F409" s="25"/>
      <c r="G409" s="18"/>
      <c r="H409" s="31"/>
    </row>
    <row r="410" spans="1:8" ht="19.5" customHeight="1">
      <c r="A410" s="25"/>
      <c r="B410" s="25"/>
      <c r="C410" s="22"/>
      <c r="D410" s="23"/>
      <c r="E410" s="25"/>
      <c r="F410" s="25"/>
      <c r="G410" s="18"/>
      <c r="H410" s="31"/>
    </row>
    <row r="411" spans="1:8" ht="19.5" customHeight="1">
      <c r="A411" s="25"/>
      <c r="B411" s="25"/>
      <c r="C411" s="22"/>
      <c r="D411" s="23"/>
      <c r="E411" s="25"/>
      <c r="F411" s="25"/>
      <c r="G411" s="18"/>
      <c r="H411" s="31"/>
    </row>
    <row r="412" spans="1:8" ht="19.5" customHeight="1">
      <c r="A412" s="25"/>
      <c r="B412" s="25"/>
      <c r="C412" s="22"/>
      <c r="D412" s="23"/>
      <c r="E412" s="25"/>
      <c r="F412" s="25"/>
      <c r="G412" s="18"/>
      <c r="H412" s="31"/>
    </row>
    <row r="413" spans="1:8" ht="19.5" customHeight="1">
      <c r="A413" s="25"/>
      <c r="B413" s="25"/>
      <c r="C413" s="22"/>
      <c r="D413" s="23"/>
      <c r="E413" s="25"/>
      <c r="F413" s="25"/>
      <c r="G413" s="18"/>
      <c r="H413" s="31"/>
    </row>
    <row r="414" spans="1:8" ht="19.5" customHeight="1">
      <c r="A414" s="25"/>
      <c r="B414" s="25"/>
      <c r="C414" s="22"/>
      <c r="D414" s="23"/>
      <c r="E414" s="25"/>
      <c r="F414" s="25"/>
      <c r="G414" s="18"/>
      <c r="H414" s="31"/>
    </row>
    <row r="415" spans="1:8" ht="19.5" customHeight="1">
      <c r="A415" s="25"/>
      <c r="B415" s="25"/>
      <c r="C415" s="22"/>
      <c r="D415" s="23"/>
      <c r="E415" s="25"/>
      <c r="F415" s="25"/>
      <c r="G415" s="18"/>
      <c r="H415" s="31"/>
    </row>
    <row r="416" spans="1:8" ht="19.5" customHeight="1">
      <c r="A416" s="25"/>
      <c r="B416" s="25"/>
      <c r="C416" s="22"/>
      <c r="D416" s="23"/>
      <c r="E416" s="25"/>
      <c r="F416" s="25"/>
      <c r="G416" s="18"/>
      <c r="H416" s="31"/>
    </row>
    <row r="417" spans="1:8" ht="19.5" customHeight="1">
      <c r="A417" s="25"/>
      <c r="B417" s="25"/>
      <c r="C417" s="22"/>
      <c r="D417" s="23"/>
      <c r="E417" s="25"/>
      <c r="F417" s="25"/>
      <c r="G417" s="18"/>
      <c r="H417" s="31"/>
    </row>
    <row r="418" spans="1:8" ht="19.5" customHeight="1">
      <c r="A418" s="25"/>
      <c r="B418" s="25"/>
      <c r="C418" s="22"/>
      <c r="D418" s="23"/>
      <c r="E418" s="25"/>
      <c r="F418" s="25"/>
      <c r="G418" s="18"/>
      <c r="H418" s="31"/>
    </row>
    <row r="419" spans="1:8" ht="19.5" customHeight="1">
      <c r="A419" s="25"/>
      <c r="B419" s="25"/>
      <c r="C419" s="22"/>
      <c r="D419" s="23"/>
      <c r="E419" s="25"/>
      <c r="F419" s="25"/>
      <c r="G419" s="18"/>
      <c r="H419" s="31"/>
    </row>
    <row r="420" spans="1:8" ht="19.5" customHeight="1">
      <c r="A420" s="25"/>
      <c r="B420" s="25"/>
      <c r="C420" s="22"/>
      <c r="D420" s="23"/>
      <c r="E420" s="25"/>
      <c r="F420" s="25"/>
      <c r="G420" s="18"/>
      <c r="H420" s="31"/>
    </row>
    <row r="421" spans="1:8" ht="19.5" customHeight="1">
      <c r="A421" s="25"/>
      <c r="B421" s="25"/>
      <c r="C421" s="22"/>
      <c r="D421" s="23"/>
      <c r="E421" s="25"/>
      <c r="F421" s="25"/>
      <c r="G421" s="18"/>
      <c r="H421" s="31"/>
    </row>
    <row r="422" spans="1:8" ht="19.5" customHeight="1">
      <c r="A422" s="25"/>
      <c r="B422" s="25"/>
      <c r="C422" s="22"/>
      <c r="D422" s="23"/>
      <c r="E422" s="25"/>
      <c r="F422" s="25"/>
      <c r="G422" s="18"/>
      <c r="H422" s="31"/>
    </row>
    <row r="423" spans="1:8" ht="19.5" customHeight="1">
      <c r="A423" s="25"/>
      <c r="B423" s="25"/>
      <c r="C423" s="22"/>
      <c r="D423" s="23"/>
      <c r="E423" s="25"/>
      <c r="F423" s="25"/>
      <c r="G423" s="18"/>
      <c r="H423" s="31"/>
    </row>
    <row r="424" spans="1:8" ht="19.5" customHeight="1">
      <c r="A424" s="25"/>
      <c r="B424" s="25"/>
      <c r="C424" s="22"/>
      <c r="D424" s="23"/>
      <c r="E424" s="25"/>
      <c r="F424" s="25"/>
      <c r="G424" s="18"/>
      <c r="H424" s="31"/>
    </row>
    <row r="425" spans="1:8" ht="19.5" customHeight="1">
      <c r="A425" s="25"/>
      <c r="B425" s="25"/>
      <c r="C425" s="22"/>
      <c r="D425" s="23"/>
      <c r="E425" s="25"/>
      <c r="F425" s="25"/>
      <c r="G425" s="18"/>
      <c r="H425" s="31"/>
    </row>
    <row r="426" spans="1:8" ht="19.5" customHeight="1">
      <c r="A426" s="25"/>
      <c r="B426" s="25"/>
      <c r="C426" s="22"/>
      <c r="D426" s="23"/>
      <c r="E426" s="25"/>
      <c r="F426" s="25"/>
      <c r="G426" s="18"/>
      <c r="H426" s="31"/>
    </row>
    <row r="427" spans="1:8" ht="19.5" customHeight="1">
      <c r="A427" s="25"/>
      <c r="B427" s="25"/>
      <c r="C427" s="22"/>
      <c r="D427" s="23"/>
      <c r="E427" s="25"/>
      <c r="F427" s="25"/>
      <c r="G427" s="18"/>
      <c r="H427" s="31"/>
    </row>
    <row r="428" spans="1:8" ht="19.5" customHeight="1">
      <c r="A428" s="25"/>
      <c r="B428" s="25"/>
      <c r="C428" s="22"/>
      <c r="D428" s="23"/>
      <c r="E428" s="25"/>
      <c r="F428" s="25"/>
      <c r="G428" s="18"/>
      <c r="H428" s="31"/>
    </row>
    <row r="429" spans="1:8" ht="19.5" customHeight="1">
      <c r="A429" s="25"/>
      <c r="B429" s="25"/>
      <c r="C429" s="22"/>
      <c r="D429" s="23"/>
      <c r="E429" s="25"/>
      <c r="F429" s="25"/>
      <c r="G429" s="18"/>
      <c r="H429" s="31"/>
    </row>
    <row r="430" spans="1:8" ht="19.5" customHeight="1">
      <c r="A430" s="25"/>
      <c r="B430" s="25"/>
      <c r="C430" s="22"/>
      <c r="D430" s="23"/>
      <c r="E430" s="25"/>
      <c r="F430" s="25"/>
      <c r="G430" s="18"/>
      <c r="H430" s="31"/>
    </row>
    <row r="431" spans="1:8" ht="19.5" customHeight="1">
      <c r="A431" s="13"/>
      <c r="B431" s="13" t="s">
        <v>280</v>
      </c>
      <c r="C431" s="13"/>
      <c r="D431" s="13"/>
      <c r="E431" s="13"/>
      <c r="F431" s="345">
        <f>SUM(E432)</f>
        <v>3995300</v>
      </c>
      <c r="G431" s="345"/>
      <c r="H431" s="12" t="s">
        <v>18</v>
      </c>
    </row>
    <row r="432" spans="1:8" ht="19.5" customHeight="1">
      <c r="A432" s="13"/>
      <c r="B432" s="13" t="s">
        <v>520</v>
      </c>
      <c r="C432" s="13"/>
      <c r="D432" s="13"/>
      <c r="E432" s="343">
        <f>SUM(E433)</f>
        <v>3995300</v>
      </c>
      <c r="F432" s="343"/>
      <c r="G432" s="12" t="s">
        <v>18</v>
      </c>
      <c r="H432" s="12"/>
    </row>
    <row r="433" spans="1:8" ht="19.5" customHeight="1">
      <c r="A433" s="25"/>
      <c r="B433" s="42" t="s">
        <v>527</v>
      </c>
      <c r="C433" s="20"/>
      <c r="D433" s="20"/>
      <c r="E433" s="340">
        <f>SUM(E434,E436,E439)</f>
        <v>3995300</v>
      </c>
      <c r="F433" s="340"/>
      <c r="G433" s="229" t="s">
        <v>18</v>
      </c>
      <c r="H433" s="229"/>
    </row>
    <row r="434" spans="1:8" ht="19.5" customHeight="1">
      <c r="A434" s="25"/>
      <c r="B434" s="42" t="s">
        <v>517</v>
      </c>
      <c r="C434" s="20"/>
      <c r="D434" s="20"/>
      <c r="E434" s="340">
        <v>3592000</v>
      </c>
      <c r="F434" s="340"/>
      <c r="G434" s="229" t="s">
        <v>18</v>
      </c>
      <c r="H434" s="229"/>
    </row>
    <row r="435" spans="1:8" ht="19.5" customHeight="1">
      <c r="A435" s="25"/>
      <c r="B435" s="45" t="s">
        <v>471</v>
      </c>
      <c r="C435" s="20"/>
      <c r="D435" s="23"/>
      <c r="E435" s="15"/>
      <c r="F435" s="15"/>
      <c r="G435" s="229"/>
      <c r="H435" s="229"/>
    </row>
    <row r="436" spans="1:8" ht="19.5" customHeight="1">
      <c r="A436" s="25"/>
      <c r="B436" s="42" t="s">
        <v>518</v>
      </c>
      <c r="C436" s="20"/>
      <c r="D436" s="20"/>
      <c r="E436" s="340">
        <v>103700</v>
      </c>
      <c r="F436" s="340"/>
      <c r="G436" s="229" t="s">
        <v>18</v>
      </c>
      <c r="H436" s="229"/>
    </row>
    <row r="437" spans="1:8" ht="19.5" customHeight="1">
      <c r="A437" s="25"/>
      <c r="B437" s="22" t="s">
        <v>479</v>
      </c>
      <c r="C437" s="20"/>
      <c r="D437" s="23"/>
      <c r="E437" s="15"/>
      <c r="F437" s="15"/>
      <c r="G437" s="229"/>
      <c r="H437" s="229"/>
    </row>
    <row r="438" spans="1:8" ht="19.5" customHeight="1">
      <c r="A438" s="25"/>
      <c r="B438" s="22" t="s">
        <v>483</v>
      </c>
      <c r="C438" s="20"/>
      <c r="D438" s="23"/>
      <c r="E438" s="15"/>
      <c r="F438" s="15"/>
      <c r="G438" s="229"/>
      <c r="H438" s="229"/>
    </row>
    <row r="439" spans="1:8" ht="19.5" customHeight="1">
      <c r="A439" s="25"/>
      <c r="B439" s="42" t="s">
        <v>528</v>
      </c>
      <c r="C439" s="20"/>
      <c r="D439" s="20"/>
      <c r="E439" s="340">
        <v>299600</v>
      </c>
      <c r="F439" s="340"/>
      <c r="G439" s="229" t="s">
        <v>18</v>
      </c>
      <c r="H439" s="229"/>
    </row>
    <row r="440" spans="1:8" ht="19.5" customHeight="1">
      <c r="A440" s="25"/>
      <c r="B440" s="25" t="s">
        <v>793</v>
      </c>
      <c r="C440" s="20"/>
      <c r="D440" s="25"/>
      <c r="E440" s="15"/>
      <c r="F440" s="15"/>
      <c r="G440" s="21"/>
      <c r="H440" s="229"/>
    </row>
    <row r="441" spans="1:8" ht="19.5" customHeight="1">
      <c r="A441" s="25"/>
      <c r="B441" s="25" t="s">
        <v>794</v>
      </c>
      <c r="C441" s="20"/>
      <c r="D441" s="25"/>
      <c r="E441" s="15"/>
      <c r="F441" s="15"/>
      <c r="G441" s="21"/>
      <c r="H441" s="229"/>
    </row>
    <row r="442" spans="1:8" ht="19.5" customHeight="1">
      <c r="A442" s="25"/>
      <c r="B442" s="25"/>
      <c r="C442" s="32"/>
      <c r="D442" s="344"/>
      <c r="E442" s="344"/>
      <c r="F442" s="344"/>
      <c r="G442" s="30"/>
      <c r="H442" s="234"/>
    </row>
    <row r="443" spans="1:8" ht="19.5" customHeight="1">
      <c r="A443" s="25"/>
      <c r="B443" s="25"/>
      <c r="C443" s="32"/>
      <c r="D443" s="33"/>
      <c r="E443" s="28"/>
      <c r="F443" s="28"/>
      <c r="G443" s="30"/>
      <c r="H443" s="234"/>
    </row>
    <row r="444" spans="1:8" ht="19.5" customHeight="1">
      <c r="A444" s="22"/>
      <c r="B444" s="22"/>
      <c r="C444" s="22"/>
      <c r="D444" s="35"/>
      <c r="E444" s="22"/>
      <c r="F444" s="22"/>
      <c r="G444" s="17"/>
      <c r="H444" s="41"/>
    </row>
    <row r="445" spans="1:8" ht="19.5" customHeight="1">
      <c r="A445" s="25"/>
      <c r="B445" s="25"/>
      <c r="C445" s="32"/>
      <c r="D445" s="33"/>
      <c r="E445" s="28"/>
      <c r="F445" s="28"/>
      <c r="G445" s="30"/>
      <c r="H445" s="234"/>
    </row>
    <row r="446" spans="1:8" ht="19.5" customHeight="1">
      <c r="A446" s="25"/>
      <c r="B446" s="25"/>
      <c r="C446" s="22"/>
      <c r="D446" s="23"/>
      <c r="E446" s="25"/>
      <c r="F446" s="25"/>
      <c r="G446" s="18"/>
      <c r="H446" s="31"/>
    </row>
    <row r="447" spans="1:8" ht="19.5" customHeight="1">
      <c r="A447" s="25"/>
      <c r="B447" s="38"/>
      <c r="C447" s="20"/>
      <c r="D447" s="20"/>
      <c r="E447" s="340"/>
      <c r="F447" s="340"/>
      <c r="G447" s="21"/>
      <c r="H447" s="229"/>
    </row>
    <row r="448" spans="1:8" ht="19.5" customHeight="1">
      <c r="A448" s="25"/>
      <c r="B448" s="38"/>
      <c r="C448" s="20"/>
      <c r="D448" s="23"/>
      <c r="E448" s="15"/>
      <c r="F448" s="15"/>
      <c r="G448" s="21"/>
      <c r="H448" s="229"/>
    </row>
    <row r="449" spans="1:8" ht="19.5" customHeight="1">
      <c r="A449" s="25"/>
      <c r="B449" s="25"/>
      <c r="C449" s="32"/>
      <c r="D449" s="33"/>
      <c r="E449" s="28"/>
      <c r="F449" s="28"/>
      <c r="G449" s="30"/>
      <c r="H449" s="234"/>
    </row>
    <row r="450" spans="1:8" ht="19.5" customHeight="1">
      <c r="A450" s="25"/>
      <c r="B450" s="25"/>
      <c r="C450" s="22"/>
      <c r="D450" s="23"/>
      <c r="E450" s="25"/>
      <c r="F450" s="25"/>
      <c r="G450" s="18"/>
      <c r="H450" s="31"/>
    </row>
    <row r="451" spans="1:8" ht="19.5" customHeight="1">
      <c r="A451" s="25"/>
      <c r="B451" s="38"/>
      <c r="C451" s="20"/>
      <c r="D451" s="20"/>
      <c r="E451" s="340"/>
      <c r="F451" s="340"/>
      <c r="G451" s="21"/>
      <c r="H451" s="229"/>
    </row>
    <row r="452" spans="1:8" ht="19.5" customHeight="1">
      <c r="A452" s="25"/>
      <c r="B452" s="38"/>
      <c r="C452" s="20"/>
      <c r="D452" s="36"/>
      <c r="E452" s="15"/>
      <c r="F452" s="15"/>
      <c r="G452" s="21"/>
      <c r="H452" s="229"/>
    </row>
    <row r="453" spans="1:8" ht="19.5" customHeight="1">
      <c r="A453" s="25"/>
      <c r="B453" s="38"/>
      <c r="C453" s="20"/>
      <c r="D453" s="36"/>
      <c r="E453" s="15"/>
      <c r="F453" s="15"/>
      <c r="G453" s="21"/>
      <c r="H453" s="229"/>
    </row>
    <row r="454" spans="1:8" ht="19.5" customHeight="1">
      <c r="A454" s="25"/>
      <c r="B454" s="38"/>
      <c r="C454" s="20"/>
      <c r="D454" s="36"/>
      <c r="E454" s="15"/>
      <c r="F454" s="15"/>
      <c r="G454" s="21"/>
      <c r="H454" s="229"/>
    </row>
    <row r="455" spans="1:8" ht="19.5" customHeight="1">
      <c r="A455" s="25"/>
      <c r="B455" s="25"/>
      <c r="C455" s="32"/>
      <c r="D455" s="33"/>
      <c r="E455" s="28"/>
      <c r="F455" s="28"/>
      <c r="G455" s="30"/>
      <c r="H455" s="234"/>
    </row>
    <row r="456" spans="1:8" ht="19.5" customHeight="1">
      <c r="A456" s="25"/>
      <c r="B456" s="25"/>
      <c r="C456" s="32"/>
      <c r="D456" s="33"/>
      <c r="E456" s="28"/>
      <c r="F456" s="28"/>
      <c r="G456" s="30"/>
      <c r="H456" s="234"/>
    </row>
    <row r="457" spans="1:8" ht="19.5" customHeight="1">
      <c r="A457" s="25"/>
      <c r="B457" s="25"/>
      <c r="C457" s="32"/>
      <c r="D457" s="33"/>
      <c r="E457" s="28"/>
      <c r="F457" s="28"/>
      <c r="G457" s="30"/>
      <c r="H457" s="234"/>
    </row>
    <row r="458" spans="1:8" ht="19.5" customHeight="1">
      <c r="A458" s="25"/>
      <c r="B458" s="25"/>
      <c r="C458" s="32"/>
      <c r="D458" s="33"/>
      <c r="E458" s="28"/>
      <c r="F458" s="28"/>
      <c r="G458" s="30"/>
      <c r="H458" s="234"/>
    </row>
    <row r="459" spans="1:8" ht="19.5" customHeight="1">
      <c r="A459" s="25"/>
      <c r="B459" s="25"/>
      <c r="C459" s="32"/>
      <c r="D459" s="33"/>
      <c r="E459" s="28"/>
      <c r="F459" s="28"/>
      <c r="G459" s="30"/>
      <c r="H459" s="234"/>
    </row>
    <row r="460" spans="1:8" ht="19.5" customHeight="1">
      <c r="A460" s="25"/>
      <c r="B460" s="25"/>
      <c r="C460" s="32"/>
      <c r="D460" s="33"/>
      <c r="E460" s="28"/>
      <c r="F460" s="28"/>
      <c r="G460" s="30"/>
      <c r="H460" s="234"/>
    </row>
    <row r="461" spans="1:8" ht="19.5" customHeight="1">
      <c r="A461" s="25"/>
      <c r="B461" s="25"/>
      <c r="C461" s="32"/>
      <c r="D461" s="33"/>
      <c r="E461" s="28"/>
      <c r="F461" s="28"/>
      <c r="G461" s="30"/>
      <c r="H461" s="234"/>
    </row>
    <row r="462" spans="1:8" ht="19.5" customHeight="1">
      <c r="A462" s="25"/>
      <c r="B462" s="25"/>
      <c r="C462" s="32"/>
      <c r="D462" s="33"/>
      <c r="E462" s="28"/>
      <c r="F462" s="28"/>
      <c r="G462" s="30"/>
      <c r="H462" s="234"/>
    </row>
    <row r="463" spans="1:8" ht="19.5" customHeight="1">
      <c r="A463" s="25"/>
      <c r="B463" s="25"/>
      <c r="C463" s="32"/>
      <c r="D463" s="33"/>
      <c r="E463" s="28"/>
      <c r="F463" s="28"/>
      <c r="G463" s="30"/>
      <c r="H463" s="234"/>
    </row>
    <row r="464" spans="1:8" ht="19.5" customHeight="1">
      <c r="A464" s="25"/>
      <c r="B464" s="25"/>
      <c r="C464" s="32"/>
      <c r="D464" s="33"/>
      <c r="E464" s="28"/>
      <c r="F464" s="28"/>
      <c r="G464" s="30"/>
      <c r="H464" s="234"/>
    </row>
    <row r="465" spans="1:8" ht="19.5" customHeight="1">
      <c r="A465" s="25"/>
      <c r="B465" s="25"/>
      <c r="C465" s="32"/>
      <c r="D465" s="33"/>
      <c r="E465" s="28"/>
      <c r="F465" s="28"/>
      <c r="G465" s="30"/>
      <c r="H465" s="234"/>
    </row>
    <row r="466" spans="1:8" ht="19.5" customHeight="1">
      <c r="A466" s="25"/>
      <c r="B466" s="25"/>
      <c r="C466" s="32"/>
      <c r="D466" s="33"/>
      <c r="E466" s="28"/>
      <c r="F466" s="28"/>
      <c r="G466" s="30"/>
      <c r="H466" s="234"/>
    </row>
    <row r="467" spans="1:8" ht="19.5" customHeight="1">
      <c r="A467" s="25"/>
      <c r="B467" s="25"/>
      <c r="C467" s="32"/>
      <c r="D467" s="33"/>
      <c r="E467" s="28"/>
      <c r="F467" s="28"/>
      <c r="G467" s="30"/>
      <c r="H467" s="234"/>
    </row>
    <row r="468" spans="1:8" ht="19.5" customHeight="1">
      <c r="A468" s="25"/>
      <c r="B468" s="25"/>
      <c r="C468" s="32"/>
      <c r="D468" s="33"/>
      <c r="E468" s="28"/>
      <c r="F468" s="28"/>
      <c r="G468" s="30"/>
      <c r="H468" s="234"/>
    </row>
    <row r="469" spans="1:8" ht="19.5" customHeight="1">
      <c r="A469" s="25"/>
      <c r="B469" s="25"/>
      <c r="C469" s="32"/>
      <c r="D469" s="33"/>
      <c r="E469" s="28"/>
      <c r="F469" s="28"/>
      <c r="G469" s="30"/>
      <c r="H469" s="234"/>
    </row>
    <row r="470" spans="1:8" ht="19.5" customHeight="1">
      <c r="A470" s="25"/>
      <c r="B470" s="25"/>
      <c r="C470" s="32"/>
      <c r="D470" s="33"/>
      <c r="E470" s="28"/>
      <c r="F470" s="28"/>
      <c r="G470" s="30"/>
      <c r="H470" s="234"/>
    </row>
    <row r="471" spans="1:8" ht="19.5" customHeight="1">
      <c r="A471" s="25"/>
      <c r="B471" s="25"/>
      <c r="C471" s="32"/>
      <c r="D471" s="33"/>
      <c r="E471" s="28"/>
      <c r="F471" s="28"/>
      <c r="G471" s="30"/>
      <c r="H471" s="234"/>
    </row>
    <row r="472" spans="1:8" ht="19.5" customHeight="1">
      <c r="A472" s="25"/>
      <c r="B472" s="25"/>
      <c r="C472" s="32"/>
      <c r="D472" s="33"/>
      <c r="E472" s="28"/>
      <c r="F472" s="28"/>
      <c r="G472" s="30"/>
      <c r="H472" s="234"/>
    </row>
    <row r="473" spans="1:8" ht="19.5" customHeight="1">
      <c r="A473" s="25"/>
      <c r="B473" s="25"/>
      <c r="C473" s="32"/>
      <c r="D473" s="33"/>
      <c r="E473" s="28"/>
      <c r="F473" s="28"/>
      <c r="G473" s="30"/>
      <c r="H473" s="234"/>
    </row>
    <row r="474" spans="1:8" ht="19.5" customHeight="1">
      <c r="A474" s="13"/>
      <c r="B474" s="13" t="s">
        <v>281</v>
      </c>
      <c r="C474" s="13"/>
      <c r="D474" s="13"/>
      <c r="E474" s="13"/>
      <c r="F474" s="345">
        <f>SUM(E475,E488)</f>
        <v>1518200</v>
      </c>
      <c r="G474" s="345"/>
      <c r="H474" s="12" t="s">
        <v>18</v>
      </c>
    </row>
    <row r="475" spans="1:8" ht="19.5" customHeight="1">
      <c r="A475" s="13"/>
      <c r="B475" s="13" t="s">
        <v>561</v>
      </c>
      <c r="C475" s="13"/>
      <c r="D475" s="13"/>
      <c r="E475" s="343">
        <f>SUM(E476)</f>
        <v>1398200</v>
      </c>
      <c r="F475" s="343"/>
      <c r="G475" s="12" t="s">
        <v>18</v>
      </c>
      <c r="H475" s="12"/>
    </row>
    <row r="476" spans="1:8" ht="19.5" customHeight="1">
      <c r="A476" s="25"/>
      <c r="B476" s="42" t="s">
        <v>963</v>
      </c>
      <c r="C476" s="20"/>
      <c r="D476" s="20"/>
      <c r="E476" s="340">
        <f>SUM(E477,E479,E482)</f>
        <v>1398200</v>
      </c>
      <c r="F476" s="340"/>
      <c r="G476" s="229" t="s">
        <v>18</v>
      </c>
      <c r="H476" s="229"/>
    </row>
    <row r="477" spans="1:8" ht="19.5" customHeight="1">
      <c r="A477" s="25"/>
      <c r="B477" s="42" t="s">
        <v>972</v>
      </c>
      <c r="C477" s="20"/>
      <c r="D477" s="20"/>
      <c r="E477" s="340">
        <v>996400</v>
      </c>
      <c r="F477" s="340"/>
      <c r="G477" s="229" t="s">
        <v>18</v>
      </c>
      <c r="H477" s="229"/>
    </row>
    <row r="478" spans="1:8" ht="19.5" customHeight="1">
      <c r="A478" s="25"/>
      <c r="B478" s="47" t="s">
        <v>977</v>
      </c>
      <c r="C478" s="20"/>
      <c r="D478" s="23"/>
      <c r="E478" s="15"/>
      <c r="F478" s="15"/>
      <c r="G478" s="229"/>
      <c r="H478" s="229"/>
    </row>
    <row r="479" spans="1:8" ht="19.5" customHeight="1">
      <c r="A479" s="25"/>
      <c r="B479" s="43" t="s">
        <v>973</v>
      </c>
      <c r="C479" s="20"/>
      <c r="D479" s="20"/>
      <c r="E479" s="340">
        <v>84100</v>
      </c>
      <c r="F479" s="340"/>
      <c r="G479" s="229" t="s">
        <v>18</v>
      </c>
      <c r="H479" s="229"/>
    </row>
    <row r="480" spans="1:8" ht="19.5" customHeight="1">
      <c r="A480" s="25"/>
      <c r="B480" s="22" t="s">
        <v>978</v>
      </c>
      <c r="C480" s="20"/>
      <c r="D480" s="23"/>
      <c r="E480" s="15"/>
      <c r="F480" s="15"/>
      <c r="G480" s="229"/>
      <c r="H480" s="229"/>
    </row>
    <row r="481" spans="1:8" ht="19.5" customHeight="1">
      <c r="A481" s="25"/>
      <c r="B481" s="22" t="s">
        <v>979</v>
      </c>
      <c r="C481" s="32"/>
      <c r="D481" s="33"/>
      <c r="E481" s="28"/>
      <c r="F481" s="28"/>
      <c r="G481" s="233"/>
      <c r="H481" s="234"/>
    </row>
    <row r="482" spans="1:8" ht="19.5" customHeight="1">
      <c r="A482" s="25"/>
      <c r="B482" s="42" t="s">
        <v>974</v>
      </c>
      <c r="C482" s="20"/>
      <c r="D482" s="20"/>
      <c r="E482" s="340">
        <v>317700</v>
      </c>
      <c r="F482" s="340"/>
      <c r="G482" s="229" t="s">
        <v>18</v>
      </c>
      <c r="H482" s="229"/>
    </row>
    <row r="483" spans="1:8" ht="19.5" customHeight="1">
      <c r="A483" s="25"/>
      <c r="B483" s="47" t="s">
        <v>891</v>
      </c>
      <c r="C483" s="20"/>
      <c r="D483" s="22"/>
      <c r="E483" s="22"/>
      <c r="F483" s="15"/>
      <c r="G483" s="21"/>
      <c r="H483" s="229"/>
    </row>
    <row r="484" spans="1:8" ht="19.5" customHeight="1">
      <c r="A484" s="26"/>
      <c r="B484" s="31" t="s">
        <v>817</v>
      </c>
      <c r="C484" s="32"/>
      <c r="D484" s="32"/>
      <c r="E484" s="32"/>
      <c r="F484" s="28"/>
      <c r="G484" s="30"/>
      <c r="H484" s="234"/>
    </row>
    <row r="485" spans="1:8" ht="19.5" customHeight="1">
      <c r="A485" s="25"/>
      <c r="B485" s="47" t="s">
        <v>892</v>
      </c>
      <c r="C485" s="20"/>
      <c r="D485" s="23"/>
      <c r="E485" s="25"/>
      <c r="F485" s="15"/>
      <c r="G485" s="21"/>
      <c r="H485" s="229"/>
    </row>
    <row r="486" spans="1:8" ht="19.5" customHeight="1">
      <c r="A486" s="25"/>
      <c r="B486" s="25" t="s">
        <v>819</v>
      </c>
      <c r="C486" s="22"/>
      <c r="D486" s="23"/>
      <c r="E486" s="25"/>
      <c r="F486" s="25"/>
      <c r="G486" s="18"/>
      <c r="H486" s="31"/>
    </row>
    <row r="487" spans="1:8" ht="19.5" customHeight="1">
      <c r="A487" s="25"/>
      <c r="B487" s="25"/>
      <c r="C487" s="22"/>
      <c r="D487" s="23"/>
      <c r="E487" s="25"/>
      <c r="F487" s="25"/>
      <c r="G487" s="18"/>
      <c r="H487" s="31"/>
    </row>
    <row r="488" spans="1:8" ht="19.5" customHeight="1">
      <c r="A488" s="25"/>
      <c r="B488" s="336" t="s">
        <v>314</v>
      </c>
      <c r="C488" s="337"/>
      <c r="D488" s="23"/>
      <c r="E488" s="338">
        <f>SUM(E489)</f>
        <v>120000</v>
      </c>
      <c r="F488" s="339"/>
      <c r="G488" s="243" t="s">
        <v>18</v>
      </c>
      <c r="H488" s="31"/>
    </row>
    <row r="489" spans="1:8" ht="19.5" customHeight="1">
      <c r="A489" s="25"/>
      <c r="B489" s="20" t="s">
        <v>285</v>
      </c>
      <c r="C489" s="22"/>
      <c r="D489" s="23"/>
      <c r="E489" s="338">
        <f>SUM(E490)</f>
        <v>120000</v>
      </c>
      <c r="F489" s="339"/>
      <c r="G489" s="243" t="s">
        <v>18</v>
      </c>
      <c r="H489" s="31"/>
    </row>
    <row r="490" spans="1:8" ht="19.5" customHeight="1">
      <c r="A490" s="25"/>
      <c r="B490" s="25" t="s">
        <v>318</v>
      </c>
      <c r="C490" s="22"/>
      <c r="D490" s="23"/>
      <c r="E490" s="338">
        <f>SUM(G492)</f>
        <v>120000</v>
      </c>
      <c r="F490" s="339"/>
      <c r="G490" s="243" t="s">
        <v>18</v>
      </c>
      <c r="H490" s="31"/>
    </row>
    <row r="491" spans="1:8" ht="19.5" customHeight="1">
      <c r="A491" s="25"/>
      <c r="B491" s="25"/>
      <c r="C491" s="22" t="s">
        <v>654</v>
      </c>
      <c r="D491" s="22" t="s">
        <v>655</v>
      </c>
      <c r="E491" s="25"/>
      <c r="F491" s="25"/>
    </row>
    <row r="492" spans="1:8" ht="19.5" customHeight="1">
      <c r="A492" s="25"/>
      <c r="B492" s="25"/>
      <c r="C492" s="32"/>
      <c r="D492" s="23" t="s">
        <v>656</v>
      </c>
      <c r="E492" s="28"/>
      <c r="F492" s="28"/>
      <c r="G492" s="76">
        <v>120000</v>
      </c>
      <c r="H492" s="31" t="s">
        <v>18</v>
      </c>
    </row>
    <row r="493" spans="1:8" ht="19.5" customHeight="1">
      <c r="A493" s="25"/>
      <c r="B493" s="25"/>
      <c r="C493" s="22"/>
      <c r="D493" s="23"/>
      <c r="E493" s="25"/>
      <c r="F493" s="25"/>
      <c r="G493" s="18"/>
      <c r="H493" s="31"/>
    </row>
    <row r="494" spans="1:8" ht="19.5" customHeight="1">
      <c r="A494" s="25"/>
      <c r="B494" s="25"/>
      <c r="C494" s="22"/>
      <c r="D494" s="23"/>
      <c r="E494" s="25"/>
      <c r="F494" s="25"/>
      <c r="G494" s="18"/>
      <c r="H494" s="31"/>
    </row>
    <row r="495" spans="1:8" ht="19.5" customHeight="1">
      <c r="A495" s="25"/>
      <c r="B495" s="25"/>
      <c r="C495" s="22"/>
      <c r="D495" s="23"/>
      <c r="E495" s="25"/>
      <c r="F495" s="25"/>
      <c r="G495" s="18"/>
      <c r="H495" s="31"/>
    </row>
    <row r="496" spans="1:8" ht="19.5" customHeight="1">
      <c r="A496" s="25"/>
      <c r="B496" s="25"/>
      <c r="C496" s="22"/>
      <c r="D496" s="23"/>
      <c r="E496" s="25"/>
      <c r="F496" s="25"/>
      <c r="G496" s="18"/>
      <c r="H496" s="31"/>
    </row>
    <row r="497" spans="1:8" ht="19.5" customHeight="1">
      <c r="A497" s="25"/>
      <c r="B497" s="25"/>
      <c r="C497" s="22"/>
      <c r="D497" s="23"/>
      <c r="E497" s="25"/>
      <c r="F497" s="25"/>
      <c r="G497" s="18"/>
      <c r="H497" s="31"/>
    </row>
    <row r="498" spans="1:8" ht="19.5" customHeight="1">
      <c r="A498" s="25"/>
      <c r="B498" s="25"/>
      <c r="C498" s="22"/>
      <c r="D498" s="23"/>
      <c r="E498" s="25"/>
      <c r="F498" s="25"/>
      <c r="G498" s="18"/>
      <c r="H498" s="31"/>
    </row>
    <row r="499" spans="1:8" ht="19.5" customHeight="1">
      <c r="A499" s="25"/>
      <c r="B499" s="25"/>
      <c r="C499" s="22"/>
      <c r="D499" s="23"/>
      <c r="E499" s="25"/>
      <c r="F499" s="25"/>
      <c r="G499" s="18"/>
      <c r="H499" s="31"/>
    </row>
    <row r="500" spans="1:8" ht="19.5" customHeight="1">
      <c r="A500" s="25"/>
      <c r="B500" s="25"/>
      <c r="C500" s="22"/>
      <c r="D500" s="23"/>
      <c r="E500" s="25"/>
      <c r="F500" s="25"/>
      <c r="G500" s="18"/>
      <c r="H500" s="31"/>
    </row>
    <row r="501" spans="1:8" ht="19.5" customHeight="1">
      <c r="A501" s="25"/>
      <c r="B501" s="25"/>
      <c r="C501" s="22"/>
      <c r="D501" s="23"/>
      <c r="E501" s="25"/>
      <c r="F501" s="25"/>
      <c r="G501" s="18"/>
      <c r="H501" s="31"/>
    </row>
    <row r="502" spans="1:8" ht="19.5" customHeight="1">
      <c r="A502" s="25"/>
      <c r="B502" s="25"/>
      <c r="C502" s="22"/>
      <c r="D502" s="23"/>
      <c r="E502" s="25"/>
      <c r="F502" s="25"/>
      <c r="G502" s="18"/>
      <c r="H502" s="31"/>
    </row>
    <row r="503" spans="1:8" ht="19.5" customHeight="1">
      <c r="A503" s="25"/>
      <c r="B503" s="25"/>
      <c r="C503" s="22"/>
      <c r="D503" s="23"/>
      <c r="E503" s="25"/>
      <c r="F503" s="25"/>
      <c r="G503" s="18"/>
      <c r="H503" s="31"/>
    </row>
    <row r="504" spans="1:8" ht="19.5" customHeight="1">
      <c r="A504" s="25"/>
      <c r="B504" s="25"/>
      <c r="C504" s="22"/>
      <c r="D504" s="23"/>
      <c r="E504" s="25"/>
      <c r="F504" s="25"/>
      <c r="G504" s="18"/>
      <c r="H504" s="31"/>
    </row>
    <row r="505" spans="1:8" ht="19.5" customHeight="1">
      <c r="A505" s="25"/>
      <c r="B505" s="25"/>
      <c r="C505" s="22"/>
      <c r="D505" s="23"/>
      <c r="E505" s="25"/>
      <c r="F505" s="25"/>
      <c r="G505" s="18"/>
      <c r="H505" s="31"/>
    </row>
    <row r="506" spans="1:8" ht="19.5" customHeight="1">
      <c r="A506" s="25"/>
      <c r="B506" s="25"/>
      <c r="C506" s="22"/>
      <c r="D506" s="23"/>
      <c r="E506" s="25"/>
      <c r="F506" s="25"/>
      <c r="G506" s="18"/>
      <c r="H506" s="31"/>
    </row>
    <row r="507" spans="1:8" ht="19.5" customHeight="1">
      <c r="A507" s="25"/>
      <c r="B507" s="25"/>
      <c r="C507" s="22"/>
      <c r="D507" s="23"/>
      <c r="E507" s="25"/>
      <c r="F507" s="25"/>
      <c r="G507" s="18"/>
      <c r="H507" s="31"/>
    </row>
    <row r="508" spans="1:8" ht="19.5" customHeight="1">
      <c r="A508" s="25"/>
      <c r="B508" s="25"/>
      <c r="C508" s="22"/>
      <c r="D508" s="23"/>
      <c r="E508" s="25"/>
      <c r="F508" s="25"/>
      <c r="G508" s="18"/>
      <c r="H508" s="31"/>
    </row>
    <row r="509" spans="1:8" ht="19.5" customHeight="1">
      <c r="A509" s="25"/>
      <c r="B509" s="25"/>
      <c r="C509" s="22"/>
      <c r="D509" s="23"/>
      <c r="E509" s="25"/>
      <c r="F509" s="25"/>
      <c r="G509" s="18"/>
      <c r="H509" s="31"/>
    </row>
    <row r="510" spans="1:8" ht="19.5" customHeight="1">
      <c r="A510" s="28"/>
      <c r="B510" s="28"/>
      <c r="C510" s="32"/>
      <c r="D510" s="33"/>
      <c r="E510" s="28"/>
      <c r="F510" s="28"/>
      <c r="G510" s="30"/>
      <c r="H510" s="234"/>
    </row>
    <row r="511" spans="1:8" ht="19.5" customHeight="1">
      <c r="A511" s="28"/>
      <c r="B511" s="28"/>
      <c r="C511" s="32"/>
      <c r="D511" s="33"/>
      <c r="E511" s="28"/>
      <c r="F511" s="28"/>
      <c r="G511" s="30"/>
      <c r="H511" s="234"/>
    </row>
    <row r="512" spans="1:8" ht="19.5" customHeight="1">
      <c r="A512" s="28"/>
      <c r="B512" s="28"/>
      <c r="C512" s="32"/>
      <c r="D512" s="33"/>
      <c r="E512" s="28"/>
      <c r="F512" s="28"/>
      <c r="G512" s="30"/>
      <c r="H512" s="234"/>
    </row>
    <row r="513" spans="1:8" ht="19.5" customHeight="1">
      <c r="A513" s="28"/>
      <c r="B513" s="28"/>
      <c r="C513" s="32"/>
      <c r="D513" s="33"/>
      <c r="E513" s="28"/>
      <c r="F513" s="28"/>
      <c r="G513" s="30"/>
      <c r="H513" s="234"/>
    </row>
    <row r="514" spans="1:8" ht="19.5" customHeight="1">
      <c r="A514" s="28"/>
      <c r="B514" s="28"/>
      <c r="C514" s="32"/>
      <c r="D514" s="33"/>
      <c r="E514" s="28"/>
      <c r="F514" s="28"/>
      <c r="G514" s="30"/>
      <c r="H514" s="234"/>
    </row>
    <row r="515" spans="1:8" ht="19.5" customHeight="1">
      <c r="A515" s="28"/>
      <c r="B515" s="28"/>
      <c r="C515" s="32"/>
      <c r="D515" s="33"/>
      <c r="E515" s="28"/>
      <c r="F515" s="28"/>
      <c r="G515" s="30"/>
      <c r="H515" s="234"/>
    </row>
    <row r="516" spans="1:8" ht="19.5" customHeight="1">
      <c r="A516" s="28"/>
      <c r="B516" s="28"/>
      <c r="C516" s="32"/>
      <c r="D516" s="33"/>
      <c r="E516" s="28"/>
      <c r="F516" s="28"/>
      <c r="G516" s="30"/>
      <c r="H516" s="234"/>
    </row>
    <row r="517" spans="1:8" s="9" customFormat="1" ht="19.5" customHeight="1">
      <c r="A517" s="13"/>
      <c r="B517" s="13" t="s">
        <v>282</v>
      </c>
      <c r="C517" s="13"/>
      <c r="D517" s="13"/>
      <c r="E517" s="13"/>
      <c r="F517" s="345">
        <f>SUM(E518,E528)</f>
        <v>9292300</v>
      </c>
      <c r="G517" s="345"/>
      <c r="H517" s="12" t="s">
        <v>18</v>
      </c>
    </row>
    <row r="518" spans="1:8" s="9" customFormat="1" ht="19.5" customHeight="1">
      <c r="A518" s="13"/>
      <c r="B518" s="13" t="s">
        <v>260</v>
      </c>
      <c r="C518" s="13"/>
      <c r="D518" s="13"/>
      <c r="E518" s="340">
        <f>SUM(E519)</f>
        <v>7956500</v>
      </c>
      <c r="F518" s="340"/>
      <c r="G518" s="12" t="s">
        <v>18</v>
      </c>
      <c r="H518" s="12"/>
    </row>
    <row r="519" spans="1:8" s="9" customFormat="1" ht="19.5" customHeight="1">
      <c r="A519" s="25"/>
      <c r="B519" s="42" t="s">
        <v>558</v>
      </c>
      <c r="C519" s="20"/>
      <c r="D519" s="20"/>
      <c r="E519" s="340">
        <f>SUM(E520,E523)</f>
        <v>7956500</v>
      </c>
      <c r="F519" s="340"/>
      <c r="G519" s="229" t="s">
        <v>18</v>
      </c>
      <c r="H519" s="229"/>
    </row>
    <row r="520" spans="1:8" s="9" customFormat="1" ht="19.5" customHeight="1">
      <c r="A520" s="25"/>
      <c r="B520" s="237" t="s">
        <v>975</v>
      </c>
      <c r="C520" s="20"/>
      <c r="D520" s="20"/>
      <c r="E520" s="340">
        <v>7000000</v>
      </c>
      <c r="F520" s="340"/>
      <c r="G520" s="229" t="s">
        <v>18</v>
      </c>
      <c r="H520" s="229"/>
    </row>
    <row r="521" spans="1:8" s="9" customFormat="1" ht="19.5" customHeight="1">
      <c r="A521" s="25"/>
      <c r="B521" s="25"/>
      <c r="C521" s="22" t="s">
        <v>1011</v>
      </c>
      <c r="D521" s="23"/>
      <c r="E521" s="25"/>
      <c r="F521" s="25"/>
      <c r="G521" s="236"/>
      <c r="H521" s="31"/>
    </row>
    <row r="522" spans="1:8" s="9" customFormat="1" ht="19.5" customHeight="1">
      <c r="A522" s="25"/>
      <c r="B522" s="25"/>
      <c r="C522" s="22" t="s">
        <v>1012</v>
      </c>
      <c r="D522" s="23"/>
      <c r="E522" s="25"/>
      <c r="F522" s="25"/>
      <c r="G522" s="236"/>
      <c r="H522" s="31"/>
    </row>
    <row r="523" spans="1:8" s="9" customFormat="1" ht="19.5" customHeight="1">
      <c r="A523" s="25"/>
      <c r="B523" s="237" t="s">
        <v>976</v>
      </c>
      <c r="C523" s="20"/>
      <c r="D523" s="20"/>
      <c r="E523" s="340">
        <v>956500</v>
      </c>
      <c r="F523" s="340"/>
      <c r="G523" s="229" t="s">
        <v>18</v>
      </c>
      <c r="H523" s="229"/>
    </row>
    <row r="524" spans="1:8" s="9" customFormat="1" ht="19.5" customHeight="1">
      <c r="A524" s="25"/>
      <c r="B524" s="27"/>
      <c r="C524" s="25" t="s">
        <v>1013</v>
      </c>
      <c r="D524" s="25"/>
      <c r="E524" s="15"/>
      <c r="F524" s="15"/>
      <c r="G524" s="229"/>
      <c r="H524" s="229"/>
    </row>
    <row r="525" spans="1:8" s="9" customFormat="1" ht="19.5" customHeight="1">
      <c r="A525" s="25"/>
      <c r="B525" s="27"/>
      <c r="C525" s="25" t="s">
        <v>1014</v>
      </c>
      <c r="D525" s="25"/>
      <c r="E525" s="15"/>
      <c r="F525" s="15"/>
      <c r="G525" s="229"/>
      <c r="H525" s="229"/>
    </row>
    <row r="526" spans="1:8" s="9" customFormat="1" ht="19.5" customHeight="1">
      <c r="A526" s="25"/>
      <c r="B526" s="25"/>
      <c r="C526" s="22" t="s">
        <v>1015</v>
      </c>
      <c r="D526" s="23"/>
      <c r="E526" s="25"/>
      <c r="F526" s="25"/>
      <c r="G526" s="236"/>
      <c r="H526" s="31"/>
    </row>
    <row r="527" spans="1:8" ht="19.5" customHeight="1">
      <c r="A527" s="28"/>
      <c r="B527" s="28"/>
      <c r="C527" s="32"/>
      <c r="D527" s="33"/>
      <c r="E527" s="28"/>
      <c r="F527" s="28"/>
      <c r="G527" s="233"/>
      <c r="H527" s="234"/>
    </row>
    <row r="528" spans="1:8" ht="19.5" customHeight="1">
      <c r="A528" s="25"/>
      <c r="B528" s="336" t="s">
        <v>284</v>
      </c>
      <c r="C528" s="336"/>
      <c r="D528" s="20"/>
      <c r="E528" s="343">
        <f>SUM(E529)</f>
        <v>1335800</v>
      </c>
      <c r="F528" s="343"/>
      <c r="G528" s="229" t="s">
        <v>18</v>
      </c>
      <c r="H528" s="229"/>
    </row>
    <row r="529" spans="1:8" ht="19.5" customHeight="1">
      <c r="A529" s="25"/>
      <c r="B529" s="20" t="s">
        <v>285</v>
      </c>
      <c r="C529" s="20"/>
      <c r="D529" s="23"/>
      <c r="E529" s="343">
        <f>SUM(E530)</f>
        <v>1335800</v>
      </c>
      <c r="F529" s="343"/>
      <c r="G529" s="12" t="s">
        <v>18</v>
      </c>
      <c r="H529" s="229"/>
    </row>
    <row r="530" spans="1:8" ht="19.5" customHeight="1">
      <c r="A530" s="25"/>
      <c r="B530" s="19" t="s">
        <v>496</v>
      </c>
      <c r="C530" s="20"/>
      <c r="D530" s="23"/>
      <c r="E530" s="340">
        <f>SUM(G532)</f>
        <v>1335800</v>
      </c>
      <c r="F530" s="340"/>
      <c r="G530" s="229" t="s">
        <v>18</v>
      </c>
      <c r="H530" s="229"/>
    </row>
    <row r="531" spans="1:8" ht="19.5" customHeight="1">
      <c r="A531" s="25"/>
      <c r="B531" s="28"/>
      <c r="C531" s="260" t="s">
        <v>640</v>
      </c>
      <c r="D531" s="261" t="s">
        <v>807</v>
      </c>
      <c r="E531" s="238"/>
      <c r="F531" s="238"/>
      <c r="G531" s="239"/>
      <c r="H531" s="234"/>
    </row>
    <row r="532" spans="1:8" ht="19.5" customHeight="1">
      <c r="A532" s="25"/>
      <c r="B532" s="28"/>
      <c r="C532" s="238"/>
      <c r="D532" s="22" t="s">
        <v>641</v>
      </c>
      <c r="E532" s="238"/>
      <c r="F532" s="238"/>
      <c r="G532" s="263">
        <v>1335800</v>
      </c>
      <c r="H532" s="31" t="s">
        <v>18</v>
      </c>
    </row>
    <row r="533" spans="1:8" ht="19.5" customHeight="1">
      <c r="A533" s="25"/>
      <c r="B533" s="28"/>
      <c r="C533" s="238"/>
      <c r="D533" s="262" t="s">
        <v>642</v>
      </c>
      <c r="E533" s="238"/>
      <c r="F533" s="238"/>
      <c r="G533" s="239"/>
      <c r="H533" s="234"/>
    </row>
    <row r="534" spans="1:8" ht="19.5" customHeight="1">
      <c r="A534" s="22"/>
      <c r="B534" s="32"/>
      <c r="C534" s="32"/>
      <c r="D534" s="262" t="s">
        <v>782</v>
      </c>
      <c r="E534" s="32"/>
      <c r="F534" s="32"/>
      <c r="G534" s="34"/>
      <c r="H534" s="231"/>
    </row>
    <row r="535" spans="1:8" ht="19.5" customHeight="1">
      <c r="A535" s="22"/>
      <c r="B535" s="32"/>
      <c r="C535" s="32"/>
      <c r="D535" s="262" t="s">
        <v>783</v>
      </c>
      <c r="E535" s="32"/>
      <c r="F535" s="32"/>
      <c r="G535" s="34"/>
      <c r="H535" s="231"/>
    </row>
    <row r="536" spans="1:8" ht="19.5" customHeight="1">
      <c r="A536" s="22"/>
      <c r="B536" s="32"/>
      <c r="C536" s="32"/>
      <c r="D536" s="262" t="s">
        <v>784</v>
      </c>
      <c r="E536" s="32"/>
      <c r="F536" s="32"/>
      <c r="G536" s="34"/>
      <c r="H536" s="231"/>
    </row>
    <row r="537" spans="1:8" ht="19.5" customHeight="1">
      <c r="A537" s="22"/>
      <c r="B537" s="32"/>
      <c r="C537" s="32"/>
      <c r="D537" s="262" t="s">
        <v>643</v>
      </c>
      <c r="E537" s="32"/>
      <c r="F537" s="32"/>
      <c r="G537" s="34"/>
      <c r="H537" s="231"/>
    </row>
    <row r="538" spans="1:8" ht="19.5" customHeight="1">
      <c r="A538" s="22"/>
      <c r="B538" s="32"/>
      <c r="C538" s="32"/>
      <c r="D538" s="262" t="s">
        <v>644</v>
      </c>
      <c r="E538" s="32"/>
      <c r="F538" s="32"/>
      <c r="G538" s="34"/>
      <c r="H538" s="231"/>
    </row>
    <row r="539" spans="1:8" ht="19.5" customHeight="1">
      <c r="A539" s="22"/>
      <c r="B539" s="32"/>
      <c r="C539" s="32"/>
      <c r="D539" s="262" t="s">
        <v>785</v>
      </c>
      <c r="E539" s="32"/>
      <c r="F539" s="32"/>
      <c r="G539" s="34"/>
      <c r="H539" s="231"/>
    </row>
    <row r="540" spans="1:8" ht="19.5" customHeight="1">
      <c r="A540" s="22"/>
      <c r="B540" s="32"/>
      <c r="C540" s="32"/>
      <c r="D540" s="262" t="s">
        <v>643</v>
      </c>
      <c r="E540" s="32"/>
      <c r="F540" s="32"/>
      <c r="G540" s="34"/>
      <c r="H540" s="231"/>
    </row>
    <row r="541" spans="1:8" ht="19.5" customHeight="1">
      <c r="A541" s="22"/>
      <c r="B541" s="32"/>
      <c r="C541" s="32"/>
      <c r="D541" s="264" t="s">
        <v>786</v>
      </c>
      <c r="E541" s="32"/>
      <c r="F541" s="32"/>
      <c r="G541" s="34"/>
      <c r="H541" s="231"/>
    </row>
    <row r="542" spans="1:8" ht="19.5" customHeight="1">
      <c r="A542" s="22"/>
      <c r="B542" s="32"/>
      <c r="C542" s="32"/>
      <c r="D542" s="264" t="s">
        <v>933</v>
      </c>
      <c r="E542" s="32"/>
      <c r="F542" s="32"/>
      <c r="G542" s="34"/>
      <c r="H542" s="231"/>
    </row>
    <row r="543" spans="1:8" ht="19.5" customHeight="1">
      <c r="A543" s="22"/>
      <c r="B543" s="32"/>
      <c r="C543" s="32"/>
      <c r="D543" s="264" t="s">
        <v>934</v>
      </c>
      <c r="E543" s="32"/>
      <c r="F543" s="32"/>
      <c r="G543" s="34"/>
      <c r="H543" s="231"/>
    </row>
    <row r="544" spans="1:8" ht="19.5" customHeight="1">
      <c r="A544" s="22"/>
      <c r="B544" s="22"/>
      <c r="C544" s="22"/>
      <c r="D544" s="56"/>
      <c r="E544" s="22"/>
      <c r="F544" s="22"/>
      <c r="G544" s="17"/>
      <c r="H544" s="41"/>
    </row>
    <row r="545" spans="1:8" ht="19.5" customHeight="1">
      <c r="A545" s="22"/>
      <c r="B545" s="22"/>
      <c r="C545" s="22"/>
      <c r="E545" s="22"/>
      <c r="F545" s="22"/>
      <c r="G545" s="17"/>
      <c r="H545" s="41"/>
    </row>
    <row r="546" spans="1:8" ht="19.5" customHeight="1">
      <c r="A546" s="22"/>
      <c r="B546" s="22"/>
      <c r="C546" s="22"/>
      <c r="D546" s="56"/>
      <c r="E546" s="22"/>
      <c r="F546" s="22"/>
      <c r="G546" s="17"/>
      <c r="H546" s="41"/>
    </row>
    <row r="547" spans="1:8" ht="19.5" customHeight="1">
      <c r="A547" s="22"/>
      <c r="B547" s="22"/>
      <c r="C547" s="22"/>
      <c r="E547" s="22"/>
      <c r="F547" s="22"/>
      <c r="G547" s="17"/>
      <c r="H547" s="41"/>
    </row>
    <row r="548" spans="1:8" ht="19.5" customHeight="1">
      <c r="A548" s="22"/>
      <c r="B548" s="22"/>
      <c r="C548" s="22"/>
      <c r="D548" s="56"/>
      <c r="E548" s="22"/>
      <c r="F548" s="22"/>
      <c r="G548" s="17"/>
      <c r="H548" s="41"/>
    </row>
    <row r="549" spans="1:8" ht="19.5" customHeight="1">
      <c r="A549" s="22"/>
      <c r="B549" s="22"/>
      <c r="C549" s="22"/>
      <c r="E549" s="22"/>
      <c r="F549" s="22"/>
      <c r="G549" s="17"/>
      <c r="H549" s="41"/>
    </row>
    <row r="550" spans="1:8" ht="19.5" customHeight="1">
      <c r="A550" s="22"/>
      <c r="B550" s="22"/>
      <c r="C550" s="22"/>
      <c r="D550" s="56"/>
      <c r="E550" s="22"/>
      <c r="F550" s="22"/>
      <c r="G550" s="17"/>
      <c r="H550" s="41"/>
    </row>
    <row r="551" spans="1:8" ht="19.5" customHeight="1">
      <c r="A551" s="22"/>
      <c r="B551" s="22"/>
      <c r="C551" s="22"/>
      <c r="E551" s="22"/>
      <c r="F551" s="22"/>
      <c r="G551" s="17"/>
      <c r="H551" s="41"/>
    </row>
    <row r="552" spans="1:8" ht="19.5" customHeight="1">
      <c r="A552" s="22"/>
      <c r="B552" s="22"/>
      <c r="C552" s="22"/>
      <c r="D552" s="56"/>
      <c r="E552" s="22"/>
      <c r="F552" s="22"/>
      <c r="G552" s="17"/>
      <c r="H552" s="41"/>
    </row>
    <row r="553" spans="1:8" ht="19.5" customHeight="1">
      <c r="A553" s="22"/>
      <c r="B553" s="22"/>
      <c r="C553" s="22"/>
      <c r="E553" s="22"/>
      <c r="F553" s="22"/>
      <c r="G553" s="17"/>
      <c r="H553" s="41"/>
    </row>
    <row r="554" spans="1:8" ht="19.5" customHeight="1">
      <c r="A554" s="22"/>
      <c r="B554" s="22"/>
      <c r="C554" s="22"/>
      <c r="E554" s="22"/>
      <c r="F554" s="22"/>
      <c r="G554" s="17"/>
      <c r="H554" s="41"/>
    </row>
    <row r="555" spans="1:8" ht="19.5" customHeight="1">
      <c r="A555" s="22"/>
      <c r="B555" s="22"/>
    </row>
    <row r="556" spans="1:8" ht="19.5" customHeight="1">
      <c r="A556" s="22"/>
      <c r="B556" s="22"/>
      <c r="C556" s="22"/>
      <c r="D556" s="3"/>
      <c r="E556" s="22"/>
      <c r="F556" s="22"/>
      <c r="G556" s="215"/>
      <c r="H556" s="235"/>
    </row>
    <row r="557" spans="1:8" ht="19.5" customHeight="1">
      <c r="A557" s="22"/>
      <c r="B557" s="22"/>
      <c r="C557" s="22"/>
      <c r="D557" s="3"/>
      <c r="E557" s="22"/>
      <c r="F557" s="22"/>
      <c r="G557" s="215"/>
      <c r="H557" s="235"/>
    </row>
    <row r="558" spans="1:8" ht="19.5" customHeight="1">
      <c r="A558" s="22"/>
      <c r="B558" s="22"/>
      <c r="C558" s="22"/>
      <c r="D558" s="3"/>
      <c r="E558" s="22"/>
      <c r="F558" s="22"/>
      <c r="G558" s="215"/>
      <c r="H558" s="235"/>
    </row>
    <row r="559" spans="1:8" ht="19.5" customHeight="1">
      <c r="A559" s="22"/>
      <c r="B559" s="22"/>
      <c r="C559" s="22"/>
      <c r="D559" s="3"/>
      <c r="E559" s="22"/>
      <c r="F559" s="22"/>
      <c r="G559" s="215"/>
      <c r="H559" s="235"/>
    </row>
    <row r="560" spans="1:8" ht="19.5" customHeight="1">
      <c r="A560" s="13"/>
      <c r="B560" s="13" t="s">
        <v>319</v>
      </c>
      <c r="C560" s="13"/>
      <c r="D560" s="13"/>
      <c r="E560" s="13"/>
      <c r="F560" s="345">
        <f>E561+E575</f>
        <v>8007200</v>
      </c>
      <c r="G560" s="345"/>
      <c r="H560" s="12" t="s">
        <v>18</v>
      </c>
    </row>
    <row r="561" spans="1:8" ht="19.5" customHeight="1">
      <c r="A561" s="13"/>
      <c r="B561" s="13" t="s">
        <v>260</v>
      </c>
      <c r="C561" s="13"/>
      <c r="D561" s="13"/>
      <c r="E561" s="340">
        <f>+E562+F572</f>
        <v>3219200</v>
      </c>
      <c r="F561" s="340"/>
      <c r="G561" s="12" t="s">
        <v>18</v>
      </c>
      <c r="H561" s="12"/>
    </row>
    <row r="562" spans="1:8" ht="19.5" customHeight="1">
      <c r="A562" s="25"/>
      <c r="B562" s="42" t="s">
        <v>283</v>
      </c>
      <c r="C562" s="20"/>
      <c r="D562" s="20"/>
      <c r="E562" s="340">
        <f>+E563+E565+E569</f>
        <v>3216200</v>
      </c>
      <c r="F562" s="340"/>
      <c r="G562" s="229" t="s">
        <v>18</v>
      </c>
      <c r="H562" s="229"/>
    </row>
    <row r="563" spans="1:8" ht="19.5" customHeight="1">
      <c r="A563" s="25"/>
      <c r="B563" s="360" t="s">
        <v>320</v>
      </c>
      <c r="C563" s="357"/>
      <c r="D563" s="357"/>
      <c r="E563" s="346">
        <v>810300</v>
      </c>
      <c r="F563" s="347"/>
      <c r="G563" s="12" t="s">
        <v>18</v>
      </c>
      <c r="H563" s="229"/>
    </row>
    <row r="564" spans="1:8" ht="19.5" customHeight="1">
      <c r="A564" s="25"/>
      <c r="B564" s="9"/>
      <c r="C564" s="357" t="s">
        <v>808</v>
      </c>
      <c r="D564" s="357"/>
      <c r="E564" s="9"/>
      <c r="F564" s="9"/>
      <c r="G564" s="267"/>
      <c r="H564" s="31"/>
    </row>
    <row r="565" spans="1:8" ht="19.5" customHeight="1">
      <c r="A565" s="25"/>
      <c r="B565" s="336" t="s">
        <v>555</v>
      </c>
      <c r="C565" s="336"/>
      <c r="D565" s="336"/>
      <c r="E565" s="340">
        <v>2109400</v>
      </c>
      <c r="F565" s="340"/>
      <c r="G565" s="229" t="s">
        <v>18</v>
      </c>
      <c r="H565" s="31"/>
    </row>
    <row r="566" spans="1:8" ht="19.5" customHeight="1">
      <c r="A566" s="25"/>
      <c r="B566" s="25"/>
      <c r="C566" s="22" t="s">
        <v>809</v>
      </c>
      <c r="D566" s="23"/>
      <c r="E566" s="25"/>
      <c r="F566" s="25"/>
      <c r="G566" s="18"/>
      <c r="H566" s="31"/>
    </row>
    <row r="567" spans="1:8" ht="19.5" customHeight="1">
      <c r="A567" s="25"/>
      <c r="B567" s="25"/>
      <c r="C567" s="22" t="s">
        <v>810</v>
      </c>
      <c r="D567" s="23"/>
      <c r="E567" s="25"/>
      <c r="F567" s="25"/>
      <c r="G567" s="18"/>
      <c r="H567" s="229"/>
    </row>
    <row r="568" spans="1:8" ht="19.5" customHeight="1">
      <c r="A568" s="25"/>
      <c r="B568" s="25"/>
      <c r="C568" s="22" t="s">
        <v>811</v>
      </c>
      <c r="D568" s="23"/>
      <c r="E568" s="25"/>
      <c r="F568" s="25"/>
      <c r="G568" s="18"/>
      <c r="H568" s="229"/>
    </row>
    <row r="569" spans="1:8" ht="19.5" customHeight="1">
      <c r="A569" s="25"/>
      <c r="B569" s="336" t="s">
        <v>556</v>
      </c>
      <c r="C569" s="336"/>
      <c r="D569" s="336"/>
      <c r="E569" s="340">
        <v>296500</v>
      </c>
      <c r="F569" s="340"/>
      <c r="G569" s="229" t="s">
        <v>18</v>
      </c>
      <c r="H569" s="229"/>
    </row>
    <row r="570" spans="1:8" ht="19.5" customHeight="1">
      <c r="A570" s="25"/>
      <c r="B570" s="27"/>
      <c r="C570" s="25" t="s">
        <v>812</v>
      </c>
      <c r="D570" s="25"/>
      <c r="E570" s="15"/>
      <c r="F570" s="15"/>
      <c r="G570" s="229"/>
      <c r="H570" s="31"/>
    </row>
    <row r="571" spans="1:8" ht="19.5" customHeight="1">
      <c r="A571" s="25"/>
      <c r="B571" s="27"/>
      <c r="C571" s="25" t="s">
        <v>813</v>
      </c>
      <c r="D571" s="25"/>
      <c r="E571" s="15"/>
      <c r="F571" s="15"/>
      <c r="G571" s="229"/>
      <c r="H571" s="31"/>
    </row>
    <row r="572" spans="1:8" ht="19.5" customHeight="1">
      <c r="A572" s="25"/>
      <c r="B572" s="336" t="s">
        <v>557</v>
      </c>
      <c r="C572" s="336"/>
      <c r="D572" s="336"/>
      <c r="E572" s="15"/>
      <c r="F572" s="15">
        <v>3000</v>
      </c>
      <c r="G572" s="229" t="s">
        <v>18</v>
      </c>
      <c r="H572" s="31"/>
    </row>
    <row r="573" spans="1:8" s="50" customFormat="1" ht="19.5" customHeight="1">
      <c r="A573" s="25"/>
      <c r="B573" s="25"/>
      <c r="C573" s="22" t="s">
        <v>792</v>
      </c>
      <c r="D573" s="23"/>
      <c r="E573" s="25"/>
      <c r="F573" s="25"/>
      <c r="G573" s="18"/>
      <c r="H573" s="31"/>
    </row>
    <row r="574" spans="1:8" s="50" customFormat="1" ht="19.5" customHeight="1">
      <c r="A574" s="25"/>
      <c r="B574" s="25"/>
      <c r="C574" s="22"/>
      <c r="D574" s="23"/>
      <c r="E574" s="25"/>
      <c r="F574" s="25"/>
      <c r="G574" s="18"/>
      <c r="H574" s="31"/>
    </row>
    <row r="575" spans="1:8" ht="19.5" customHeight="1">
      <c r="A575" s="25"/>
      <c r="B575" s="20" t="s">
        <v>284</v>
      </c>
      <c r="C575" s="20"/>
      <c r="D575" s="20"/>
      <c r="E575" s="343">
        <f>SUM(E576)</f>
        <v>4788000</v>
      </c>
      <c r="F575" s="343"/>
      <c r="G575" s="229" t="s">
        <v>18</v>
      </c>
      <c r="H575" s="229"/>
    </row>
    <row r="576" spans="1:8" ht="19.5" customHeight="1">
      <c r="A576" s="25"/>
      <c r="B576" s="20" t="s">
        <v>285</v>
      </c>
      <c r="C576" s="20"/>
      <c r="D576" s="23"/>
      <c r="E576" s="343">
        <f>SUM(E577,E586)</f>
        <v>4788000</v>
      </c>
      <c r="F576" s="343"/>
      <c r="G576" s="12" t="s">
        <v>18</v>
      </c>
      <c r="H576" s="229"/>
    </row>
    <row r="577" spans="1:8" ht="19.5" customHeight="1">
      <c r="A577" s="25"/>
      <c r="B577" s="20" t="s">
        <v>769</v>
      </c>
      <c r="C577" s="212"/>
      <c r="D577" s="33"/>
      <c r="E577" s="343">
        <f>SUM(G579,G582,G584)</f>
        <v>4315000</v>
      </c>
      <c r="F577" s="343"/>
      <c r="G577" s="12" t="s">
        <v>18</v>
      </c>
      <c r="H577" s="229"/>
    </row>
    <row r="578" spans="1:8" ht="19.5" customHeight="1">
      <c r="A578" s="25"/>
      <c r="B578" s="212"/>
      <c r="C578" s="25" t="s">
        <v>657</v>
      </c>
      <c r="D578" s="22" t="s">
        <v>770</v>
      </c>
      <c r="E578" s="214"/>
      <c r="F578" s="214"/>
      <c r="G578" s="51"/>
      <c r="H578" s="230"/>
    </row>
    <row r="579" spans="1:8" ht="19.5" customHeight="1">
      <c r="A579" s="25"/>
      <c r="B579" s="212"/>
      <c r="C579" s="212"/>
      <c r="D579" s="23" t="s">
        <v>791</v>
      </c>
      <c r="E579" s="214"/>
      <c r="F579" s="214"/>
      <c r="G579" s="265">
        <v>115000</v>
      </c>
      <c r="H579" s="229" t="s">
        <v>18</v>
      </c>
    </row>
    <row r="580" spans="1:8" ht="19.5" customHeight="1">
      <c r="A580" s="25"/>
      <c r="B580" s="212"/>
      <c r="C580" s="212"/>
      <c r="D580" s="33"/>
      <c r="E580" s="214"/>
      <c r="F580" s="214"/>
      <c r="G580" s="51"/>
      <c r="H580" s="230"/>
    </row>
    <row r="581" spans="1:8" ht="19.5" customHeight="1">
      <c r="A581" s="25"/>
      <c r="B581" s="212"/>
      <c r="C581" s="25" t="s">
        <v>658</v>
      </c>
      <c r="D581" s="23" t="s">
        <v>771</v>
      </c>
      <c r="E581" s="214"/>
      <c r="F581" s="214"/>
      <c r="G581" s="51"/>
      <c r="H581" s="230"/>
    </row>
    <row r="582" spans="1:8" ht="19.5" customHeight="1">
      <c r="A582" s="25"/>
      <c r="B582" s="212"/>
      <c r="C582" s="212"/>
      <c r="D582" s="23" t="s">
        <v>935</v>
      </c>
      <c r="E582" s="214"/>
      <c r="F582" s="214"/>
      <c r="G582" s="265">
        <v>1200000</v>
      </c>
      <c r="H582" s="229" t="s">
        <v>18</v>
      </c>
    </row>
    <row r="583" spans="1:8" ht="19.5" customHeight="1">
      <c r="A583" s="25"/>
      <c r="B583" s="212"/>
      <c r="C583" s="212"/>
      <c r="D583" s="33"/>
      <c r="E583" s="214"/>
      <c r="F583" s="214"/>
      <c r="G583" s="51"/>
      <c r="H583" s="230"/>
    </row>
    <row r="584" spans="1:8" ht="19.5" customHeight="1">
      <c r="A584" s="25"/>
      <c r="B584" s="212"/>
      <c r="C584" s="25" t="s">
        <v>659</v>
      </c>
      <c r="D584" s="22" t="s">
        <v>772</v>
      </c>
      <c r="E584" s="214"/>
      <c r="F584" s="214"/>
      <c r="G584" s="265">
        <v>3000000</v>
      </c>
      <c r="H584" s="229" t="s">
        <v>18</v>
      </c>
    </row>
    <row r="585" spans="1:8" ht="19.5" customHeight="1">
      <c r="A585" s="25"/>
      <c r="B585" s="212"/>
      <c r="C585" s="212"/>
      <c r="D585" s="33"/>
      <c r="E585" s="214"/>
      <c r="F585" s="214"/>
      <c r="G585" s="51"/>
      <c r="H585" s="230"/>
    </row>
    <row r="586" spans="1:8" ht="19.5" customHeight="1">
      <c r="A586" s="25"/>
      <c r="B586" s="19" t="s">
        <v>773</v>
      </c>
      <c r="C586" s="20"/>
      <c r="D586" s="23"/>
      <c r="E586" s="340">
        <f>SUM(G587,G593)</f>
        <v>473000</v>
      </c>
      <c r="F586" s="340"/>
      <c r="G586" s="229" t="s">
        <v>18</v>
      </c>
      <c r="H586" s="229"/>
    </row>
    <row r="587" spans="1:8" ht="19.5" customHeight="1">
      <c r="A587" s="25"/>
      <c r="B587" s="28"/>
      <c r="C587" s="9" t="s">
        <v>645</v>
      </c>
      <c r="D587" s="9" t="s">
        <v>774</v>
      </c>
      <c r="E587" s="50"/>
      <c r="F587" s="50"/>
      <c r="G587" s="76">
        <v>35000</v>
      </c>
      <c r="H587" s="31" t="s">
        <v>18</v>
      </c>
    </row>
    <row r="588" spans="1:8" ht="19.5" customHeight="1">
      <c r="A588" s="25"/>
      <c r="B588" s="28"/>
      <c r="C588" s="50"/>
      <c r="D588" s="9" t="s">
        <v>646</v>
      </c>
      <c r="E588" s="50"/>
      <c r="F588" s="50"/>
      <c r="G588" s="50"/>
      <c r="H588" s="61"/>
    </row>
    <row r="589" spans="1:8" ht="19.5" customHeight="1">
      <c r="A589" s="25"/>
      <c r="B589" s="28"/>
      <c r="C589" s="50"/>
      <c r="D589" s="9" t="s">
        <v>775</v>
      </c>
      <c r="E589" s="50"/>
      <c r="F589" s="50"/>
      <c r="G589" s="50"/>
      <c r="H589" s="61"/>
    </row>
    <row r="590" spans="1:8" ht="19.5" customHeight="1">
      <c r="A590" s="25"/>
      <c r="B590" s="28"/>
      <c r="C590" s="50"/>
      <c r="D590" s="9" t="s">
        <v>877</v>
      </c>
      <c r="E590" s="50"/>
      <c r="F590" s="50"/>
      <c r="G590" s="50"/>
      <c r="H590" s="61"/>
    </row>
    <row r="591" spans="1:8" ht="19.5" customHeight="1">
      <c r="A591" s="25"/>
      <c r="B591" s="28"/>
      <c r="C591" s="50"/>
      <c r="D591" s="9" t="s">
        <v>878</v>
      </c>
      <c r="E591" s="50"/>
      <c r="F591" s="50"/>
      <c r="G591" s="50"/>
      <c r="H591" s="61"/>
    </row>
    <row r="592" spans="1:8" ht="19.5" customHeight="1">
      <c r="A592" s="25"/>
      <c r="B592" s="28"/>
      <c r="C592" s="50"/>
      <c r="E592" s="50"/>
      <c r="F592" s="50"/>
      <c r="G592" s="50"/>
      <c r="H592" s="61"/>
    </row>
    <row r="593" spans="1:8" ht="19.5" customHeight="1">
      <c r="A593" s="25"/>
      <c r="B593" s="28"/>
      <c r="C593" s="9" t="s">
        <v>776</v>
      </c>
      <c r="D593" s="9" t="s">
        <v>647</v>
      </c>
      <c r="E593" s="50"/>
      <c r="F593" s="50"/>
      <c r="G593" s="76">
        <v>438000</v>
      </c>
      <c r="H593" s="31" t="s">
        <v>564</v>
      </c>
    </row>
    <row r="594" spans="1:8" ht="19.5" customHeight="1">
      <c r="A594" s="25"/>
      <c r="B594" s="28"/>
      <c r="C594" s="50"/>
      <c r="D594" s="9" t="s">
        <v>649</v>
      </c>
      <c r="E594" s="50"/>
      <c r="F594" s="50"/>
      <c r="G594" s="50"/>
      <c r="H594" s="61"/>
    </row>
    <row r="595" spans="1:8" ht="19.5" customHeight="1">
      <c r="A595" s="25"/>
      <c r="B595" s="28"/>
      <c r="C595" s="50"/>
      <c r="D595" s="9" t="s">
        <v>648</v>
      </c>
      <c r="E595" s="50"/>
      <c r="F595" s="50"/>
      <c r="G595" s="50"/>
      <c r="H595" s="61"/>
    </row>
    <row r="596" spans="1:8" ht="19.5" customHeight="1">
      <c r="A596" s="25"/>
      <c r="B596" s="28"/>
      <c r="C596" s="50"/>
      <c r="D596" s="9" t="s">
        <v>650</v>
      </c>
      <c r="E596" s="50"/>
      <c r="F596" s="50"/>
      <c r="G596" s="50"/>
      <c r="H596" s="61"/>
    </row>
    <row r="597" spans="1:8" ht="19.5" customHeight="1">
      <c r="A597" s="25"/>
      <c r="B597" s="28"/>
      <c r="C597" s="50"/>
      <c r="D597" s="9" t="s">
        <v>879</v>
      </c>
      <c r="E597" s="50"/>
      <c r="F597" s="50"/>
      <c r="G597" s="50"/>
      <c r="H597" s="61"/>
    </row>
    <row r="598" spans="1:8" ht="19.5" customHeight="1">
      <c r="A598" s="25"/>
      <c r="B598" s="28"/>
      <c r="C598" s="50"/>
      <c r="D598" s="9" t="s">
        <v>880</v>
      </c>
      <c r="E598" s="50"/>
      <c r="F598" s="50"/>
      <c r="G598" s="50"/>
      <c r="H598" s="61"/>
    </row>
    <row r="599" spans="1:8" ht="19.5" customHeight="1">
      <c r="A599" s="25"/>
      <c r="B599" s="28"/>
      <c r="C599" s="50"/>
      <c r="D599" s="9" t="s">
        <v>881</v>
      </c>
      <c r="E599" s="50"/>
      <c r="F599" s="50"/>
      <c r="G599" s="50"/>
      <c r="H599" s="61"/>
    </row>
    <row r="600" spans="1:8" ht="19.5" customHeight="1">
      <c r="A600" s="25"/>
      <c r="B600" s="28"/>
      <c r="C600" s="50"/>
      <c r="D600" s="9"/>
      <c r="E600" s="50"/>
      <c r="F600" s="50"/>
      <c r="G600" s="50"/>
      <c r="H600" s="61"/>
    </row>
    <row r="601" spans="1:8" ht="19.5" customHeight="1">
      <c r="A601" s="25"/>
      <c r="B601" s="28"/>
      <c r="C601" s="50"/>
      <c r="D601" s="9"/>
      <c r="E601" s="50"/>
      <c r="F601" s="50"/>
      <c r="G601" s="50"/>
      <c r="H601" s="61"/>
    </row>
    <row r="602" spans="1:8" ht="19.5" customHeight="1">
      <c r="A602" s="25"/>
      <c r="B602" s="28"/>
      <c r="C602" s="50"/>
      <c r="D602" s="9"/>
      <c r="E602" s="50"/>
      <c r="F602" s="50"/>
      <c r="G602" s="50"/>
      <c r="H602" s="61"/>
    </row>
    <row r="603" spans="1:8" ht="19.5" customHeight="1">
      <c r="A603" s="13"/>
      <c r="B603" s="13" t="s">
        <v>286</v>
      </c>
      <c r="C603" s="13"/>
      <c r="D603" s="13"/>
      <c r="E603" s="13"/>
      <c r="F603" s="345">
        <f>SUM(E604)</f>
        <v>1319800</v>
      </c>
      <c r="G603" s="345"/>
      <c r="H603" s="12" t="s">
        <v>18</v>
      </c>
    </row>
    <row r="604" spans="1:8" ht="19.5" customHeight="1">
      <c r="A604" s="13"/>
      <c r="B604" s="13" t="s">
        <v>520</v>
      </c>
      <c r="C604" s="13"/>
      <c r="D604" s="13"/>
      <c r="E604" s="343">
        <f>SUM(E605)</f>
        <v>1319800</v>
      </c>
      <c r="F604" s="343"/>
      <c r="G604" s="12" t="s">
        <v>18</v>
      </c>
      <c r="H604" s="12"/>
    </row>
    <row r="605" spans="1:8" ht="19.5" customHeight="1">
      <c r="A605" s="25"/>
      <c r="B605" s="20" t="s">
        <v>558</v>
      </c>
      <c r="C605" s="20"/>
      <c r="D605" s="20"/>
      <c r="E605" s="340">
        <f>SUM(E606,E608,E612,)</f>
        <v>1319800</v>
      </c>
      <c r="F605" s="340"/>
      <c r="G605" s="229" t="s">
        <v>18</v>
      </c>
      <c r="H605" s="229"/>
    </row>
    <row r="606" spans="1:8" ht="19.5" customHeight="1">
      <c r="A606" s="25"/>
      <c r="B606" s="20" t="s">
        <v>517</v>
      </c>
      <c r="C606" s="20"/>
      <c r="D606" s="20"/>
      <c r="E606" s="340">
        <v>1004200</v>
      </c>
      <c r="F606" s="340"/>
      <c r="G606" s="229" t="s">
        <v>18</v>
      </c>
      <c r="H606" s="229"/>
    </row>
    <row r="607" spans="1:8" ht="19.5" customHeight="1">
      <c r="A607" s="25"/>
      <c r="B607" s="47" t="s">
        <v>808</v>
      </c>
      <c r="C607" s="20"/>
      <c r="D607" s="23"/>
      <c r="E607" s="15"/>
      <c r="F607" s="15"/>
      <c r="G607" s="229"/>
      <c r="H607" s="229"/>
    </row>
    <row r="608" spans="1:8" ht="19.5" customHeight="1">
      <c r="A608" s="25"/>
      <c r="B608" s="20" t="s">
        <v>518</v>
      </c>
      <c r="C608" s="20"/>
      <c r="D608" s="20"/>
      <c r="E608" s="340">
        <v>130600</v>
      </c>
      <c r="F608" s="340"/>
      <c r="G608" s="229" t="s">
        <v>18</v>
      </c>
      <c r="H608" s="229"/>
    </row>
    <row r="609" spans="1:8" ht="19.5" customHeight="1">
      <c r="A609" s="25"/>
      <c r="B609" s="20" t="s">
        <v>990</v>
      </c>
      <c r="C609" s="20"/>
      <c r="D609" s="20"/>
      <c r="E609" s="15"/>
      <c r="F609" s="15"/>
      <c r="G609" s="229"/>
      <c r="H609" s="229"/>
    </row>
    <row r="610" spans="1:8" ht="19.5" customHeight="1">
      <c r="A610" s="25"/>
      <c r="B610" s="22" t="s">
        <v>479</v>
      </c>
      <c r="C610" s="20"/>
      <c r="D610" s="23"/>
      <c r="E610" s="15"/>
      <c r="F610" s="15"/>
      <c r="G610" s="229"/>
      <c r="H610" s="229"/>
    </row>
    <row r="611" spans="1:8" ht="19.5" customHeight="1">
      <c r="A611" s="25"/>
      <c r="B611" s="22" t="s">
        <v>483</v>
      </c>
      <c r="C611" s="20"/>
      <c r="D611" s="23"/>
      <c r="E611" s="15"/>
      <c r="F611" s="15"/>
      <c r="G611" s="229"/>
      <c r="H611" s="229"/>
    </row>
    <row r="612" spans="1:8" ht="19.5" customHeight="1">
      <c r="A612" s="25"/>
      <c r="B612" s="20" t="s">
        <v>519</v>
      </c>
      <c r="C612" s="20"/>
      <c r="D612" s="20"/>
      <c r="E612" s="340">
        <v>185000</v>
      </c>
      <c r="F612" s="340"/>
      <c r="G612" s="229" t="s">
        <v>18</v>
      </c>
      <c r="H612" s="229"/>
    </row>
    <row r="613" spans="1:8" ht="19.5" customHeight="1">
      <c r="A613" s="25"/>
      <c r="B613" s="25" t="s">
        <v>816</v>
      </c>
      <c r="C613" s="20"/>
      <c r="D613" s="25"/>
      <c r="E613" s="15"/>
      <c r="F613" s="15"/>
      <c r="G613" s="21"/>
      <c r="H613" s="229"/>
    </row>
    <row r="614" spans="1:8" ht="19.5" customHeight="1">
      <c r="A614" s="25"/>
      <c r="B614" s="25" t="s">
        <v>818</v>
      </c>
      <c r="C614" s="20"/>
      <c r="D614" s="25"/>
      <c r="E614" s="15"/>
      <c r="F614" s="15"/>
      <c r="G614" s="21"/>
      <c r="H614" s="229"/>
    </row>
    <row r="615" spans="1:8" ht="19.5" customHeight="1">
      <c r="A615" s="25"/>
      <c r="B615" s="25" t="s">
        <v>819</v>
      </c>
      <c r="C615" s="20"/>
      <c r="D615" s="25"/>
      <c r="E615" s="15"/>
      <c r="F615" s="15"/>
      <c r="G615" s="21"/>
      <c r="H615" s="229"/>
    </row>
    <row r="616" spans="1:8" ht="19.5" customHeight="1">
      <c r="A616" s="25"/>
      <c r="B616" s="25" t="s">
        <v>980</v>
      </c>
      <c r="C616" s="20"/>
      <c r="D616" s="25"/>
      <c r="E616" s="15"/>
      <c r="F616" s="15"/>
      <c r="G616" s="21"/>
      <c r="H616" s="229"/>
    </row>
    <row r="617" spans="1:8" ht="19.5" customHeight="1">
      <c r="A617" s="25"/>
    </row>
    <row r="618" spans="1:8" ht="19.5" customHeight="1">
      <c r="A618" s="25"/>
    </row>
    <row r="619" spans="1:8" ht="19.5" customHeight="1">
      <c r="A619" s="25"/>
    </row>
    <row r="620" spans="1:8" ht="19.5" customHeight="1">
      <c r="A620" s="25"/>
    </row>
    <row r="621" spans="1:8" ht="19.5" customHeight="1">
      <c r="A621" s="25"/>
    </row>
    <row r="622" spans="1:8" ht="19.5" customHeight="1">
      <c r="A622" s="25"/>
      <c r="B622" s="25"/>
      <c r="C622" s="20"/>
      <c r="D622" s="25"/>
      <c r="E622" s="15"/>
      <c r="F622" s="15"/>
      <c r="G622" s="21"/>
      <c r="H622" s="229"/>
    </row>
    <row r="623" spans="1:8" ht="19.5" customHeight="1">
      <c r="A623" s="25"/>
      <c r="B623" s="25"/>
      <c r="C623" s="20"/>
      <c r="D623" s="25"/>
      <c r="E623" s="15"/>
      <c r="F623" s="15"/>
      <c r="G623" s="21"/>
      <c r="H623" s="229"/>
    </row>
    <row r="624" spans="1:8" ht="19.5" customHeight="1">
      <c r="A624" s="25"/>
      <c r="B624" s="25"/>
      <c r="C624" s="20"/>
      <c r="D624" s="25"/>
      <c r="E624" s="15"/>
      <c r="F624" s="15"/>
      <c r="G624" s="21"/>
      <c r="H624" s="229"/>
    </row>
    <row r="625" spans="1:8" ht="19.5" customHeight="1">
      <c r="A625" s="25"/>
      <c r="B625" s="25"/>
      <c r="C625" s="20"/>
      <c r="D625" s="25"/>
      <c r="E625" s="15"/>
      <c r="F625" s="15"/>
      <c r="G625" s="21"/>
      <c r="H625" s="229"/>
    </row>
    <row r="626" spans="1:8" ht="19.5" customHeight="1">
      <c r="A626" s="25"/>
      <c r="B626" s="25"/>
      <c r="C626" s="20"/>
      <c r="D626" s="25"/>
      <c r="E626" s="15"/>
      <c r="F626" s="15"/>
      <c r="G626" s="21"/>
      <c r="H626" s="229"/>
    </row>
    <row r="627" spans="1:8" ht="19.5" customHeight="1">
      <c r="A627" s="25"/>
      <c r="B627" s="25"/>
      <c r="C627" s="20"/>
      <c r="D627" s="25"/>
      <c r="E627" s="15"/>
      <c r="F627" s="15"/>
      <c r="G627" s="21"/>
      <c r="H627" s="229"/>
    </row>
    <row r="628" spans="1:8" ht="19.5" customHeight="1">
      <c r="A628" s="25"/>
      <c r="B628" s="25"/>
      <c r="C628" s="20"/>
      <c r="D628" s="25"/>
      <c r="E628" s="15"/>
      <c r="F628" s="15"/>
      <c r="G628" s="21"/>
      <c r="H628" s="229"/>
    </row>
    <row r="629" spans="1:8" ht="19.5" customHeight="1">
      <c r="A629" s="25"/>
      <c r="B629" s="25"/>
      <c r="C629" s="20"/>
      <c r="D629" s="25"/>
      <c r="E629" s="15"/>
      <c r="F629" s="15"/>
      <c r="G629" s="21"/>
      <c r="H629" s="229"/>
    </row>
    <row r="630" spans="1:8" ht="19.5" customHeight="1">
      <c r="A630" s="25"/>
      <c r="B630" s="25"/>
      <c r="C630" s="20"/>
      <c r="D630" s="25"/>
      <c r="E630" s="15"/>
      <c r="F630" s="15"/>
      <c r="G630" s="21"/>
      <c r="H630" s="229"/>
    </row>
    <row r="631" spans="1:8" ht="19.5" customHeight="1">
      <c r="A631" s="25"/>
      <c r="B631" s="25"/>
      <c r="C631" s="20"/>
      <c r="D631" s="25"/>
      <c r="E631" s="15"/>
      <c r="F631" s="15"/>
      <c r="G631" s="21"/>
      <c r="H631" s="229"/>
    </row>
    <row r="632" spans="1:8" ht="19.5" customHeight="1">
      <c r="A632" s="25"/>
      <c r="B632" s="25"/>
      <c r="C632" s="20"/>
      <c r="D632" s="25"/>
      <c r="E632" s="15"/>
      <c r="F632" s="15"/>
      <c r="G632" s="21"/>
      <c r="H632" s="229"/>
    </row>
    <row r="633" spans="1:8" ht="19.5" customHeight="1">
      <c r="A633" s="25"/>
      <c r="B633" s="25"/>
      <c r="C633" s="20"/>
      <c r="D633" s="25"/>
      <c r="E633" s="15"/>
      <c r="F633" s="15"/>
      <c r="G633" s="21"/>
      <c r="H633" s="229"/>
    </row>
    <row r="634" spans="1:8" ht="19.5" customHeight="1">
      <c r="A634" s="25"/>
      <c r="B634" s="25"/>
      <c r="C634" s="20"/>
      <c r="D634" s="25"/>
      <c r="E634" s="15"/>
      <c r="F634" s="15"/>
      <c r="G634" s="21"/>
      <c r="H634" s="229"/>
    </row>
    <row r="635" spans="1:8" ht="19.5" customHeight="1">
      <c r="A635" s="25"/>
      <c r="B635" s="25"/>
      <c r="C635" s="20"/>
      <c r="D635" s="25"/>
      <c r="E635" s="15"/>
      <c r="F635" s="15"/>
      <c r="G635" s="21"/>
      <c r="H635" s="229"/>
    </row>
    <row r="636" spans="1:8" ht="19.5" customHeight="1">
      <c r="A636" s="25"/>
      <c r="B636" s="25"/>
      <c r="C636" s="20"/>
      <c r="D636" s="25"/>
      <c r="E636" s="15"/>
      <c r="F636" s="15"/>
      <c r="G636" s="21"/>
      <c r="H636" s="229"/>
    </row>
    <row r="637" spans="1:8" ht="19.5" customHeight="1">
      <c r="A637" s="25"/>
      <c r="B637" s="25"/>
      <c r="C637" s="20"/>
      <c r="D637" s="25"/>
      <c r="E637" s="15"/>
      <c r="F637" s="15"/>
      <c r="G637" s="21"/>
      <c r="H637" s="229"/>
    </row>
    <row r="638" spans="1:8" ht="19.5" customHeight="1">
      <c r="A638" s="25"/>
      <c r="B638" s="25"/>
      <c r="C638" s="20"/>
      <c r="D638" s="25"/>
      <c r="E638" s="15"/>
      <c r="F638" s="15"/>
      <c r="G638" s="21"/>
      <c r="H638" s="229"/>
    </row>
    <row r="639" spans="1:8" ht="19.5" customHeight="1">
      <c r="A639" s="25"/>
      <c r="B639" s="25"/>
      <c r="C639" s="20"/>
      <c r="D639" s="25"/>
      <c r="E639" s="15"/>
      <c r="F639" s="15"/>
      <c r="G639" s="21"/>
      <c r="H639" s="229"/>
    </row>
    <row r="640" spans="1:8" ht="19.5" customHeight="1">
      <c r="A640" s="25"/>
      <c r="B640" s="25"/>
      <c r="C640" s="20"/>
      <c r="D640" s="25"/>
      <c r="E640" s="15"/>
      <c r="F640" s="15"/>
      <c r="G640" s="21"/>
      <c r="H640" s="229"/>
    </row>
    <row r="641" spans="1:8" ht="19.5" customHeight="1">
      <c r="A641" s="25"/>
      <c r="B641" s="25"/>
      <c r="C641" s="20"/>
      <c r="D641" s="25"/>
      <c r="E641" s="15"/>
      <c r="F641" s="15"/>
      <c r="G641" s="21"/>
      <c r="H641" s="229"/>
    </row>
    <row r="642" spans="1:8" ht="19.5" customHeight="1">
      <c r="A642" s="25"/>
      <c r="B642" s="25"/>
      <c r="C642" s="20"/>
      <c r="D642" s="25"/>
      <c r="E642" s="15"/>
      <c r="F642" s="15"/>
      <c r="G642" s="21"/>
      <c r="H642" s="229"/>
    </row>
    <row r="643" spans="1:8" ht="19.5" customHeight="1">
      <c r="A643" s="25"/>
      <c r="B643" s="25"/>
      <c r="C643" s="20"/>
      <c r="D643" s="25"/>
      <c r="E643" s="15"/>
      <c r="F643" s="15"/>
      <c r="G643" s="21"/>
      <c r="H643" s="229"/>
    </row>
    <row r="644" spans="1:8" ht="19.5" customHeight="1">
      <c r="A644" s="25"/>
      <c r="B644" s="25"/>
      <c r="C644" s="20"/>
      <c r="D644" s="25"/>
      <c r="E644" s="15"/>
      <c r="F644" s="15"/>
      <c r="G644" s="21"/>
      <c r="H644" s="229"/>
    </row>
    <row r="645" spans="1:8" ht="19.5" customHeight="1">
      <c r="A645" s="25"/>
      <c r="B645" s="25"/>
      <c r="C645" s="20"/>
      <c r="D645" s="25"/>
      <c r="E645" s="15"/>
      <c r="F645" s="15"/>
      <c r="G645" s="21"/>
      <c r="H645" s="229"/>
    </row>
    <row r="646" spans="1:8" ht="19.5" customHeight="1">
      <c r="A646" s="13"/>
      <c r="B646" s="13" t="s">
        <v>287</v>
      </c>
      <c r="C646" s="13"/>
      <c r="D646" s="13"/>
      <c r="E646" s="13"/>
      <c r="F646" s="345">
        <f>SUM(E647,E679,E668)</f>
        <v>29180300</v>
      </c>
      <c r="G646" s="345"/>
      <c r="H646" s="12" t="s">
        <v>18</v>
      </c>
    </row>
    <row r="647" spans="1:8" ht="19.5" customHeight="1">
      <c r="A647" s="13"/>
      <c r="B647" s="13" t="s">
        <v>260</v>
      </c>
      <c r="C647" s="13"/>
      <c r="D647" s="13"/>
      <c r="E647" s="343">
        <f>SUM(E648,E662)</f>
        <v>20787300</v>
      </c>
      <c r="F647" s="343"/>
      <c r="G647" s="12" t="s">
        <v>18</v>
      </c>
      <c r="H647" s="12"/>
    </row>
    <row r="648" spans="1:8" ht="19.5" customHeight="1">
      <c r="A648" s="25"/>
      <c r="B648" s="19" t="s">
        <v>271</v>
      </c>
      <c r="C648" s="20"/>
      <c r="D648" s="20"/>
      <c r="E648" s="340">
        <f>SUM(E649,E653,E658)</f>
        <v>20241600</v>
      </c>
      <c r="F648" s="340"/>
      <c r="G648" s="229" t="s">
        <v>18</v>
      </c>
      <c r="H648" s="229"/>
    </row>
    <row r="649" spans="1:8" ht="19.5" customHeight="1">
      <c r="A649" s="25"/>
      <c r="B649" s="37" t="s">
        <v>288</v>
      </c>
      <c r="C649" s="20"/>
      <c r="D649" s="20"/>
      <c r="E649" s="340">
        <v>16385600</v>
      </c>
      <c r="F649" s="340"/>
      <c r="G649" s="229" t="s">
        <v>18</v>
      </c>
      <c r="H649" s="229"/>
    </row>
    <row r="650" spans="1:8" ht="19.5" customHeight="1">
      <c r="A650" s="25"/>
      <c r="B650" s="27"/>
      <c r="C650" s="25" t="s">
        <v>1001</v>
      </c>
      <c r="D650" s="25"/>
      <c r="E650" s="15"/>
      <c r="F650" s="15"/>
      <c r="G650" s="229"/>
      <c r="H650" s="229"/>
    </row>
    <row r="651" spans="1:8" ht="19.5" customHeight="1">
      <c r="A651" s="25"/>
      <c r="B651" s="27"/>
      <c r="C651" s="25" t="s">
        <v>1002</v>
      </c>
      <c r="D651" s="25"/>
      <c r="E651" s="15"/>
      <c r="F651" s="15"/>
      <c r="G651" s="229"/>
      <c r="H651" s="229"/>
    </row>
    <row r="652" spans="1:8" ht="19.5" customHeight="1">
      <c r="A652" s="25"/>
      <c r="B652" s="27"/>
      <c r="C652" s="25" t="s">
        <v>1003</v>
      </c>
      <c r="D652" s="25"/>
      <c r="E652" s="15"/>
      <c r="F652" s="15"/>
      <c r="G652" s="229"/>
      <c r="H652" s="229"/>
    </row>
    <row r="653" spans="1:8" ht="19.5" customHeight="1">
      <c r="A653" s="25"/>
      <c r="B653" s="37" t="s">
        <v>289</v>
      </c>
      <c r="C653" s="20"/>
      <c r="D653" s="20"/>
      <c r="E653" s="340">
        <v>1683200</v>
      </c>
      <c r="F653" s="340"/>
      <c r="G653" s="229" t="s">
        <v>18</v>
      </c>
      <c r="H653" s="229"/>
    </row>
    <row r="654" spans="1:8" ht="19.5" customHeight="1">
      <c r="A654" s="25"/>
      <c r="B654" s="37"/>
      <c r="C654" s="25" t="s">
        <v>1004</v>
      </c>
      <c r="D654" s="20"/>
      <c r="E654" s="15"/>
      <c r="F654" s="15"/>
      <c r="G654" s="229"/>
      <c r="H654" s="229"/>
    </row>
    <row r="655" spans="1:8" ht="19.5" customHeight="1">
      <c r="A655" s="25"/>
      <c r="B655" s="37"/>
      <c r="C655" s="25" t="s">
        <v>1005</v>
      </c>
      <c r="D655" s="25"/>
      <c r="E655" s="15"/>
      <c r="F655" s="15"/>
      <c r="G655" s="229"/>
      <c r="H655" s="229"/>
    </row>
    <row r="656" spans="1:8" ht="19.5" customHeight="1">
      <c r="A656" s="25"/>
      <c r="B656" s="37"/>
      <c r="C656" s="25" t="s">
        <v>1006</v>
      </c>
      <c r="D656" s="25"/>
      <c r="E656" s="15"/>
      <c r="F656" s="15"/>
      <c r="G656" s="229"/>
      <c r="H656" s="229"/>
    </row>
    <row r="657" spans="1:8" ht="19.5" customHeight="1">
      <c r="A657" s="25"/>
      <c r="B657" s="37"/>
      <c r="C657" s="25" t="s">
        <v>1007</v>
      </c>
      <c r="D657" s="25"/>
      <c r="E657" s="15"/>
      <c r="F657" s="15"/>
      <c r="G657" s="229"/>
      <c r="H657" s="229"/>
    </row>
    <row r="658" spans="1:8" ht="19.5" customHeight="1">
      <c r="A658" s="25"/>
      <c r="B658" s="37" t="s">
        <v>274</v>
      </c>
      <c r="C658" s="20"/>
      <c r="D658" s="20"/>
      <c r="E658" s="340">
        <v>2172800</v>
      </c>
      <c r="F658" s="340"/>
      <c r="G658" s="229" t="s">
        <v>18</v>
      </c>
      <c r="H658" s="229"/>
    </row>
    <row r="659" spans="1:8" ht="19.5" customHeight="1">
      <c r="A659" s="25"/>
      <c r="B659" s="27"/>
      <c r="C659" s="20" t="s">
        <v>1008</v>
      </c>
      <c r="D659" s="25"/>
      <c r="E659" s="15"/>
      <c r="F659" s="15"/>
      <c r="G659" s="229"/>
      <c r="H659" s="229"/>
    </row>
    <row r="660" spans="1:8" ht="19.5" customHeight="1">
      <c r="A660" s="25"/>
      <c r="B660" s="27"/>
      <c r="C660" s="25" t="s">
        <v>1009</v>
      </c>
      <c r="D660" s="25"/>
      <c r="E660" s="15"/>
      <c r="F660" s="15"/>
      <c r="G660" s="229"/>
      <c r="H660" s="229"/>
    </row>
    <row r="661" spans="1:8" ht="19.5" customHeight="1">
      <c r="A661" s="25"/>
      <c r="B661" s="27"/>
      <c r="C661" s="25" t="s">
        <v>1010</v>
      </c>
      <c r="D661" s="25"/>
      <c r="E661" s="15"/>
      <c r="F661" s="15"/>
      <c r="G661" s="229"/>
      <c r="H661" s="229"/>
    </row>
    <row r="662" spans="1:8" ht="19.5" customHeight="1">
      <c r="A662" s="25"/>
      <c r="B662" s="336" t="s">
        <v>662</v>
      </c>
      <c r="C662" s="336"/>
      <c r="D662" s="336"/>
      <c r="E662" s="340">
        <v>545700</v>
      </c>
      <c r="F662" s="340"/>
      <c r="G662" s="229" t="s">
        <v>18</v>
      </c>
      <c r="H662" s="229"/>
    </row>
    <row r="663" spans="1:8" ht="19.5" customHeight="1">
      <c r="A663" s="25"/>
      <c r="B663" s="25" t="s">
        <v>486</v>
      </c>
      <c r="C663" s="20"/>
      <c r="D663" s="25"/>
      <c r="E663" s="15"/>
      <c r="F663" s="15"/>
      <c r="G663" s="229"/>
      <c r="H663" s="229"/>
    </row>
    <row r="664" spans="1:8" ht="19.5" customHeight="1">
      <c r="A664" s="25"/>
      <c r="B664" s="25" t="s">
        <v>661</v>
      </c>
      <c r="C664" s="20"/>
      <c r="D664" s="25"/>
      <c r="E664" s="15"/>
      <c r="F664" s="15"/>
      <c r="G664" s="229"/>
      <c r="H664" s="229"/>
    </row>
    <row r="665" spans="1:8" ht="19.5" customHeight="1">
      <c r="A665" s="25"/>
      <c r="B665" s="25" t="s">
        <v>487</v>
      </c>
      <c r="C665" s="20"/>
      <c r="D665" s="25"/>
      <c r="E665" s="15"/>
      <c r="F665" s="15"/>
      <c r="G665" s="229"/>
      <c r="H665" s="229"/>
    </row>
    <row r="666" spans="1:8" ht="19.5" customHeight="1">
      <c r="A666" s="25"/>
      <c r="B666" s="25" t="s">
        <v>488</v>
      </c>
      <c r="C666" s="20"/>
      <c r="D666" s="25"/>
      <c r="E666" s="15"/>
      <c r="F666" s="15"/>
      <c r="G666" s="229"/>
      <c r="H666" s="229"/>
    </row>
    <row r="667" spans="1:8" ht="19.5" customHeight="1">
      <c r="A667" s="25"/>
      <c r="B667" s="27"/>
      <c r="D667" s="25"/>
      <c r="E667" s="15"/>
      <c r="F667" s="15"/>
      <c r="G667" s="229"/>
      <c r="H667" s="229"/>
    </row>
    <row r="668" spans="1:8" ht="19.5" customHeight="1">
      <c r="A668" s="13"/>
      <c r="B668" s="20" t="s">
        <v>284</v>
      </c>
      <c r="C668" s="20"/>
      <c r="D668" s="20"/>
      <c r="E668" s="343">
        <f>SUM(E669)</f>
        <v>317200</v>
      </c>
      <c r="F668" s="343"/>
      <c r="G668" s="229" t="s">
        <v>18</v>
      </c>
    </row>
    <row r="669" spans="1:8" ht="19.5" customHeight="1">
      <c r="A669" s="22"/>
      <c r="B669" s="20" t="s">
        <v>285</v>
      </c>
      <c r="C669" s="20"/>
      <c r="D669" s="36"/>
      <c r="E669" s="343">
        <f>SUM(E670)</f>
        <v>317200</v>
      </c>
      <c r="F669" s="343"/>
      <c r="G669" s="12" t="s">
        <v>18</v>
      </c>
    </row>
    <row r="670" spans="1:8" ht="19.5" customHeight="1">
      <c r="A670" s="22"/>
      <c r="B670" s="19" t="s">
        <v>660</v>
      </c>
      <c r="C670" s="20"/>
      <c r="D670" s="36"/>
      <c r="E670" s="340">
        <f>SUM(G674,G677)</f>
        <v>317200</v>
      </c>
      <c r="F670" s="340"/>
      <c r="G670" s="229" t="s">
        <v>18</v>
      </c>
    </row>
    <row r="671" spans="1:8" ht="19.5" customHeight="1">
      <c r="A671" s="22"/>
      <c r="C671" s="2" t="s">
        <v>363</v>
      </c>
      <c r="D671" s="2" t="s">
        <v>663</v>
      </c>
    </row>
    <row r="672" spans="1:8" ht="19.5" customHeight="1">
      <c r="D672" s="2" t="s">
        <v>836</v>
      </c>
    </row>
    <row r="673" spans="2:8" ht="19.5" customHeight="1">
      <c r="D673" s="2" t="s">
        <v>842</v>
      </c>
    </row>
    <row r="674" spans="2:8" ht="19.5" customHeight="1">
      <c r="D674" s="2" t="s">
        <v>843</v>
      </c>
      <c r="G674" s="215">
        <v>301200</v>
      </c>
      <c r="H674" s="235" t="s">
        <v>18</v>
      </c>
    </row>
    <row r="676" spans="2:8" ht="19.5" customHeight="1">
      <c r="C676" s="2" t="s">
        <v>664</v>
      </c>
      <c r="D676" s="2" t="s">
        <v>665</v>
      </c>
    </row>
    <row r="677" spans="2:8" ht="19.5" customHeight="1">
      <c r="D677" s="2" t="s">
        <v>844</v>
      </c>
      <c r="G677" s="215">
        <v>16000</v>
      </c>
      <c r="H677" s="235" t="s">
        <v>18</v>
      </c>
    </row>
    <row r="678" spans="2:8" ht="19.5" customHeight="1">
      <c r="G678" s="17"/>
      <c r="H678" s="41"/>
    </row>
    <row r="679" spans="2:8" ht="19.5" customHeight="1">
      <c r="B679" s="13" t="s">
        <v>560</v>
      </c>
      <c r="C679" s="13"/>
      <c r="D679" s="13"/>
      <c r="E679" s="343">
        <f>SUM(G681,G688,G682,G684,G686,G687,G690,G691,G692)</f>
        <v>8075800</v>
      </c>
      <c r="F679" s="343"/>
      <c r="G679" s="12" t="s">
        <v>18</v>
      </c>
      <c r="H679" s="41"/>
    </row>
    <row r="680" spans="2:8" ht="19.5" customHeight="1">
      <c r="C680" s="22" t="s">
        <v>291</v>
      </c>
      <c r="D680" s="41" t="s">
        <v>939</v>
      </c>
      <c r="E680" s="41"/>
      <c r="F680" s="41"/>
      <c r="G680" s="24"/>
      <c r="H680" s="41"/>
    </row>
    <row r="681" spans="2:8" ht="19.5" customHeight="1">
      <c r="C681" s="22"/>
      <c r="D681" s="41" t="s">
        <v>940</v>
      </c>
      <c r="E681" s="41"/>
      <c r="F681" s="41"/>
      <c r="G681" s="17">
        <v>3540000</v>
      </c>
      <c r="H681" s="41" t="s">
        <v>18</v>
      </c>
    </row>
    <row r="682" spans="2:8" ht="19.5" customHeight="1">
      <c r="C682" s="9" t="s">
        <v>292</v>
      </c>
      <c r="D682" s="9" t="s">
        <v>666</v>
      </c>
      <c r="G682" s="17">
        <v>1801700</v>
      </c>
      <c r="H682" s="41" t="s">
        <v>18</v>
      </c>
    </row>
    <row r="683" spans="2:8" ht="19.5" customHeight="1">
      <c r="C683" s="9" t="s">
        <v>311</v>
      </c>
      <c r="D683" s="9" t="s">
        <v>667</v>
      </c>
    </row>
    <row r="684" spans="2:8" ht="19.5" customHeight="1">
      <c r="D684" s="39" t="s">
        <v>938</v>
      </c>
      <c r="G684" s="17">
        <v>500000</v>
      </c>
      <c r="H684" s="41" t="s">
        <v>18</v>
      </c>
    </row>
    <row r="685" spans="2:8" ht="19.5" customHeight="1">
      <c r="C685" s="9" t="s">
        <v>293</v>
      </c>
      <c r="D685" s="9" t="s">
        <v>668</v>
      </c>
      <c r="G685" s="17"/>
      <c r="H685" s="41"/>
    </row>
    <row r="686" spans="2:8" ht="19.5" customHeight="1">
      <c r="D686" s="9" t="s">
        <v>937</v>
      </c>
      <c r="G686" s="17">
        <v>348100</v>
      </c>
      <c r="H686" s="41" t="s">
        <v>18</v>
      </c>
    </row>
    <row r="687" spans="2:8" ht="19.5" customHeight="1">
      <c r="C687" s="9" t="s">
        <v>312</v>
      </c>
      <c r="D687" s="9" t="s">
        <v>670</v>
      </c>
      <c r="G687" s="17">
        <v>20000</v>
      </c>
      <c r="H687" s="41" t="s">
        <v>18</v>
      </c>
    </row>
    <row r="688" spans="2:8" ht="19.5" customHeight="1">
      <c r="C688" s="9" t="s">
        <v>294</v>
      </c>
      <c r="D688" s="9" t="s">
        <v>671</v>
      </c>
      <c r="G688" s="17">
        <v>202000</v>
      </c>
      <c r="H688" s="41" t="s">
        <v>18</v>
      </c>
    </row>
    <row r="689" spans="3:8" ht="19.5" customHeight="1">
      <c r="C689" s="2" t="s">
        <v>313</v>
      </c>
      <c r="D689" s="9" t="s">
        <v>672</v>
      </c>
      <c r="G689" s="48"/>
      <c r="H689" s="41"/>
    </row>
    <row r="690" spans="3:8" ht="19.5" customHeight="1">
      <c r="D690" s="2" t="s">
        <v>936</v>
      </c>
      <c r="G690" s="240">
        <v>450000</v>
      </c>
      <c r="H690" s="228" t="s">
        <v>18</v>
      </c>
    </row>
    <row r="691" spans="3:8" ht="19.5" customHeight="1">
      <c r="C691" s="2" t="s">
        <v>295</v>
      </c>
      <c r="D691" s="9" t="s">
        <v>673</v>
      </c>
      <c r="G691" s="48">
        <v>80000</v>
      </c>
      <c r="H691" s="41" t="s">
        <v>18</v>
      </c>
    </row>
    <row r="692" spans="3:8" ht="19.5" customHeight="1">
      <c r="C692" s="2" t="s">
        <v>296</v>
      </c>
      <c r="D692" s="9" t="s">
        <v>669</v>
      </c>
      <c r="G692" s="215">
        <v>1134000</v>
      </c>
      <c r="H692" s="235" t="s">
        <v>18</v>
      </c>
    </row>
    <row r="693" spans="3:8" ht="19.5" customHeight="1">
      <c r="G693" s="48"/>
      <c r="H693" s="41"/>
    </row>
    <row r="694" spans="3:8" ht="19.5" customHeight="1">
      <c r="G694" s="48"/>
      <c r="H694" s="41"/>
    </row>
    <row r="695" spans="3:8" ht="19.5" customHeight="1">
      <c r="G695" s="48"/>
      <c r="H695" s="41"/>
    </row>
    <row r="696" spans="3:8" ht="19.5" customHeight="1">
      <c r="G696" s="48"/>
      <c r="H696" s="41"/>
    </row>
    <row r="697" spans="3:8" ht="19.5" customHeight="1">
      <c r="G697" s="48"/>
      <c r="H697" s="41"/>
    </row>
    <row r="698" spans="3:8" ht="19.5" customHeight="1">
      <c r="G698" s="48"/>
      <c r="H698" s="41"/>
    </row>
    <row r="699" spans="3:8" ht="19.5" customHeight="1">
      <c r="G699" s="48"/>
      <c r="H699" s="41"/>
    </row>
    <row r="700" spans="3:8" ht="19.5" customHeight="1">
      <c r="G700" s="48"/>
      <c r="H700" s="41"/>
    </row>
    <row r="701" spans="3:8" ht="19.5" customHeight="1">
      <c r="G701" s="215"/>
      <c r="H701" s="235"/>
    </row>
    <row r="702" spans="3:8" ht="19.5" customHeight="1">
      <c r="G702" s="48"/>
      <c r="H702" s="41"/>
    </row>
    <row r="703" spans="3:8" ht="19.5" customHeight="1">
      <c r="G703" s="48"/>
      <c r="H703" s="41"/>
    </row>
    <row r="704" spans="3:8" ht="19.5" customHeight="1">
      <c r="G704" s="48"/>
      <c r="H704" s="41"/>
    </row>
    <row r="705" spans="7:8" ht="19.5" customHeight="1">
      <c r="G705" s="48"/>
      <c r="H705" s="41"/>
    </row>
    <row r="706" spans="7:8" ht="19.5" customHeight="1">
      <c r="G706" s="48"/>
      <c r="H706" s="41"/>
    </row>
    <row r="707" spans="7:8" ht="19.5" customHeight="1">
      <c r="G707" s="48"/>
      <c r="H707" s="41"/>
    </row>
    <row r="708" spans="7:8" ht="19.5" customHeight="1">
      <c r="G708" s="48"/>
      <c r="H708" s="41"/>
    </row>
    <row r="709" spans="7:8" ht="19.5" customHeight="1">
      <c r="G709" s="48"/>
      <c r="H709" s="41"/>
    </row>
    <row r="710" spans="7:8" ht="19.5" customHeight="1">
      <c r="G710" s="48"/>
      <c r="H710" s="41"/>
    </row>
    <row r="711" spans="7:8" ht="19.5" customHeight="1">
      <c r="G711" s="48"/>
      <c r="H711" s="41"/>
    </row>
    <row r="712" spans="7:8" ht="19.5" customHeight="1">
      <c r="G712" s="215"/>
      <c r="H712" s="235"/>
    </row>
    <row r="713" spans="7:8" ht="19.5" customHeight="1">
      <c r="G713" s="48"/>
      <c r="H713" s="41"/>
    </row>
    <row r="714" spans="7:8" ht="19.5" customHeight="1">
      <c r="G714" s="48"/>
      <c r="H714" s="41"/>
    </row>
    <row r="715" spans="7:8" ht="19.5" customHeight="1">
      <c r="G715" s="48"/>
      <c r="H715" s="41"/>
    </row>
    <row r="716" spans="7:8" ht="19.5" customHeight="1">
      <c r="G716" s="48"/>
      <c r="H716" s="41"/>
    </row>
    <row r="717" spans="7:8" ht="19.5" customHeight="1">
      <c r="G717" s="48"/>
      <c r="H717" s="41"/>
    </row>
    <row r="718" spans="7:8" ht="19.5" customHeight="1">
      <c r="G718" s="48"/>
      <c r="H718" s="41"/>
    </row>
    <row r="720" spans="7:8" ht="19.5" customHeight="1">
      <c r="G720" s="48"/>
      <c r="H720" s="41"/>
    </row>
    <row r="721" spans="1:8" ht="19.5" customHeight="1">
      <c r="G721" s="48"/>
      <c r="H721" s="41"/>
    </row>
    <row r="732" spans="1:8" ht="19.5" customHeight="1">
      <c r="A732" s="13"/>
      <c r="B732" s="13" t="s">
        <v>297</v>
      </c>
      <c r="C732" s="13"/>
      <c r="D732" s="13"/>
      <c r="E732" s="13"/>
      <c r="F732" s="345">
        <f>SUM(E733,E746,E755)</f>
        <v>303200</v>
      </c>
      <c r="G732" s="345"/>
      <c r="H732" s="12" t="s">
        <v>18</v>
      </c>
    </row>
    <row r="733" spans="1:8" ht="19.5" customHeight="1">
      <c r="A733" s="13"/>
      <c r="B733" s="13" t="s">
        <v>526</v>
      </c>
      <c r="C733" s="13"/>
      <c r="D733" s="13"/>
      <c r="E733" s="343">
        <f>SUM(E734)</f>
        <v>177800</v>
      </c>
      <c r="F733" s="343"/>
      <c r="G733" s="12" t="s">
        <v>18</v>
      </c>
      <c r="H733" s="12"/>
    </row>
    <row r="734" spans="1:8" ht="19.5" customHeight="1">
      <c r="A734" s="25"/>
      <c r="B734" s="20" t="s">
        <v>956</v>
      </c>
      <c r="C734" s="20"/>
      <c r="D734" s="20"/>
      <c r="E734" s="340">
        <f>SUM(E735,E737,E740)</f>
        <v>177800</v>
      </c>
      <c r="F734" s="340"/>
      <c r="G734" s="229" t="s">
        <v>18</v>
      </c>
      <c r="H734" s="229"/>
    </row>
    <row r="735" spans="1:8" ht="19.5" customHeight="1">
      <c r="A735" s="25"/>
      <c r="B735" s="20" t="s">
        <v>972</v>
      </c>
      <c r="C735" s="20"/>
      <c r="D735" s="20"/>
      <c r="E735" s="340">
        <v>11700</v>
      </c>
      <c r="F735" s="340"/>
      <c r="G735" s="229" t="s">
        <v>18</v>
      </c>
      <c r="H735" s="229"/>
    </row>
    <row r="736" spans="1:8" ht="19.5" customHeight="1">
      <c r="A736" s="25"/>
      <c r="B736" s="47" t="s">
        <v>977</v>
      </c>
      <c r="C736" s="20"/>
      <c r="D736" s="23"/>
      <c r="E736" s="15"/>
      <c r="F736" s="15"/>
      <c r="G736" s="229"/>
      <c r="H736" s="229"/>
    </row>
    <row r="737" spans="1:8" ht="19.5" customHeight="1">
      <c r="A737" s="25"/>
      <c r="B737" s="20" t="s">
        <v>973</v>
      </c>
      <c r="C737" s="20"/>
      <c r="D737" s="20"/>
      <c r="E737" s="340">
        <v>72100</v>
      </c>
      <c r="F737" s="340"/>
      <c r="G737" s="229" t="s">
        <v>18</v>
      </c>
      <c r="H737" s="229"/>
    </row>
    <row r="738" spans="1:8" ht="19.5" customHeight="1">
      <c r="A738" s="25"/>
      <c r="B738" s="22" t="s">
        <v>978</v>
      </c>
      <c r="C738" s="20"/>
      <c r="D738" s="20"/>
      <c r="G738" s="229"/>
      <c r="H738" s="229"/>
    </row>
    <row r="739" spans="1:8" ht="19.5" customHeight="1">
      <c r="A739" s="25"/>
      <c r="B739" s="324" t="s">
        <v>979</v>
      </c>
      <c r="C739" s="324"/>
      <c r="D739" s="324"/>
      <c r="E739" s="15"/>
      <c r="F739" s="15"/>
      <c r="G739" s="229"/>
      <c r="H739" s="229"/>
    </row>
    <row r="740" spans="1:8" ht="19.5" customHeight="1">
      <c r="A740" s="25"/>
      <c r="B740" s="20" t="s">
        <v>525</v>
      </c>
      <c r="C740" s="20"/>
      <c r="D740" s="20"/>
      <c r="E740" s="340">
        <v>94000</v>
      </c>
      <c r="F740" s="340"/>
      <c r="G740" s="229" t="s">
        <v>18</v>
      </c>
      <c r="H740" s="229"/>
    </row>
    <row r="741" spans="1:8" ht="19.5" customHeight="1">
      <c r="A741" s="25"/>
      <c r="B741" s="25" t="s">
        <v>816</v>
      </c>
      <c r="C741" s="20"/>
      <c r="D741" s="25"/>
      <c r="E741" s="15"/>
      <c r="F741" s="15"/>
      <c r="G741" s="229"/>
      <c r="H741" s="229"/>
    </row>
    <row r="742" spans="1:8" ht="19.5" customHeight="1">
      <c r="A742" s="25"/>
      <c r="B742" s="25" t="s">
        <v>817</v>
      </c>
      <c r="C742" s="20"/>
      <c r="D742" s="25"/>
      <c r="E742" s="15"/>
      <c r="F742" s="15"/>
      <c r="G742" s="229"/>
      <c r="H742" s="229"/>
    </row>
    <row r="743" spans="1:8" ht="19.5" customHeight="1">
      <c r="A743" s="25"/>
      <c r="B743" s="25" t="s">
        <v>818</v>
      </c>
      <c r="C743" s="20"/>
      <c r="D743" s="25"/>
      <c r="E743" s="15"/>
      <c r="F743" s="15"/>
      <c r="G743" s="229"/>
      <c r="H743" s="229"/>
    </row>
    <row r="744" spans="1:8" ht="19.5" customHeight="1">
      <c r="A744" s="25"/>
      <c r="B744" s="25" t="s">
        <v>819</v>
      </c>
      <c r="C744" s="20"/>
      <c r="D744" s="25"/>
      <c r="E744" s="15"/>
      <c r="F744" s="15"/>
      <c r="G744" s="229"/>
      <c r="H744" s="229"/>
    </row>
    <row r="745" spans="1:8" ht="19.5" customHeight="1">
      <c r="A745" s="25"/>
      <c r="B745" s="25"/>
      <c r="C745" s="20"/>
      <c r="D745" s="25"/>
      <c r="E745" s="15"/>
      <c r="F745" s="15"/>
      <c r="G745" s="229"/>
      <c r="H745" s="229"/>
    </row>
    <row r="746" spans="1:8" ht="19.5" customHeight="1">
      <c r="A746" s="25"/>
      <c r="B746" s="20" t="s">
        <v>284</v>
      </c>
      <c r="C746" s="20"/>
      <c r="D746" s="20"/>
      <c r="E746" s="340">
        <f>SUM(E747)</f>
        <v>125400</v>
      </c>
      <c r="F746" s="340"/>
      <c r="G746" s="229" t="s">
        <v>18</v>
      </c>
      <c r="H746" s="229"/>
    </row>
    <row r="747" spans="1:8" ht="19.5" customHeight="1">
      <c r="A747" s="25"/>
      <c r="B747" s="20" t="s">
        <v>285</v>
      </c>
      <c r="C747" s="20"/>
      <c r="D747" s="20"/>
      <c r="E747" s="340">
        <f>SUM(E748)</f>
        <v>125400</v>
      </c>
      <c r="F747" s="340"/>
      <c r="G747" s="229" t="s">
        <v>18</v>
      </c>
      <c r="H747" s="229"/>
    </row>
    <row r="748" spans="1:8" ht="19.5" customHeight="1">
      <c r="A748" s="25"/>
      <c r="B748" s="20" t="s">
        <v>491</v>
      </c>
      <c r="C748" s="20"/>
      <c r="D748" s="20"/>
      <c r="E748" s="340">
        <f>SUM(G750,G751)</f>
        <v>125400</v>
      </c>
      <c r="F748" s="340"/>
      <c r="G748" s="229" t="s">
        <v>18</v>
      </c>
      <c r="H748" s="229"/>
    </row>
    <row r="749" spans="1:8" ht="19.5" customHeight="1">
      <c r="A749" s="25"/>
      <c r="B749" s="25"/>
      <c r="C749" s="25" t="s">
        <v>674</v>
      </c>
      <c r="D749" s="25" t="s">
        <v>789</v>
      </c>
      <c r="E749" s="15"/>
      <c r="F749" s="15"/>
      <c r="H749" s="2"/>
    </row>
    <row r="750" spans="1:8" ht="19.5" customHeight="1">
      <c r="A750" s="25"/>
      <c r="B750" s="25"/>
      <c r="C750" s="25"/>
      <c r="D750" s="25" t="s">
        <v>790</v>
      </c>
      <c r="E750" s="15"/>
      <c r="F750" s="15"/>
      <c r="G750" s="60">
        <v>52800</v>
      </c>
      <c r="H750" s="31" t="s">
        <v>18</v>
      </c>
    </row>
    <row r="751" spans="1:8" ht="19.5" customHeight="1">
      <c r="A751" s="25"/>
      <c r="B751" s="25"/>
      <c r="C751" s="25" t="s">
        <v>664</v>
      </c>
      <c r="D751" s="25" t="s">
        <v>675</v>
      </c>
      <c r="E751" s="15"/>
      <c r="F751" s="15"/>
      <c r="G751" s="241">
        <v>72600</v>
      </c>
      <c r="H751" s="228" t="s">
        <v>18</v>
      </c>
    </row>
    <row r="752" spans="1:8" ht="19.5" customHeight="1">
      <c r="A752" s="25"/>
      <c r="B752" s="25"/>
      <c r="C752" s="20"/>
      <c r="D752" s="25"/>
      <c r="E752" s="15"/>
      <c r="F752" s="15"/>
      <c r="G752" s="21"/>
      <c r="H752" s="229"/>
    </row>
    <row r="753" spans="1:8" ht="19.5" customHeight="1">
      <c r="A753" s="25"/>
      <c r="B753" s="25"/>
      <c r="C753" s="20"/>
      <c r="D753" s="25"/>
      <c r="E753" s="15"/>
      <c r="F753" s="15"/>
    </row>
    <row r="754" spans="1:8" ht="19.5" customHeight="1">
      <c r="A754" s="25"/>
      <c r="B754" s="25"/>
      <c r="C754" s="20"/>
      <c r="D754" s="25"/>
      <c r="E754" s="15"/>
      <c r="F754" s="15"/>
      <c r="G754" s="21"/>
      <c r="H754" s="229"/>
    </row>
    <row r="755" spans="1:8" ht="19.5" customHeight="1">
      <c r="A755" s="25"/>
      <c r="B755" s="13"/>
      <c r="C755" s="13"/>
      <c r="D755" s="13"/>
      <c r="E755" s="343"/>
      <c r="F755" s="343"/>
      <c r="G755" s="10"/>
      <c r="H755" s="229"/>
    </row>
    <row r="756" spans="1:8" ht="19.5" customHeight="1">
      <c r="A756" s="25"/>
      <c r="B756" s="25"/>
      <c r="C756" s="216"/>
      <c r="D756" s="25"/>
      <c r="E756" s="15"/>
      <c r="F756" s="15"/>
      <c r="G756" s="21"/>
      <c r="H756" s="229"/>
    </row>
    <row r="757" spans="1:8" ht="19.5" customHeight="1">
      <c r="A757" s="25"/>
      <c r="B757" s="25"/>
      <c r="C757" s="20"/>
      <c r="D757" s="25"/>
      <c r="E757" s="15"/>
      <c r="F757" s="15"/>
      <c r="G757" s="21"/>
      <c r="H757" s="229"/>
    </row>
    <row r="758" spans="1:8" ht="19.5" customHeight="1">
      <c r="A758" s="25"/>
      <c r="B758" s="25"/>
      <c r="C758" s="20"/>
      <c r="D758" s="25"/>
      <c r="E758" s="15"/>
      <c r="F758" s="15"/>
      <c r="G758" s="215"/>
      <c r="H758" s="235"/>
    </row>
    <row r="759" spans="1:8" ht="19.5" customHeight="1">
      <c r="A759" s="25"/>
      <c r="B759" s="25"/>
      <c r="C759" s="20"/>
      <c r="D759" s="25"/>
      <c r="E759" s="15"/>
      <c r="F759" s="15"/>
      <c r="G759" s="21"/>
      <c r="H759" s="229"/>
    </row>
    <row r="760" spans="1:8" ht="19.5" customHeight="1">
      <c r="A760" s="25"/>
      <c r="B760" s="25"/>
      <c r="C760" s="20"/>
      <c r="D760" s="25"/>
      <c r="E760" s="15"/>
      <c r="F760" s="15"/>
      <c r="G760" s="21"/>
      <c r="H760" s="229"/>
    </row>
    <row r="761" spans="1:8" ht="19.5" customHeight="1">
      <c r="A761" s="25"/>
      <c r="B761" s="25"/>
      <c r="C761" s="20"/>
      <c r="D761" s="25"/>
      <c r="E761" s="15"/>
      <c r="F761" s="15"/>
      <c r="G761" s="21"/>
      <c r="H761" s="229"/>
    </row>
    <row r="762" spans="1:8" ht="19.5" customHeight="1">
      <c r="A762" s="25"/>
      <c r="B762" s="25"/>
      <c r="C762" s="20"/>
      <c r="D762" s="25"/>
      <c r="E762" s="15"/>
      <c r="F762" s="15"/>
      <c r="G762" s="21"/>
      <c r="H762" s="229"/>
    </row>
    <row r="763" spans="1:8" ht="19.5" customHeight="1">
      <c r="A763" s="25"/>
      <c r="B763" s="25"/>
      <c r="C763" s="20"/>
      <c r="D763" s="25"/>
      <c r="E763" s="15"/>
      <c r="F763" s="15"/>
      <c r="G763" s="21"/>
      <c r="H763" s="229"/>
    </row>
    <row r="764" spans="1:8" ht="19.5" customHeight="1">
      <c r="A764" s="25"/>
      <c r="B764" s="25"/>
      <c r="C764" s="20"/>
      <c r="D764" s="25"/>
      <c r="E764" s="15"/>
      <c r="F764" s="15"/>
      <c r="G764" s="21"/>
      <c r="H764" s="229"/>
    </row>
    <row r="765" spans="1:8" ht="19.5" customHeight="1">
      <c r="A765" s="25"/>
      <c r="B765" s="25"/>
      <c r="C765" s="20"/>
      <c r="D765" s="25"/>
      <c r="E765" s="15"/>
      <c r="F765" s="15"/>
      <c r="G765" s="21"/>
      <c r="H765" s="229"/>
    </row>
    <row r="766" spans="1:8" ht="19.5" customHeight="1">
      <c r="A766" s="25"/>
      <c r="B766" s="25"/>
      <c r="C766" s="20"/>
      <c r="D766" s="25"/>
      <c r="E766" s="15"/>
      <c r="F766" s="15"/>
      <c r="G766" s="21"/>
      <c r="H766" s="229"/>
    </row>
    <row r="767" spans="1:8" ht="19.5" customHeight="1">
      <c r="A767" s="25"/>
      <c r="B767" s="25"/>
      <c r="C767" s="20"/>
      <c r="D767" s="25"/>
      <c r="E767" s="15"/>
      <c r="F767" s="15"/>
      <c r="G767" s="21"/>
      <c r="H767" s="229"/>
    </row>
    <row r="768" spans="1:8" ht="19.5" customHeight="1">
      <c r="A768" s="25"/>
      <c r="B768" s="25"/>
      <c r="C768" s="20"/>
      <c r="D768" s="25"/>
      <c r="E768" s="15"/>
      <c r="F768" s="15"/>
      <c r="G768" s="21"/>
      <c r="H768" s="229"/>
    </row>
    <row r="769" spans="1:8" ht="19.5" customHeight="1">
      <c r="A769" s="25"/>
      <c r="B769" s="25"/>
      <c r="C769" s="20"/>
      <c r="D769" s="25"/>
      <c r="E769" s="15"/>
      <c r="F769" s="15"/>
      <c r="G769" s="21"/>
      <c r="H769" s="229"/>
    </row>
    <row r="770" spans="1:8" ht="19.5" customHeight="1">
      <c r="A770" s="25"/>
      <c r="B770" s="25"/>
      <c r="C770" s="20"/>
      <c r="D770" s="25"/>
      <c r="E770" s="15"/>
      <c r="F770" s="15"/>
      <c r="G770" s="21"/>
      <c r="H770" s="229"/>
    </row>
    <row r="771" spans="1:8" ht="19.5" customHeight="1">
      <c r="A771" s="25"/>
      <c r="B771" s="25"/>
      <c r="C771" s="20"/>
      <c r="D771" s="25"/>
      <c r="E771" s="15"/>
      <c r="F771" s="15"/>
      <c r="G771" s="21"/>
      <c r="H771" s="229"/>
    </row>
    <row r="772" spans="1:8" ht="19.5" customHeight="1">
      <c r="A772" s="25"/>
      <c r="B772" s="25"/>
      <c r="C772" s="20"/>
      <c r="D772" s="25"/>
      <c r="E772" s="15"/>
      <c r="F772" s="15"/>
      <c r="G772" s="21"/>
      <c r="H772" s="229"/>
    </row>
    <row r="773" spans="1:8" ht="19.5" customHeight="1">
      <c r="A773" s="25"/>
      <c r="B773" s="25"/>
      <c r="C773" s="20"/>
      <c r="D773" s="25"/>
      <c r="E773" s="15"/>
      <c r="F773" s="15"/>
      <c r="G773" s="21"/>
      <c r="H773" s="229"/>
    </row>
    <row r="774" spans="1:8" ht="19.5" customHeight="1">
      <c r="A774" s="25"/>
      <c r="B774" s="25"/>
      <c r="C774" s="20"/>
      <c r="D774" s="25"/>
      <c r="E774" s="15"/>
      <c r="F774" s="15"/>
      <c r="G774" s="21"/>
      <c r="H774" s="229"/>
    </row>
    <row r="775" spans="1:8" ht="19.5" customHeight="1">
      <c r="A775" s="13"/>
      <c r="B775" s="13" t="s">
        <v>298</v>
      </c>
      <c r="C775" s="13"/>
      <c r="D775" s="13"/>
      <c r="E775" s="13"/>
      <c r="F775" s="345">
        <f>SUM(E776,E781)</f>
        <v>945400</v>
      </c>
      <c r="G775" s="345"/>
      <c r="H775" s="12" t="s">
        <v>18</v>
      </c>
    </row>
    <row r="776" spans="1:8" ht="19.5" customHeight="1">
      <c r="A776" s="13"/>
      <c r="B776" s="13" t="s">
        <v>260</v>
      </c>
      <c r="C776" s="13"/>
      <c r="D776" s="13"/>
      <c r="E776" s="345">
        <f>SUM(E777)</f>
        <v>820800</v>
      </c>
      <c r="F776" s="345"/>
      <c r="G776" s="12" t="s">
        <v>18</v>
      </c>
      <c r="H776" s="12"/>
    </row>
    <row r="777" spans="1:8" ht="19.5" customHeight="1">
      <c r="A777" s="25"/>
      <c r="B777" s="19" t="s">
        <v>492</v>
      </c>
      <c r="C777" s="20"/>
      <c r="D777" s="20"/>
      <c r="E777" s="353">
        <f>SUM(E778)</f>
        <v>820800</v>
      </c>
      <c r="F777" s="353"/>
      <c r="G777" s="229" t="s">
        <v>18</v>
      </c>
      <c r="H777" s="229"/>
    </row>
    <row r="778" spans="1:8" ht="19.5" customHeight="1">
      <c r="A778" s="25"/>
      <c r="B778" s="20" t="s">
        <v>559</v>
      </c>
      <c r="C778" s="20"/>
      <c r="D778" s="20"/>
      <c r="E778" s="353">
        <v>820800</v>
      </c>
      <c r="F778" s="353"/>
      <c r="G778" s="229" t="s">
        <v>18</v>
      </c>
      <c r="H778" s="229"/>
    </row>
    <row r="779" spans="1:8" ht="19.5" customHeight="1">
      <c r="A779" s="25"/>
      <c r="B779" s="25" t="s">
        <v>796</v>
      </c>
      <c r="C779" s="20"/>
      <c r="D779" s="25"/>
      <c r="E779" s="15"/>
      <c r="F779" s="15"/>
      <c r="G779" s="229"/>
      <c r="H779" s="229"/>
    </row>
    <row r="780" spans="1:8" ht="19.5" customHeight="1">
      <c r="A780" s="25"/>
      <c r="B780" s="25"/>
      <c r="C780" s="20"/>
      <c r="D780" s="25"/>
      <c r="E780" s="15"/>
      <c r="F780" s="15"/>
      <c r="G780" s="229"/>
      <c r="H780" s="229"/>
    </row>
    <row r="781" spans="1:8" ht="19.5" customHeight="1">
      <c r="A781" s="13"/>
      <c r="B781" s="13" t="s">
        <v>275</v>
      </c>
      <c r="C781" s="13"/>
      <c r="D781" s="13"/>
      <c r="E781" s="345">
        <f>SUM(G782)</f>
        <v>124600</v>
      </c>
      <c r="F781" s="345"/>
      <c r="G781" s="12" t="s">
        <v>18</v>
      </c>
      <c r="H781" s="12"/>
    </row>
    <row r="782" spans="1:8" ht="19.5" customHeight="1">
      <c r="A782" s="22"/>
      <c r="B782" s="22"/>
      <c r="C782" s="22" t="s">
        <v>292</v>
      </c>
      <c r="D782" s="321" t="s">
        <v>299</v>
      </c>
      <c r="E782" s="321"/>
      <c r="F782" s="22"/>
      <c r="G782" s="17">
        <v>124600</v>
      </c>
      <c r="H782" s="41" t="s">
        <v>18</v>
      </c>
    </row>
    <row r="783" spans="1:8" ht="19.5" customHeight="1">
      <c r="A783" s="22"/>
      <c r="B783" s="22"/>
      <c r="C783" s="22"/>
      <c r="D783" s="35"/>
      <c r="E783" s="35"/>
      <c r="F783" s="22"/>
      <c r="G783" s="17"/>
      <c r="H783" s="41"/>
    </row>
    <row r="784" spans="1:8" ht="19.5" customHeight="1">
      <c r="A784" s="22"/>
      <c r="B784" s="22"/>
      <c r="C784" s="22"/>
      <c r="D784" s="35"/>
      <c r="E784" s="35"/>
      <c r="F784" s="22"/>
      <c r="G784" s="17"/>
      <c r="H784" s="41"/>
    </row>
    <row r="785" spans="1:8" ht="19.5" customHeight="1">
      <c r="A785" s="22"/>
      <c r="B785" s="22"/>
      <c r="C785" s="22"/>
      <c r="D785" s="35"/>
      <c r="E785" s="35"/>
      <c r="F785" s="22"/>
      <c r="G785" s="17"/>
      <c r="H785" s="41"/>
    </row>
    <row r="786" spans="1:8" ht="19.5" customHeight="1">
      <c r="A786" s="22"/>
      <c r="B786" s="22"/>
      <c r="C786" s="22"/>
      <c r="D786" s="35"/>
      <c r="E786" s="35"/>
      <c r="F786" s="22"/>
      <c r="G786" s="17"/>
      <c r="H786" s="41"/>
    </row>
    <row r="787" spans="1:8" ht="19.5" customHeight="1">
      <c r="A787" s="22"/>
      <c r="B787" s="22"/>
      <c r="C787" s="22"/>
      <c r="D787" s="35"/>
      <c r="E787" s="35"/>
      <c r="F787" s="22"/>
      <c r="G787" s="17"/>
      <c r="H787" s="41"/>
    </row>
    <row r="788" spans="1:8" ht="19.5" customHeight="1">
      <c r="A788" s="22"/>
      <c r="B788" s="22"/>
      <c r="C788" s="22"/>
      <c r="D788" s="35"/>
      <c r="E788" s="35"/>
      <c r="F788" s="22"/>
      <c r="G788" s="17"/>
      <c r="H788" s="41"/>
    </row>
    <row r="789" spans="1:8" ht="19.5" customHeight="1">
      <c r="A789" s="22"/>
      <c r="B789" s="22"/>
      <c r="C789" s="22"/>
      <c r="D789" s="35"/>
      <c r="E789" s="35"/>
      <c r="F789" s="22"/>
      <c r="G789" s="17"/>
      <c r="H789" s="41"/>
    </row>
    <row r="790" spans="1:8" ht="19.5" customHeight="1">
      <c r="A790" s="22"/>
      <c r="B790" s="22"/>
      <c r="C790" s="22"/>
      <c r="D790" s="35"/>
      <c r="E790" s="35"/>
      <c r="F790" s="22"/>
      <c r="G790" s="17"/>
      <c r="H790" s="41"/>
    </row>
    <row r="791" spans="1:8" ht="19.5" customHeight="1">
      <c r="A791" s="22"/>
      <c r="B791" s="22"/>
      <c r="C791" s="22"/>
      <c r="D791" s="35"/>
      <c r="E791" s="35"/>
      <c r="F791" s="22"/>
      <c r="G791" s="17"/>
      <c r="H791" s="41"/>
    </row>
    <row r="792" spans="1:8" ht="19.5" customHeight="1">
      <c r="A792" s="22"/>
      <c r="B792" s="22"/>
      <c r="C792" s="22"/>
      <c r="D792" s="35"/>
      <c r="E792" s="35"/>
      <c r="F792" s="22"/>
      <c r="G792" s="17"/>
      <c r="H792" s="41"/>
    </row>
    <row r="793" spans="1:8" ht="19.5" customHeight="1">
      <c r="A793" s="22"/>
      <c r="B793" s="22"/>
      <c r="C793" s="22"/>
      <c r="D793" s="35"/>
      <c r="E793" s="35"/>
      <c r="F793" s="22"/>
      <c r="G793" s="17"/>
      <c r="H793" s="41"/>
    </row>
    <row r="794" spans="1:8" ht="19.5" customHeight="1">
      <c r="A794" s="22"/>
      <c r="B794" s="22"/>
      <c r="C794" s="22"/>
      <c r="D794" s="35"/>
      <c r="E794" s="35"/>
      <c r="F794" s="22"/>
      <c r="G794" s="17"/>
      <c r="H794" s="41"/>
    </row>
    <row r="795" spans="1:8" ht="19.5" customHeight="1">
      <c r="A795" s="22"/>
      <c r="B795" s="22"/>
      <c r="C795" s="22"/>
      <c r="D795" s="35"/>
      <c r="E795" s="35"/>
      <c r="F795" s="22"/>
      <c r="G795" s="17"/>
      <c r="H795" s="41"/>
    </row>
    <row r="796" spans="1:8" ht="19.5" customHeight="1">
      <c r="A796" s="22"/>
      <c r="B796" s="22"/>
      <c r="C796" s="22"/>
      <c r="D796" s="35"/>
      <c r="E796" s="35"/>
      <c r="F796" s="22"/>
      <c r="G796" s="17"/>
      <c r="H796" s="41"/>
    </row>
    <row r="797" spans="1:8" ht="19.5" customHeight="1">
      <c r="A797" s="22"/>
      <c r="B797" s="22"/>
      <c r="C797" s="22"/>
      <c r="D797" s="35"/>
      <c r="E797" s="35"/>
      <c r="F797" s="22"/>
      <c r="G797" s="17"/>
      <c r="H797" s="41"/>
    </row>
    <row r="798" spans="1:8" ht="19.5" customHeight="1">
      <c r="A798" s="22"/>
      <c r="B798" s="22"/>
      <c r="C798" s="22"/>
      <c r="D798" s="35"/>
      <c r="E798" s="35"/>
      <c r="F798" s="22"/>
      <c r="G798" s="17"/>
      <c r="H798" s="41"/>
    </row>
    <row r="799" spans="1:8" ht="19.5" customHeight="1">
      <c r="A799" s="22"/>
      <c r="B799" s="22"/>
      <c r="C799" s="22"/>
      <c r="D799" s="35"/>
      <c r="E799" s="35"/>
      <c r="F799" s="22"/>
      <c r="G799" s="17"/>
      <c r="H799" s="41"/>
    </row>
    <row r="800" spans="1:8" ht="19.5" customHeight="1">
      <c r="A800" s="22"/>
      <c r="B800" s="22"/>
      <c r="C800" s="22"/>
      <c r="D800" s="35"/>
      <c r="E800" s="35"/>
      <c r="F800" s="22"/>
      <c r="G800" s="17"/>
      <c r="H800" s="41"/>
    </row>
    <row r="801" spans="1:8" ht="19.5" customHeight="1">
      <c r="A801" s="22"/>
      <c r="B801" s="22"/>
      <c r="C801" s="22"/>
      <c r="D801" s="35"/>
      <c r="E801" s="35"/>
      <c r="F801" s="22"/>
      <c r="G801" s="17"/>
      <c r="H801" s="41"/>
    </row>
    <row r="802" spans="1:8" ht="19.5" customHeight="1">
      <c r="A802" s="22"/>
      <c r="B802" s="22"/>
      <c r="C802" s="22"/>
      <c r="D802" s="35"/>
      <c r="E802" s="35"/>
      <c r="F802" s="22"/>
      <c r="G802" s="17"/>
      <c r="H802" s="41"/>
    </row>
    <row r="803" spans="1:8" ht="19.5" customHeight="1">
      <c r="A803" s="22"/>
      <c r="B803" s="22"/>
      <c r="C803" s="22"/>
      <c r="D803" s="35"/>
      <c r="E803" s="35"/>
      <c r="F803" s="22"/>
      <c r="G803" s="17"/>
      <c r="H803" s="41"/>
    </row>
    <row r="804" spans="1:8" ht="19.5" customHeight="1">
      <c r="A804" s="22"/>
      <c r="B804" s="22"/>
      <c r="C804" s="22"/>
      <c r="D804" s="35"/>
      <c r="E804" s="35"/>
      <c r="F804" s="22"/>
      <c r="G804" s="17"/>
      <c r="H804" s="41"/>
    </row>
    <row r="805" spans="1:8" ht="19.5" customHeight="1">
      <c r="A805" s="22"/>
      <c r="B805" s="22"/>
      <c r="C805" s="22"/>
      <c r="D805" s="35"/>
      <c r="E805" s="35"/>
      <c r="F805" s="22"/>
      <c r="G805" s="17"/>
      <c r="H805" s="41"/>
    </row>
    <row r="806" spans="1:8" ht="19.5" customHeight="1">
      <c r="A806" s="22"/>
      <c r="B806" s="22"/>
      <c r="C806" s="22"/>
      <c r="D806" s="35"/>
      <c r="E806" s="22"/>
      <c r="F806" s="22"/>
      <c r="G806" s="17"/>
      <c r="H806" s="41"/>
    </row>
    <row r="807" spans="1:8" ht="19.5" customHeight="1">
      <c r="A807" s="22"/>
      <c r="B807" s="22"/>
      <c r="C807" s="22"/>
      <c r="D807" s="35"/>
      <c r="E807" s="22"/>
      <c r="F807" s="22"/>
      <c r="G807" s="17"/>
      <c r="H807" s="41"/>
    </row>
    <row r="808" spans="1:8" ht="19.5" customHeight="1">
      <c r="A808" s="22"/>
      <c r="B808" s="22"/>
      <c r="C808" s="22"/>
      <c r="D808" s="35"/>
      <c r="E808" s="22"/>
      <c r="F808" s="22"/>
      <c r="G808" s="17"/>
      <c r="H808" s="41"/>
    </row>
    <row r="809" spans="1:8" ht="19.5" customHeight="1">
      <c r="A809" s="22"/>
      <c r="B809" s="22"/>
      <c r="C809" s="22"/>
      <c r="D809" s="35"/>
      <c r="E809" s="22"/>
      <c r="F809" s="22"/>
      <c r="G809" s="17"/>
      <c r="H809" s="41"/>
    </row>
    <row r="810" spans="1:8" ht="19.5" customHeight="1">
      <c r="A810" s="22"/>
      <c r="B810" s="22"/>
      <c r="C810" s="22"/>
      <c r="D810" s="35"/>
      <c r="E810" s="22"/>
      <c r="F810" s="22"/>
      <c r="G810" s="17"/>
      <c r="H810" s="41"/>
    </row>
    <row r="811" spans="1:8" ht="19.5" customHeight="1">
      <c r="A811" s="22"/>
      <c r="B811" s="22"/>
      <c r="C811" s="22"/>
      <c r="D811" s="35"/>
      <c r="E811" s="22"/>
      <c r="F811" s="22"/>
      <c r="G811" s="17"/>
      <c r="H811" s="41"/>
    </row>
    <row r="812" spans="1:8" ht="19.5" customHeight="1">
      <c r="A812" s="22"/>
      <c r="B812" s="22"/>
      <c r="C812" s="22"/>
      <c r="D812" s="35"/>
      <c r="E812" s="22"/>
      <c r="F812" s="22"/>
      <c r="G812" s="17"/>
      <c r="H812" s="41"/>
    </row>
    <row r="813" spans="1:8" ht="19.5" customHeight="1">
      <c r="A813" s="22"/>
      <c r="B813" s="22"/>
      <c r="C813" s="22"/>
      <c r="D813" s="35"/>
      <c r="E813" s="22"/>
      <c r="F813" s="22"/>
      <c r="G813" s="17"/>
      <c r="H813" s="41"/>
    </row>
    <row r="814" spans="1:8" ht="19.5" customHeight="1">
      <c r="A814" s="22"/>
      <c r="B814" s="22"/>
      <c r="C814" s="22"/>
      <c r="D814" s="35"/>
      <c r="E814" s="22"/>
      <c r="F814" s="22"/>
      <c r="G814" s="17"/>
      <c r="H814" s="41"/>
    </row>
    <row r="815" spans="1:8" ht="19.5" customHeight="1">
      <c r="A815" s="22"/>
      <c r="B815" s="22"/>
      <c r="C815" s="22"/>
      <c r="D815" s="35"/>
      <c r="E815" s="22"/>
      <c r="F815" s="22"/>
      <c r="G815" s="17"/>
      <c r="H815" s="41"/>
    </row>
    <row r="816" spans="1:8" ht="19.5" customHeight="1">
      <c r="A816" s="22"/>
      <c r="B816" s="22"/>
      <c r="C816" s="22"/>
      <c r="D816" s="35"/>
      <c r="E816" s="22"/>
      <c r="F816" s="22"/>
      <c r="G816" s="17"/>
      <c r="H816" s="41"/>
    </row>
    <row r="817" spans="1:8" ht="19.5" customHeight="1">
      <c r="A817" s="22"/>
      <c r="B817" s="22"/>
      <c r="C817" s="22"/>
      <c r="D817" s="35"/>
      <c r="E817" s="22"/>
      <c r="F817" s="22"/>
      <c r="G817" s="17"/>
      <c r="H817" s="41"/>
    </row>
    <row r="818" spans="1:8" ht="19.5" customHeight="1">
      <c r="A818" s="25"/>
      <c r="B818" s="13" t="s">
        <v>364</v>
      </c>
      <c r="C818" s="13"/>
      <c r="D818" s="13"/>
      <c r="E818" s="13"/>
      <c r="F818" s="345">
        <f>SUM(E819,E824,E829)</f>
        <v>333500</v>
      </c>
      <c r="G818" s="345"/>
      <c r="H818" s="12" t="s">
        <v>18</v>
      </c>
    </row>
    <row r="819" spans="1:8" ht="19.5" customHeight="1">
      <c r="A819" s="22"/>
      <c r="B819" s="13" t="s">
        <v>260</v>
      </c>
      <c r="C819" s="13"/>
      <c r="D819" s="13"/>
      <c r="E819" s="343">
        <f>SUM(E820)</f>
        <v>6000</v>
      </c>
      <c r="F819" s="343"/>
      <c r="G819" s="12" t="s">
        <v>18</v>
      </c>
      <c r="H819" s="12"/>
    </row>
    <row r="820" spans="1:8" ht="19.5" customHeight="1">
      <c r="A820" s="22"/>
      <c r="B820" s="336" t="s">
        <v>558</v>
      </c>
      <c r="C820" s="336"/>
      <c r="D820" s="336"/>
      <c r="E820" s="340">
        <f>SUM(E821)</f>
        <v>6000</v>
      </c>
      <c r="F820" s="340"/>
      <c r="G820" s="229" t="s">
        <v>18</v>
      </c>
      <c r="H820" s="229"/>
    </row>
    <row r="821" spans="1:8" ht="19.5" customHeight="1">
      <c r="A821" s="22"/>
      <c r="B821" s="336" t="s">
        <v>559</v>
      </c>
      <c r="C821" s="336"/>
      <c r="D821" s="336"/>
      <c r="E821" s="340">
        <v>6000</v>
      </c>
      <c r="F821" s="340"/>
      <c r="G821" s="229" t="s">
        <v>18</v>
      </c>
      <c r="H821" s="229"/>
    </row>
    <row r="822" spans="1:8" ht="19.5" customHeight="1">
      <c r="A822" s="22"/>
      <c r="B822" s="25" t="s">
        <v>845</v>
      </c>
      <c r="C822" s="20"/>
      <c r="D822" s="25"/>
      <c r="E822" s="15"/>
      <c r="F822" s="15"/>
      <c r="G822" s="21"/>
      <c r="H822" s="229"/>
    </row>
    <row r="823" spans="1:8" ht="19.5" customHeight="1">
      <c r="A823" s="22"/>
      <c r="B823" s="25"/>
      <c r="C823" s="20"/>
      <c r="D823" s="25"/>
      <c r="E823" s="15"/>
      <c r="F823" s="15"/>
      <c r="G823" s="21"/>
      <c r="H823" s="229"/>
    </row>
    <row r="824" spans="1:8" ht="19.5" customHeight="1">
      <c r="A824" s="22"/>
      <c r="B824" s="20" t="s">
        <v>284</v>
      </c>
      <c r="C824" s="20"/>
      <c r="D824" s="20"/>
      <c r="E824" s="340">
        <f>SUM(E825)</f>
        <v>170000</v>
      </c>
      <c r="F824" s="340"/>
      <c r="G824" s="229" t="s">
        <v>18</v>
      </c>
      <c r="H824" s="229"/>
    </row>
    <row r="825" spans="1:8" ht="19.5" customHeight="1">
      <c r="A825" s="22"/>
      <c r="B825" s="20" t="s">
        <v>285</v>
      </c>
      <c r="C825" s="20"/>
      <c r="D825" s="20"/>
      <c r="E825" s="340">
        <f>SUM(E826)</f>
        <v>170000</v>
      </c>
      <c r="F825" s="340"/>
      <c r="G825" s="229" t="s">
        <v>18</v>
      </c>
      <c r="H825" s="229"/>
    </row>
    <row r="826" spans="1:8" ht="19.5" customHeight="1">
      <c r="A826" s="22"/>
      <c r="B826" s="20" t="s">
        <v>514</v>
      </c>
      <c r="C826" s="20"/>
      <c r="D826" s="20"/>
      <c r="E826" s="340">
        <f>SUM(G827,G828)</f>
        <v>170000</v>
      </c>
      <c r="F826" s="340"/>
      <c r="G826" s="229" t="s">
        <v>18</v>
      </c>
      <c r="H826" s="229"/>
    </row>
    <row r="827" spans="1:8" ht="19.5" customHeight="1">
      <c r="A827" s="22"/>
      <c r="B827" s="25"/>
      <c r="C827" s="25" t="s">
        <v>676</v>
      </c>
      <c r="D827" s="25" t="s">
        <v>680</v>
      </c>
      <c r="E827" s="15"/>
      <c r="F827" s="15"/>
      <c r="G827" s="60">
        <v>170000</v>
      </c>
      <c r="H827" s="31" t="s">
        <v>18</v>
      </c>
    </row>
    <row r="828" spans="1:8" ht="19.5" customHeight="1">
      <c r="A828" s="22"/>
      <c r="B828" s="25"/>
      <c r="C828" s="20"/>
      <c r="D828" s="25"/>
      <c r="E828" s="15"/>
      <c r="F828" s="15"/>
      <c r="G828" s="21"/>
      <c r="H828" s="229"/>
    </row>
    <row r="829" spans="1:8" ht="19.5" customHeight="1">
      <c r="A829" s="22"/>
      <c r="B829" s="13" t="s">
        <v>560</v>
      </c>
      <c r="C829" s="13"/>
      <c r="D829" s="13"/>
      <c r="E829" s="343">
        <f>SUM(G832)</f>
        <v>157500</v>
      </c>
      <c r="F829" s="343"/>
      <c r="G829" s="12" t="s">
        <v>18</v>
      </c>
      <c r="H829" s="12"/>
    </row>
    <row r="830" spans="1:8" ht="19.5" customHeight="1">
      <c r="A830" s="22"/>
      <c r="B830" s="22"/>
      <c r="C830" s="22" t="s">
        <v>292</v>
      </c>
      <c r="D830" s="321" t="s">
        <v>677</v>
      </c>
      <c r="E830" s="321"/>
      <c r="F830" s="22"/>
      <c r="H830" s="2"/>
    </row>
    <row r="831" spans="1:8" ht="19.5" customHeight="1">
      <c r="A831" s="22"/>
      <c r="B831" s="25"/>
      <c r="C831" s="20"/>
      <c r="D831" s="25" t="s">
        <v>678</v>
      </c>
      <c r="E831" s="15"/>
      <c r="F831" s="15"/>
      <c r="G831" s="21"/>
      <c r="H831" s="229"/>
    </row>
    <row r="832" spans="1:8" ht="19.5" customHeight="1">
      <c r="A832" s="22"/>
      <c r="B832" s="25"/>
      <c r="C832" s="20"/>
      <c r="D832" s="25" t="s">
        <v>679</v>
      </c>
      <c r="E832" s="15"/>
      <c r="F832" s="15"/>
      <c r="G832" s="17">
        <v>157500</v>
      </c>
      <c r="H832" s="41" t="s">
        <v>18</v>
      </c>
    </row>
    <row r="833" spans="1:8" ht="19.5" customHeight="1">
      <c r="A833" s="22"/>
      <c r="B833" s="25"/>
      <c r="C833" s="20"/>
      <c r="D833" s="25"/>
      <c r="E833" s="15"/>
      <c r="F833" s="15"/>
      <c r="G833" s="21"/>
      <c r="H833" s="229"/>
    </row>
    <row r="834" spans="1:8" ht="19.5" customHeight="1">
      <c r="A834" s="22"/>
      <c r="B834" s="25"/>
      <c r="C834" s="20"/>
      <c r="D834" s="25"/>
      <c r="E834" s="15"/>
      <c r="F834" s="15"/>
      <c r="G834" s="21"/>
      <c r="H834" s="229"/>
    </row>
    <row r="835" spans="1:8" ht="19.5" customHeight="1">
      <c r="A835" s="22"/>
      <c r="B835" s="25"/>
      <c r="C835" s="20"/>
      <c r="D835" s="25"/>
      <c r="E835" s="15"/>
      <c r="F835" s="15"/>
      <c r="G835" s="21"/>
      <c r="H835" s="229"/>
    </row>
    <row r="836" spans="1:8" ht="19.5" customHeight="1">
      <c r="A836" s="22"/>
      <c r="B836" s="25"/>
      <c r="C836" s="20"/>
      <c r="D836" s="25"/>
      <c r="E836" s="15"/>
      <c r="F836" s="15"/>
      <c r="G836" s="21"/>
      <c r="H836" s="229"/>
    </row>
    <row r="837" spans="1:8" ht="19.5" customHeight="1">
      <c r="A837" s="22"/>
      <c r="B837" s="25"/>
      <c r="C837" s="20"/>
      <c r="D837" s="25"/>
      <c r="E837" s="15"/>
      <c r="F837" s="15"/>
      <c r="G837" s="21"/>
      <c r="H837" s="229"/>
    </row>
    <row r="838" spans="1:8" ht="19.5" customHeight="1">
      <c r="A838" s="22"/>
      <c r="B838" s="25"/>
      <c r="C838" s="20"/>
      <c r="D838" s="25"/>
      <c r="E838" s="15"/>
      <c r="F838" s="15"/>
      <c r="G838" s="21"/>
      <c r="H838" s="229"/>
    </row>
    <row r="839" spans="1:8" ht="19.5" customHeight="1">
      <c r="A839" s="22"/>
      <c r="B839" s="25"/>
      <c r="C839" s="20"/>
      <c r="D839" s="25"/>
      <c r="E839" s="15"/>
      <c r="F839" s="15"/>
      <c r="G839" s="21"/>
      <c r="H839" s="229"/>
    </row>
    <row r="840" spans="1:8" ht="19.5" customHeight="1">
      <c r="A840" s="22"/>
      <c r="B840" s="25"/>
      <c r="C840" s="20"/>
      <c r="D840" s="25"/>
      <c r="E840" s="15"/>
      <c r="F840" s="15"/>
      <c r="G840" s="21"/>
      <c r="H840" s="229"/>
    </row>
    <row r="841" spans="1:8" ht="19.5" customHeight="1">
      <c r="A841" s="22"/>
      <c r="B841" s="25"/>
      <c r="C841" s="20"/>
      <c r="D841" s="25"/>
      <c r="E841" s="15"/>
      <c r="F841" s="15"/>
      <c r="G841" s="21"/>
      <c r="H841" s="229"/>
    </row>
    <row r="842" spans="1:8" ht="19.5" customHeight="1">
      <c r="A842" s="22"/>
      <c r="B842" s="25"/>
      <c r="C842" s="20"/>
      <c r="D842" s="25"/>
      <c r="E842" s="15"/>
      <c r="F842" s="15"/>
      <c r="G842" s="21"/>
      <c r="H842" s="229"/>
    </row>
    <row r="843" spans="1:8" ht="19.5" customHeight="1">
      <c r="A843" s="22"/>
      <c r="B843" s="25"/>
      <c r="C843" s="20"/>
      <c r="D843" s="25"/>
      <c r="E843" s="15"/>
      <c r="F843" s="15"/>
      <c r="G843" s="21"/>
      <c r="H843" s="229"/>
    </row>
    <row r="844" spans="1:8" ht="19.5" customHeight="1">
      <c r="A844" s="22"/>
      <c r="B844" s="25"/>
      <c r="C844" s="20"/>
      <c r="D844" s="25"/>
      <c r="E844" s="15"/>
      <c r="F844" s="15"/>
      <c r="G844" s="21"/>
      <c r="H844" s="229"/>
    </row>
    <row r="845" spans="1:8" ht="19.5" customHeight="1">
      <c r="A845" s="22"/>
      <c r="B845" s="25"/>
      <c r="C845" s="20"/>
      <c r="D845" s="25"/>
      <c r="E845" s="15"/>
      <c r="F845" s="15"/>
      <c r="G845" s="21"/>
      <c r="H845" s="229"/>
    </row>
    <row r="846" spans="1:8" ht="19.5" customHeight="1">
      <c r="A846" s="22"/>
      <c r="B846" s="25"/>
      <c r="C846" s="20"/>
      <c r="D846" s="25"/>
      <c r="E846" s="15"/>
      <c r="F846" s="15"/>
      <c r="G846" s="21"/>
      <c r="H846" s="229"/>
    </row>
    <row r="847" spans="1:8" ht="19.5" customHeight="1">
      <c r="A847" s="22"/>
      <c r="B847" s="25"/>
      <c r="C847" s="20"/>
      <c r="D847" s="25"/>
      <c r="E847" s="15"/>
      <c r="F847" s="15"/>
      <c r="G847" s="21"/>
      <c r="H847" s="229"/>
    </row>
    <row r="848" spans="1:8" ht="19.5" customHeight="1">
      <c r="A848" s="22"/>
      <c r="B848" s="25"/>
      <c r="C848" s="20"/>
      <c r="D848" s="25"/>
      <c r="E848" s="15"/>
      <c r="F848" s="15"/>
      <c r="G848" s="21"/>
      <c r="H848" s="229"/>
    </row>
    <row r="849" spans="1:8" ht="19.5" customHeight="1">
      <c r="A849" s="22"/>
      <c r="B849" s="25"/>
      <c r="C849" s="20"/>
      <c r="D849" s="25"/>
      <c r="E849" s="15"/>
      <c r="F849" s="15"/>
      <c r="G849" s="21"/>
      <c r="H849" s="229"/>
    </row>
    <row r="850" spans="1:8" ht="19.5" customHeight="1">
      <c r="A850" s="22"/>
      <c r="B850" s="25"/>
      <c r="C850" s="20"/>
      <c r="D850" s="25"/>
      <c r="E850" s="15"/>
      <c r="F850" s="15"/>
      <c r="G850" s="21"/>
      <c r="H850" s="229"/>
    </row>
    <row r="851" spans="1:8" ht="19.5" customHeight="1">
      <c r="A851" s="22"/>
      <c r="B851" s="25"/>
      <c r="C851" s="20"/>
      <c r="D851" s="25"/>
      <c r="E851" s="15"/>
      <c r="F851" s="15"/>
      <c r="G851" s="21"/>
      <c r="H851" s="229"/>
    </row>
    <row r="852" spans="1:8" ht="19.5" customHeight="1">
      <c r="A852" s="22"/>
      <c r="B852" s="25"/>
      <c r="C852" s="20"/>
      <c r="D852" s="25"/>
      <c r="E852" s="15"/>
      <c r="F852" s="15"/>
      <c r="G852" s="21"/>
      <c r="H852" s="229"/>
    </row>
    <row r="853" spans="1:8" ht="19.5" customHeight="1">
      <c r="A853" s="22"/>
      <c r="B853" s="22"/>
      <c r="C853" s="22"/>
      <c r="D853" s="35"/>
      <c r="E853" s="22"/>
      <c r="F853" s="22"/>
      <c r="G853" s="17"/>
      <c r="H853" s="41"/>
    </row>
    <row r="854" spans="1:8" ht="19.5" customHeight="1">
      <c r="A854" s="22"/>
      <c r="B854" s="22"/>
      <c r="C854" s="22"/>
      <c r="D854" s="35"/>
      <c r="E854" s="22"/>
      <c r="F854" s="22"/>
      <c r="G854" s="17"/>
      <c r="H854" s="41"/>
    </row>
    <row r="855" spans="1:8" ht="19.5" customHeight="1">
      <c r="A855" s="22"/>
      <c r="B855" s="22"/>
      <c r="C855" s="22"/>
      <c r="D855" s="35"/>
      <c r="E855" s="22"/>
      <c r="F855" s="22"/>
      <c r="G855" s="17"/>
      <c r="H855" s="41"/>
    </row>
    <row r="856" spans="1:8" ht="19.5" customHeight="1">
      <c r="A856" s="22"/>
      <c r="B856" s="22"/>
      <c r="C856" s="22"/>
      <c r="D856" s="35"/>
      <c r="E856" s="22"/>
      <c r="F856" s="22"/>
      <c r="G856" s="17"/>
      <c r="H856" s="41"/>
    </row>
    <row r="857" spans="1:8" ht="19.5" customHeight="1">
      <c r="A857" s="22"/>
      <c r="B857" s="22"/>
      <c r="C857" s="22"/>
      <c r="D857" s="35"/>
      <c r="E857" s="22"/>
      <c r="F857" s="22"/>
      <c r="G857" s="17"/>
      <c r="H857" s="41"/>
    </row>
    <row r="858" spans="1:8" ht="19.5" customHeight="1">
      <c r="A858" s="22"/>
      <c r="B858" s="22"/>
      <c r="C858" s="22"/>
      <c r="D858" s="35"/>
      <c r="E858" s="22"/>
      <c r="F858" s="22"/>
      <c r="G858" s="17"/>
      <c r="H858" s="41"/>
    </row>
    <row r="859" spans="1:8" ht="19.5" customHeight="1">
      <c r="A859" s="22"/>
      <c r="B859" s="22"/>
      <c r="C859" s="22"/>
      <c r="D859" s="35"/>
      <c r="E859" s="22"/>
      <c r="F859" s="22"/>
      <c r="G859" s="17"/>
      <c r="H859" s="41"/>
    </row>
    <row r="860" spans="1:8" ht="19.5" customHeight="1">
      <c r="A860" s="22"/>
      <c r="B860" s="22"/>
      <c r="C860" s="22"/>
      <c r="D860" s="35"/>
      <c r="E860" s="22"/>
      <c r="F860" s="22"/>
      <c r="G860" s="17"/>
      <c r="H860" s="41"/>
    </row>
    <row r="861" spans="1:8" ht="19.5" customHeight="1">
      <c r="A861" s="13"/>
      <c r="B861" s="13" t="s">
        <v>300</v>
      </c>
      <c r="C861" s="13"/>
      <c r="D861" s="13"/>
      <c r="E861" s="13"/>
      <c r="F861" s="345">
        <f>SUM(E862,E875)</f>
        <v>1470200</v>
      </c>
      <c r="G861" s="345"/>
      <c r="H861" s="12" t="s">
        <v>18</v>
      </c>
    </row>
    <row r="862" spans="1:8" ht="19.5" customHeight="1">
      <c r="A862" s="13"/>
      <c r="B862" s="13" t="s">
        <v>260</v>
      </c>
      <c r="C862" s="13"/>
      <c r="D862" s="13"/>
      <c r="E862" s="343">
        <f>SUM(E863)</f>
        <v>454000</v>
      </c>
      <c r="F862" s="343"/>
      <c r="G862" s="12" t="s">
        <v>18</v>
      </c>
      <c r="H862" s="12"/>
    </row>
    <row r="863" spans="1:8" ht="19.5" customHeight="1">
      <c r="A863" s="25"/>
      <c r="B863" s="20" t="s">
        <v>494</v>
      </c>
      <c r="C863" s="20"/>
      <c r="D863" s="20"/>
      <c r="E863" s="340">
        <f>SUM(E864,E866,E869)</f>
        <v>454000</v>
      </c>
      <c r="F863" s="340"/>
      <c r="G863" s="229" t="s">
        <v>18</v>
      </c>
      <c r="H863" s="229"/>
    </row>
    <row r="864" spans="1:8" ht="19.5" customHeight="1">
      <c r="A864" s="25"/>
      <c r="B864" s="20" t="s">
        <v>530</v>
      </c>
      <c r="C864" s="20"/>
      <c r="D864" s="20"/>
      <c r="E864" s="340">
        <v>184000</v>
      </c>
      <c r="F864" s="340"/>
      <c r="G864" s="229" t="s">
        <v>18</v>
      </c>
      <c r="H864" s="229"/>
    </row>
    <row r="865" spans="1:8" ht="19.5" customHeight="1">
      <c r="A865" s="25"/>
      <c r="B865" s="25" t="s">
        <v>484</v>
      </c>
      <c r="C865" s="25"/>
      <c r="D865" s="23"/>
      <c r="E865" s="15"/>
      <c r="F865" s="15"/>
      <c r="G865" s="229"/>
      <c r="H865" s="229"/>
    </row>
    <row r="866" spans="1:8" ht="19.5" customHeight="1">
      <c r="A866" s="25"/>
      <c r="B866" s="20" t="s">
        <v>524</v>
      </c>
      <c r="C866" s="20"/>
      <c r="D866" s="20"/>
      <c r="E866" s="340">
        <v>98400</v>
      </c>
      <c r="F866" s="340"/>
      <c r="G866" s="229" t="s">
        <v>18</v>
      </c>
      <c r="H866" s="229"/>
    </row>
    <row r="867" spans="1:8" ht="19.5" customHeight="1">
      <c r="A867" s="25"/>
      <c r="B867" s="22" t="s">
        <v>489</v>
      </c>
      <c r="C867" s="20"/>
      <c r="D867" s="23"/>
      <c r="E867" s="15"/>
      <c r="F867" s="15"/>
      <c r="G867" s="229"/>
      <c r="H867" s="229"/>
    </row>
    <row r="868" spans="1:8" ht="19.5" customHeight="1">
      <c r="A868" s="25"/>
      <c r="B868" s="22" t="s">
        <v>490</v>
      </c>
      <c r="C868" s="20"/>
      <c r="D868" s="23"/>
      <c r="E868" s="15"/>
      <c r="F868" s="15"/>
      <c r="G868" s="229"/>
      <c r="H868" s="229"/>
    </row>
    <row r="869" spans="1:8" ht="19.5" customHeight="1">
      <c r="A869" s="25"/>
      <c r="B869" s="20" t="s">
        <v>529</v>
      </c>
      <c r="C869" s="20"/>
      <c r="D869" s="20"/>
      <c r="E869" s="340">
        <v>171600</v>
      </c>
      <c r="F869" s="340"/>
      <c r="G869" s="229" t="s">
        <v>18</v>
      </c>
      <c r="H869" s="229"/>
    </row>
    <row r="870" spans="1:8" ht="19.5" customHeight="1">
      <c r="A870" s="25"/>
      <c r="B870" s="22" t="s">
        <v>475</v>
      </c>
      <c r="D870" s="23"/>
      <c r="E870" s="23"/>
      <c r="F870" s="15"/>
      <c r="G870" s="229"/>
      <c r="H870" s="229"/>
    </row>
    <row r="871" spans="1:8" ht="19.5" customHeight="1">
      <c r="A871" s="25"/>
      <c r="B871" s="25" t="s">
        <v>797</v>
      </c>
      <c r="C871" s="25"/>
      <c r="D871" s="20"/>
      <c r="E871" s="15"/>
      <c r="F871" s="15"/>
      <c r="G871" s="229"/>
      <c r="H871" s="229"/>
    </row>
    <row r="872" spans="1:8" ht="19.5" customHeight="1">
      <c r="A872" s="25"/>
      <c r="B872" s="22" t="s">
        <v>485</v>
      </c>
      <c r="C872" s="25"/>
      <c r="D872" s="23"/>
      <c r="E872" s="25"/>
      <c r="F872" s="15"/>
      <c r="G872" s="229"/>
      <c r="H872" s="229"/>
    </row>
    <row r="873" spans="1:8" ht="19.5" customHeight="1">
      <c r="A873" s="25"/>
      <c r="B873" s="22" t="s">
        <v>478</v>
      </c>
      <c r="C873" s="25"/>
      <c r="D873" s="22"/>
      <c r="E873" s="25"/>
      <c r="F873" s="15"/>
      <c r="G873" s="229"/>
      <c r="H873" s="229"/>
    </row>
    <row r="874" spans="1:8" ht="19.5" customHeight="1">
      <c r="A874" s="25"/>
      <c r="B874" s="359"/>
      <c r="C874" s="359"/>
      <c r="D874" s="344"/>
      <c r="E874" s="344"/>
      <c r="F874" s="28"/>
      <c r="G874" s="233"/>
      <c r="H874" s="234"/>
    </row>
    <row r="875" spans="1:8" ht="19.5" customHeight="1">
      <c r="A875" s="25"/>
      <c r="B875" s="16" t="s">
        <v>275</v>
      </c>
      <c r="C875" s="28"/>
      <c r="D875" s="32"/>
      <c r="E875" s="354">
        <f>SUM(G877,G878,G879,G880)</f>
        <v>1016200</v>
      </c>
      <c r="F875" s="339"/>
      <c r="G875" s="243" t="s">
        <v>18</v>
      </c>
      <c r="H875" s="234"/>
    </row>
    <row r="876" spans="1:8" ht="19.5" customHeight="1">
      <c r="A876" s="25"/>
      <c r="B876" s="22"/>
      <c r="C876" s="25" t="s">
        <v>307</v>
      </c>
      <c r="D876" s="22" t="s">
        <v>681</v>
      </c>
      <c r="E876" s="28"/>
      <c r="F876" s="28"/>
      <c r="G876" s="30"/>
      <c r="H876" s="234"/>
    </row>
    <row r="877" spans="1:8" ht="19.5" customHeight="1">
      <c r="A877" s="9"/>
      <c r="B877" s="9"/>
      <c r="C877" s="9"/>
      <c r="D877" s="9" t="s">
        <v>814</v>
      </c>
      <c r="E877" s="9"/>
      <c r="F877" s="9"/>
      <c r="G877" s="62">
        <v>32200</v>
      </c>
      <c r="H877" s="4" t="s">
        <v>18</v>
      </c>
    </row>
    <row r="878" spans="1:8" ht="19.5" customHeight="1">
      <c r="A878" s="22"/>
      <c r="B878" s="22"/>
      <c r="C878" s="22" t="s">
        <v>292</v>
      </c>
      <c r="D878" s="217" t="s">
        <v>682</v>
      </c>
      <c r="E878" s="59"/>
      <c r="F878" s="59"/>
      <c r="G878" s="17">
        <v>600000</v>
      </c>
      <c r="H878" s="41" t="s">
        <v>18</v>
      </c>
    </row>
    <row r="879" spans="1:8" ht="19.5" customHeight="1">
      <c r="A879" s="22"/>
      <c r="B879" s="22"/>
      <c r="C879" s="2" t="s">
        <v>311</v>
      </c>
      <c r="D879" s="2" t="s">
        <v>683</v>
      </c>
      <c r="G879" s="58">
        <v>200000</v>
      </c>
      <c r="H879" s="228" t="s">
        <v>18</v>
      </c>
    </row>
    <row r="880" spans="1:8" ht="19.5" customHeight="1">
      <c r="C880" s="2" t="s">
        <v>293</v>
      </c>
      <c r="D880" s="2" t="s">
        <v>684</v>
      </c>
      <c r="G880" s="58">
        <v>184000</v>
      </c>
      <c r="H880" s="228" t="s">
        <v>18</v>
      </c>
    </row>
    <row r="904" spans="1:8" ht="19.5" customHeight="1">
      <c r="A904" s="13"/>
      <c r="B904" s="13" t="s">
        <v>301</v>
      </c>
      <c r="C904" s="13"/>
      <c r="D904" s="13"/>
      <c r="E904" s="13"/>
      <c r="F904" s="345">
        <f>SUM(E905,E924,E1119,E1123)</f>
        <v>57247300</v>
      </c>
      <c r="G904" s="345"/>
      <c r="H904" s="12" t="s">
        <v>18</v>
      </c>
    </row>
    <row r="905" spans="1:8" ht="19.5" customHeight="1">
      <c r="A905" s="13"/>
      <c r="B905" s="13" t="s">
        <v>260</v>
      </c>
      <c r="C905" s="13"/>
      <c r="D905" s="13"/>
      <c r="E905" s="343">
        <f>SUM(E906,E920)</f>
        <v>29635900</v>
      </c>
      <c r="F905" s="343"/>
      <c r="G905" s="12" t="s">
        <v>18</v>
      </c>
      <c r="H905" s="12"/>
    </row>
    <row r="906" spans="1:8" ht="19.5" customHeight="1">
      <c r="A906" s="25"/>
      <c r="B906" s="19" t="s">
        <v>271</v>
      </c>
      <c r="C906" s="20"/>
      <c r="D906" s="20"/>
      <c r="E906" s="340">
        <f>SUM(E907,E912,E916)</f>
        <v>26463900</v>
      </c>
      <c r="F906" s="340"/>
      <c r="G906" s="229" t="s">
        <v>18</v>
      </c>
      <c r="H906" s="229"/>
    </row>
    <row r="907" spans="1:8" ht="19.5" customHeight="1">
      <c r="A907" s="25"/>
      <c r="B907" s="237" t="s">
        <v>272</v>
      </c>
      <c r="C907" s="20"/>
      <c r="D907" s="20"/>
      <c r="E907" s="340">
        <v>5494000</v>
      </c>
      <c r="F907" s="340"/>
      <c r="G907" s="229" t="s">
        <v>18</v>
      </c>
      <c r="H907" s="229"/>
    </row>
    <row r="908" spans="1:8" ht="19.5" customHeight="1">
      <c r="A908" s="25"/>
      <c r="B908" s="237"/>
      <c r="C908" s="25" t="s">
        <v>991</v>
      </c>
      <c r="D908" s="25"/>
      <c r="E908" s="15"/>
      <c r="F908" s="15"/>
      <c r="G908" s="229"/>
      <c r="H908" s="229"/>
    </row>
    <row r="909" spans="1:8" ht="19.5" customHeight="1">
      <c r="A909" s="25"/>
      <c r="B909" s="237"/>
      <c r="C909" s="25" t="s">
        <v>992</v>
      </c>
      <c r="D909" s="25"/>
      <c r="E909" s="15"/>
      <c r="F909" s="15"/>
      <c r="G909" s="229"/>
      <c r="H909" s="229"/>
    </row>
    <row r="910" spans="1:8" ht="19.5" customHeight="1">
      <c r="A910" s="25"/>
      <c r="B910" s="25"/>
      <c r="C910" s="22" t="s">
        <v>993</v>
      </c>
      <c r="D910" s="23"/>
      <c r="E910" s="25"/>
      <c r="F910" s="25"/>
      <c r="G910" s="236"/>
      <c r="H910" s="31"/>
    </row>
    <row r="911" spans="1:8" ht="19.5" customHeight="1">
      <c r="A911" s="25"/>
      <c r="B911" s="25"/>
      <c r="C911" s="22" t="s">
        <v>994</v>
      </c>
      <c r="D911" s="23"/>
      <c r="E911" s="25"/>
      <c r="F911" s="25"/>
      <c r="G911" s="236"/>
      <c r="H911" s="31"/>
    </row>
    <row r="912" spans="1:8" ht="19.5" customHeight="1">
      <c r="A912" s="25"/>
      <c r="B912" s="237" t="s">
        <v>273</v>
      </c>
      <c r="C912" s="20"/>
      <c r="D912" s="20"/>
      <c r="E912" s="340">
        <v>19587600</v>
      </c>
      <c r="F912" s="340"/>
      <c r="G912" s="229" t="s">
        <v>18</v>
      </c>
      <c r="H912" s="229"/>
    </row>
    <row r="913" spans="1:8" ht="19.5" customHeight="1">
      <c r="A913" s="25"/>
      <c r="B913" s="27"/>
      <c r="C913" s="25" t="s">
        <v>995</v>
      </c>
      <c r="D913" s="25"/>
      <c r="E913" s="15"/>
      <c r="F913" s="15"/>
      <c r="G913" s="229"/>
      <c r="H913" s="229"/>
    </row>
    <row r="914" spans="1:8" ht="19.5" customHeight="1">
      <c r="A914" s="25"/>
      <c r="B914" s="27"/>
      <c r="C914" s="25" t="s">
        <v>996</v>
      </c>
      <c r="D914" s="25"/>
      <c r="E914" s="15"/>
      <c r="F914" s="15"/>
      <c r="G914" s="229"/>
      <c r="H914" s="229"/>
    </row>
    <row r="915" spans="1:8" ht="19.5" customHeight="1">
      <c r="A915" s="25"/>
      <c r="B915" s="25"/>
      <c r="C915" s="22" t="s">
        <v>997</v>
      </c>
      <c r="D915" s="23"/>
      <c r="E915" s="25"/>
      <c r="F915" s="25"/>
      <c r="G915" s="244"/>
      <c r="H915" s="41"/>
    </row>
    <row r="916" spans="1:8" ht="19.5" customHeight="1">
      <c r="A916" s="25"/>
      <c r="B916" s="237" t="s">
        <v>274</v>
      </c>
      <c r="C916" s="20"/>
      <c r="D916" s="20"/>
      <c r="E916" s="340">
        <v>1382300</v>
      </c>
      <c r="F916" s="340"/>
      <c r="G916" s="229" t="s">
        <v>18</v>
      </c>
      <c r="H916" s="229"/>
    </row>
    <row r="917" spans="1:8" ht="19.5" customHeight="1">
      <c r="A917" s="25"/>
      <c r="B917" s="27"/>
      <c r="C917" s="25" t="s">
        <v>998</v>
      </c>
      <c r="D917" s="25"/>
      <c r="E917" s="15"/>
      <c r="F917" s="15"/>
      <c r="G917" s="21"/>
      <c r="H917" s="229"/>
    </row>
    <row r="918" spans="1:8" ht="19.5" customHeight="1">
      <c r="A918" s="25"/>
      <c r="B918" s="27"/>
      <c r="C918" s="25" t="s">
        <v>999</v>
      </c>
      <c r="D918" s="25"/>
      <c r="E918" s="15"/>
      <c r="F918" s="15"/>
      <c r="G918" s="21"/>
      <c r="H918" s="229"/>
    </row>
    <row r="919" spans="1:8" ht="19.5" customHeight="1">
      <c r="A919" s="25"/>
      <c r="B919" s="27"/>
      <c r="C919" s="25" t="s">
        <v>1000</v>
      </c>
      <c r="D919" s="25"/>
      <c r="E919" s="15"/>
      <c r="F919" s="15"/>
      <c r="G919" s="21"/>
      <c r="H919" s="229"/>
    </row>
    <row r="920" spans="1:8" ht="19.5" customHeight="1">
      <c r="A920" s="25"/>
      <c r="B920" s="19" t="s">
        <v>265</v>
      </c>
      <c r="C920" s="20"/>
      <c r="D920" s="20"/>
      <c r="E920" s="340">
        <v>3172000</v>
      </c>
      <c r="F920" s="340"/>
      <c r="G920" s="229" t="s">
        <v>18</v>
      </c>
      <c r="H920" s="229"/>
    </row>
    <row r="921" spans="1:8" ht="19.5" customHeight="1">
      <c r="A921" s="25"/>
      <c r="B921" s="19"/>
      <c r="C921" s="25" t="s">
        <v>800</v>
      </c>
      <c r="D921" s="25"/>
      <c r="E921" s="15"/>
      <c r="F921" s="15"/>
      <c r="G921" s="229"/>
      <c r="H921" s="229"/>
    </row>
    <row r="922" spans="1:8" ht="19.5" customHeight="1">
      <c r="A922" s="25"/>
      <c r="B922" s="19"/>
      <c r="C922" s="25" t="s">
        <v>801</v>
      </c>
      <c r="D922" s="25"/>
      <c r="E922" s="15"/>
      <c r="F922" s="15"/>
      <c r="G922" s="229"/>
      <c r="H922" s="229"/>
    </row>
    <row r="923" spans="1:8" ht="19.5" customHeight="1">
      <c r="A923" s="25"/>
      <c r="B923" s="28"/>
      <c r="C923" s="32"/>
      <c r="D923" s="33"/>
      <c r="E923" s="28"/>
      <c r="F923" s="28"/>
      <c r="G923" s="233"/>
      <c r="H923" s="234"/>
    </row>
    <row r="924" spans="1:8" ht="19.5" customHeight="1">
      <c r="A924" s="25"/>
      <c r="B924" s="336" t="s">
        <v>314</v>
      </c>
      <c r="C924" s="336"/>
      <c r="D924" s="23"/>
      <c r="E924" s="356">
        <f>SUM(E926,E1015)</f>
        <v>18239900</v>
      </c>
      <c r="F924" s="356"/>
      <c r="G924" s="229" t="s">
        <v>18</v>
      </c>
      <c r="H924" s="4"/>
    </row>
    <row r="925" spans="1:8" ht="19.5" customHeight="1">
      <c r="A925" s="25"/>
      <c r="B925" s="20" t="s">
        <v>285</v>
      </c>
      <c r="C925" s="16"/>
      <c r="D925" s="23"/>
      <c r="E925" s="356">
        <f>SUM(E926,E1015)</f>
        <v>18239900</v>
      </c>
      <c r="F925" s="339"/>
      <c r="G925" s="243" t="s">
        <v>18</v>
      </c>
      <c r="H925" s="31"/>
    </row>
    <row r="926" spans="1:8" ht="19.5" customHeight="1">
      <c r="A926" s="25"/>
      <c r="B926" s="20" t="s">
        <v>531</v>
      </c>
      <c r="C926" s="16"/>
      <c r="D926" s="23"/>
      <c r="E926" s="358">
        <f>SUM(G930:G1014)</f>
        <v>3412900</v>
      </c>
      <c r="F926" s="358"/>
      <c r="G926" s="243" t="s">
        <v>18</v>
      </c>
      <c r="H926" s="31"/>
    </row>
    <row r="927" spans="1:8" ht="19.5" customHeight="1">
      <c r="A927" s="25"/>
      <c r="B927" s="20"/>
      <c r="C927" s="16" t="s">
        <v>982</v>
      </c>
      <c r="D927" s="23"/>
      <c r="E927" s="242"/>
      <c r="F927" s="242"/>
      <c r="G927" s="15"/>
      <c r="H927" s="31"/>
    </row>
    <row r="928" spans="1:8" ht="19.5" customHeight="1">
      <c r="A928" s="25"/>
      <c r="B928" s="25"/>
      <c r="C928" s="22" t="s">
        <v>685</v>
      </c>
      <c r="D928" s="22" t="s">
        <v>686</v>
      </c>
      <c r="E928" s="25"/>
      <c r="F928" s="25"/>
      <c r="G928" s="9"/>
      <c r="H928" s="4"/>
    </row>
    <row r="929" spans="1:8" ht="19.5" customHeight="1">
      <c r="A929" s="25"/>
      <c r="B929" s="25"/>
      <c r="C929" s="22"/>
      <c r="D929" s="23" t="s">
        <v>846</v>
      </c>
      <c r="E929" s="25"/>
      <c r="F929" s="25"/>
      <c r="G929" s="18"/>
      <c r="H929" s="31"/>
    </row>
    <row r="930" spans="1:8" ht="19.5" customHeight="1">
      <c r="A930" s="25"/>
      <c r="B930" s="25"/>
      <c r="C930" s="22"/>
      <c r="D930" s="23" t="s">
        <v>847</v>
      </c>
      <c r="E930" s="25"/>
      <c r="F930" s="25"/>
      <c r="G930" s="18">
        <v>163600</v>
      </c>
      <c r="H930" s="31" t="s">
        <v>18</v>
      </c>
    </row>
    <row r="931" spans="1:8" ht="19.5" customHeight="1">
      <c r="A931" s="25"/>
      <c r="B931" s="28"/>
      <c r="C931" s="13" t="s">
        <v>687</v>
      </c>
      <c r="D931" s="50"/>
      <c r="E931" s="50"/>
      <c r="F931" s="50"/>
      <c r="G931" s="50"/>
      <c r="H931" s="61"/>
    </row>
    <row r="932" spans="1:8" ht="19.5" customHeight="1">
      <c r="A932" s="25"/>
      <c r="B932" s="28"/>
      <c r="C932" s="22" t="s">
        <v>688</v>
      </c>
      <c r="D932" s="22" t="s">
        <v>690</v>
      </c>
      <c r="E932" s="25"/>
      <c r="F932" s="25"/>
      <c r="G932" s="9"/>
      <c r="H932" s="4"/>
    </row>
    <row r="933" spans="1:8" ht="19.5" customHeight="1">
      <c r="A933" s="25"/>
      <c r="B933" s="28"/>
      <c r="C933" s="32"/>
      <c r="D933" s="23" t="s">
        <v>846</v>
      </c>
      <c r="E933" s="25"/>
      <c r="F933" s="25"/>
      <c r="G933" s="18"/>
      <c r="H933" s="31"/>
    </row>
    <row r="934" spans="1:8" ht="19.5" customHeight="1">
      <c r="A934" s="25"/>
      <c r="B934" s="28"/>
      <c r="C934" s="32"/>
      <c r="D934" s="23" t="s">
        <v>847</v>
      </c>
      <c r="E934" s="25"/>
      <c r="F934" s="25"/>
      <c r="G934" s="18">
        <v>163600</v>
      </c>
      <c r="H934" s="31" t="s">
        <v>18</v>
      </c>
    </row>
    <row r="935" spans="1:8" ht="19.5" customHeight="1">
      <c r="A935" s="25"/>
      <c r="B935" s="28"/>
      <c r="C935" s="9" t="s">
        <v>689</v>
      </c>
      <c r="D935" s="22" t="s">
        <v>691</v>
      </c>
      <c r="E935" s="50"/>
      <c r="F935" s="50"/>
      <c r="G935" s="48">
        <v>52800</v>
      </c>
      <c r="H935" s="4" t="s">
        <v>18</v>
      </c>
    </row>
    <row r="936" spans="1:8" ht="19.5" customHeight="1">
      <c r="A936" s="25"/>
      <c r="B936" s="28"/>
      <c r="C936" s="9" t="s">
        <v>692</v>
      </c>
      <c r="D936" s="22" t="s">
        <v>693</v>
      </c>
      <c r="E936" s="28"/>
      <c r="F936" s="28"/>
      <c r="G936" s="18">
        <v>40000</v>
      </c>
      <c r="H936" s="31" t="s">
        <v>18</v>
      </c>
    </row>
    <row r="937" spans="1:8" ht="19.5" customHeight="1">
      <c r="A937" s="25"/>
      <c r="C937" s="16" t="s">
        <v>694</v>
      </c>
      <c r="D937" s="33"/>
      <c r="E937" s="28"/>
      <c r="F937" s="28"/>
      <c r="G937" s="30"/>
      <c r="H937" s="234"/>
    </row>
    <row r="938" spans="1:8" ht="19.5" customHeight="1">
      <c r="A938" s="25"/>
      <c r="B938" s="28"/>
      <c r="C938" s="9" t="s">
        <v>695</v>
      </c>
      <c r="D938" s="22" t="s">
        <v>696</v>
      </c>
      <c r="E938" s="25"/>
      <c r="F938" s="25"/>
      <c r="G938" s="9"/>
      <c r="H938" s="4"/>
    </row>
    <row r="939" spans="1:8" ht="19.5" customHeight="1">
      <c r="A939" s="25"/>
      <c r="B939" s="28"/>
      <c r="C939" s="50"/>
      <c r="D939" s="23" t="s">
        <v>846</v>
      </c>
      <c r="E939" s="25"/>
      <c r="F939" s="25"/>
      <c r="G939" s="18"/>
      <c r="H939" s="31"/>
    </row>
    <row r="940" spans="1:8" ht="19.5" customHeight="1">
      <c r="A940" s="25"/>
      <c r="B940" s="28"/>
      <c r="C940" s="22"/>
      <c r="D940" s="23" t="s">
        <v>848</v>
      </c>
      <c r="E940" s="25"/>
      <c r="F940" s="25"/>
      <c r="G940" s="18">
        <v>245400</v>
      </c>
      <c r="H940" s="31" t="s">
        <v>18</v>
      </c>
    </row>
    <row r="941" spans="1:8" ht="19.5" customHeight="1">
      <c r="A941" s="25"/>
      <c r="B941" s="28"/>
      <c r="C941" s="22" t="s">
        <v>697</v>
      </c>
      <c r="D941" s="22" t="s">
        <v>983</v>
      </c>
      <c r="E941" s="25"/>
      <c r="F941" s="25"/>
      <c r="G941" s="18"/>
      <c r="H941" s="31"/>
    </row>
    <row r="942" spans="1:8" ht="19.5" customHeight="1">
      <c r="A942" s="25"/>
      <c r="B942" s="25"/>
      <c r="C942" s="22"/>
      <c r="D942" s="22" t="s">
        <v>849</v>
      </c>
      <c r="E942" s="25"/>
      <c r="F942" s="25"/>
      <c r="G942" s="18"/>
      <c r="H942" s="31"/>
    </row>
    <row r="943" spans="1:8" ht="19.5" customHeight="1">
      <c r="A943" s="25"/>
      <c r="B943" s="25"/>
      <c r="C943" s="22"/>
      <c r="D943" s="23" t="s">
        <v>850</v>
      </c>
      <c r="E943" s="25"/>
      <c r="F943" s="25"/>
      <c r="G943" s="18">
        <v>69000</v>
      </c>
      <c r="H943" s="31" t="s">
        <v>18</v>
      </c>
    </row>
    <row r="944" spans="1:8" ht="19.5" customHeight="1">
      <c r="A944" s="25"/>
      <c r="B944" s="25"/>
      <c r="C944" s="22" t="s">
        <v>698</v>
      </c>
      <c r="D944" s="22" t="s">
        <v>984</v>
      </c>
      <c r="E944" s="28"/>
      <c r="F944" s="28"/>
      <c r="G944" s="30"/>
      <c r="H944" s="234"/>
    </row>
    <row r="945" spans="1:8" ht="19.5" customHeight="1">
      <c r="A945" s="25"/>
      <c r="B945" s="25"/>
      <c r="C945" s="32"/>
      <c r="D945" s="22" t="s">
        <v>849</v>
      </c>
      <c r="E945" s="28"/>
      <c r="F945" s="28"/>
      <c r="G945" s="30"/>
      <c r="H945" s="234"/>
    </row>
    <row r="946" spans="1:8" ht="19.5" customHeight="1">
      <c r="A946" s="25"/>
      <c r="B946" s="25"/>
      <c r="C946" s="32"/>
      <c r="D946" s="23" t="s">
        <v>852</v>
      </c>
      <c r="E946" s="28"/>
      <c r="F946" s="28"/>
      <c r="G946" s="18">
        <v>30000</v>
      </c>
      <c r="H946" s="31" t="s">
        <v>18</v>
      </c>
    </row>
    <row r="947" spans="1:8" ht="19.5" customHeight="1">
      <c r="A947" s="25"/>
      <c r="B947" s="25"/>
      <c r="C947" s="22" t="s">
        <v>699</v>
      </c>
      <c r="D947" s="22" t="s">
        <v>941</v>
      </c>
      <c r="E947" s="28"/>
      <c r="F947" s="28"/>
      <c r="G947" s="18">
        <v>180000</v>
      </c>
      <c r="H947" s="31" t="s">
        <v>18</v>
      </c>
    </row>
    <row r="948" spans="1:8" ht="19.5" customHeight="1">
      <c r="A948" s="25"/>
      <c r="B948" s="25"/>
      <c r="C948" s="16" t="s">
        <v>700</v>
      </c>
      <c r="D948" s="33"/>
      <c r="E948" s="28"/>
      <c r="F948" s="28"/>
      <c r="G948" s="30"/>
      <c r="H948" s="234"/>
    </row>
    <row r="949" spans="1:8" ht="19.5" customHeight="1">
      <c r="A949" s="25"/>
      <c r="B949" s="25"/>
      <c r="C949" s="22" t="s">
        <v>701</v>
      </c>
      <c r="D949" s="22" t="s">
        <v>702</v>
      </c>
      <c r="E949" s="28"/>
      <c r="F949" s="28"/>
      <c r="G949" s="30"/>
      <c r="H949" s="234"/>
    </row>
    <row r="950" spans="1:8" ht="19.5" customHeight="1">
      <c r="A950" s="25"/>
      <c r="B950" s="25"/>
      <c r="C950" s="32"/>
      <c r="D950" s="23" t="s">
        <v>853</v>
      </c>
      <c r="E950" s="28"/>
      <c r="F950" s="28"/>
      <c r="G950" s="18">
        <v>27000</v>
      </c>
      <c r="H950" s="31" t="s">
        <v>18</v>
      </c>
    </row>
    <row r="951" spans="1:8" ht="19.5" customHeight="1">
      <c r="A951" s="25"/>
      <c r="B951" s="25"/>
      <c r="C951" s="22" t="s">
        <v>703</v>
      </c>
      <c r="D951" s="22" t="s">
        <v>704</v>
      </c>
      <c r="E951" s="28"/>
      <c r="F951" s="28"/>
      <c r="G951" s="30"/>
      <c r="H951" s="234"/>
    </row>
    <row r="952" spans="1:8" ht="19.5" customHeight="1">
      <c r="A952" s="25"/>
      <c r="B952" s="25"/>
      <c r="C952" s="32"/>
      <c r="D952" s="22" t="s">
        <v>854</v>
      </c>
      <c r="E952" s="28"/>
      <c r="F952" s="28"/>
      <c r="G952" s="30"/>
      <c r="H952" s="234"/>
    </row>
    <row r="953" spans="1:8" ht="19.5" customHeight="1">
      <c r="A953" s="25"/>
      <c r="B953" s="25"/>
      <c r="C953" s="32"/>
      <c r="D953" s="22" t="s">
        <v>855</v>
      </c>
      <c r="E953" s="28"/>
      <c r="F953" s="28"/>
      <c r="G953" s="227"/>
      <c r="H953" s="234"/>
    </row>
    <row r="954" spans="1:8" ht="19.5" customHeight="1">
      <c r="A954" s="25"/>
      <c r="B954" s="25"/>
      <c r="C954" s="32"/>
      <c r="D954" s="23" t="s">
        <v>856</v>
      </c>
      <c r="E954" s="28"/>
      <c r="F954" s="28"/>
      <c r="G954" s="18">
        <v>25100</v>
      </c>
      <c r="H954" s="31" t="s">
        <v>18</v>
      </c>
    </row>
    <row r="955" spans="1:8" ht="19.5" customHeight="1">
      <c r="A955" s="25"/>
      <c r="B955" s="25"/>
      <c r="C955" s="16" t="s">
        <v>705</v>
      </c>
      <c r="D955" s="32"/>
      <c r="E955" s="28"/>
      <c r="F955" s="28"/>
      <c r="G955" s="30"/>
      <c r="H955" s="234"/>
    </row>
    <row r="956" spans="1:8" ht="19.5" customHeight="1">
      <c r="A956" s="25"/>
      <c r="B956" s="25"/>
      <c r="C956" s="22" t="s">
        <v>777</v>
      </c>
      <c r="D956" s="22" t="s">
        <v>706</v>
      </c>
      <c r="E956" s="25"/>
      <c r="F956" s="25"/>
      <c r="G956" s="9"/>
      <c r="H956" s="4"/>
    </row>
    <row r="957" spans="1:8" ht="19.5" customHeight="1">
      <c r="A957" s="25"/>
      <c r="B957" s="25"/>
      <c r="C957" s="32"/>
      <c r="D957" s="23" t="s">
        <v>857</v>
      </c>
      <c r="E957" s="25"/>
      <c r="F957" s="25"/>
      <c r="G957" s="18"/>
      <c r="H957" s="31"/>
    </row>
    <row r="958" spans="1:8" ht="19.5" customHeight="1">
      <c r="A958" s="25"/>
      <c r="B958" s="25"/>
      <c r="C958" s="32"/>
      <c r="D958" s="23" t="s">
        <v>858</v>
      </c>
      <c r="E958" s="25"/>
      <c r="F958" s="25"/>
      <c r="G958" s="18">
        <v>245400</v>
      </c>
      <c r="H958" s="31" t="s">
        <v>18</v>
      </c>
    </row>
    <row r="959" spans="1:8" ht="19.5" customHeight="1">
      <c r="A959" s="25"/>
      <c r="B959" s="25"/>
      <c r="C959" s="16" t="s">
        <v>707</v>
      </c>
      <c r="D959" s="23"/>
      <c r="E959" s="25"/>
      <c r="F959" s="25"/>
      <c r="G959" s="18"/>
      <c r="H959" s="31"/>
    </row>
    <row r="960" spans="1:8" ht="19.5" customHeight="1">
      <c r="A960" s="25"/>
      <c r="B960" s="25"/>
      <c r="C960" s="22" t="s">
        <v>708</v>
      </c>
      <c r="D960" s="22" t="s">
        <v>709</v>
      </c>
      <c r="E960" s="25"/>
      <c r="F960" s="25"/>
      <c r="G960" s="18">
        <v>42000</v>
      </c>
      <c r="H960" s="31" t="s">
        <v>18</v>
      </c>
    </row>
    <row r="961" spans="1:8" ht="19.5" customHeight="1">
      <c r="A961" s="25"/>
      <c r="B961" s="25"/>
      <c r="C961" s="16" t="s">
        <v>710</v>
      </c>
      <c r="D961" s="23"/>
      <c r="E961" s="25"/>
      <c r="F961" s="25"/>
      <c r="G961" s="18"/>
      <c r="H961" s="31"/>
    </row>
    <row r="962" spans="1:8" ht="19.5" customHeight="1">
      <c r="A962" s="25"/>
      <c r="B962" s="25"/>
      <c r="C962" s="22" t="s">
        <v>711</v>
      </c>
      <c r="D962" s="22" t="s">
        <v>712</v>
      </c>
      <c r="E962" s="25"/>
      <c r="F962" s="25"/>
      <c r="G962" s="18"/>
      <c r="H962" s="31"/>
    </row>
    <row r="963" spans="1:8" ht="19.5" customHeight="1">
      <c r="A963" s="25"/>
      <c r="B963" s="25"/>
      <c r="C963" s="32"/>
      <c r="D963" s="23" t="s">
        <v>859</v>
      </c>
      <c r="E963" s="25"/>
      <c r="F963" s="25"/>
      <c r="G963" s="18"/>
      <c r="H963" s="31"/>
    </row>
    <row r="964" spans="1:8" ht="19.5" customHeight="1">
      <c r="A964" s="25"/>
      <c r="B964" s="25"/>
      <c r="C964" s="32"/>
      <c r="D964" s="23" t="s">
        <v>860</v>
      </c>
      <c r="E964" s="25"/>
      <c r="F964" s="25"/>
      <c r="G964" s="18">
        <v>327200</v>
      </c>
      <c r="H964" s="31" t="s">
        <v>18</v>
      </c>
    </row>
    <row r="965" spans="1:8" ht="19.5" customHeight="1">
      <c r="A965" s="25"/>
      <c r="B965" s="25"/>
      <c r="C965" s="22" t="s">
        <v>713</v>
      </c>
      <c r="D965" s="22" t="s">
        <v>714</v>
      </c>
      <c r="E965" s="25"/>
      <c r="F965" s="25"/>
      <c r="G965" s="18">
        <v>6000</v>
      </c>
      <c r="H965" s="31" t="s">
        <v>18</v>
      </c>
    </row>
    <row r="966" spans="1:8" ht="19.5" customHeight="1">
      <c r="A966" s="25"/>
      <c r="B966" s="25"/>
      <c r="C966" s="22" t="s">
        <v>715</v>
      </c>
      <c r="D966" s="22" t="s">
        <v>985</v>
      </c>
      <c r="E966" s="25"/>
      <c r="F966" s="25"/>
      <c r="G966" s="18"/>
      <c r="H966" s="31"/>
    </row>
    <row r="967" spans="1:8" ht="19.5" customHeight="1">
      <c r="A967" s="25"/>
      <c r="B967" s="25"/>
      <c r="C967" s="32"/>
      <c r="D967" s="22" t="s">
        <v>851</v>
      </c>
      <c r="E967" s="25"/>
      <c r="F967" s="25"/>
      <c r="G967" s="18"/>
      <c r="H967" s="31"/>
    </row>
    <row r="968" spans="1:8" ht="19.5" customHeight="1">
      <c r="A968" s="25"/>
      <c r="B968" s="25"/>
      <c r="C968" s="32"/>
      <c r="D968" s="23" t="s">
        <v>862</v>
      </c>
      <c r="E968" s="25"/>
      <c r="F968" s="25"/>
      <c r="G968" s="18">
        <v>161000</v>
      </c>
      <c r="H968" s="31" t="s">
        <v>18</v>
      </c>
    </row>
    <row r="969" spans="1:8" ht="19.5" customHeight="1">
      <c r="A969" s="25"/>
      <c r="B969" s="25"/>
      <c r="C969" s="22" t="s">
        <v>716</v>
      </c>
      <c r="D969" s="22" t="s">
        <v>717</v>
      </c>
      <c r="E969" s="25"/>
      <c r="F969" s="25"/>
      <c r="G969" s="18"/>
      <c r="H969" s="31"/>
    </row>
    <row r="970" spans="1:8" ht="19.5" customHeight="1">
      <c r="A970" s="25"/>
      <c r="B970" s="25"/>
      <c r="C970" s="32"/>
      <c r="D970" s="22" t="s">
        <v>863</v>
      </c>
      <c r="E970" s="25"/>
      <c r="F970" s="25"/>
      <c r="G970" s="18">
        <v>30400</v>
      </c>
      <c r="H970" s="31" t="s">
        <v>18</v>
      </c>
    </row>
    <row r="971" spans="1:8" ht="19.5" customHeight="1">
      <c r="A971" s="25"/>
      <c r="B971" s="25"/>
      <c r="C971" s="16" t="s">
        <v>718</v>
      </c>
      <c r="D971" s="23"/>
      <c r="E971" s="25"/>
      <c r="F971" s="25"/>
      <c r="G971" s="18"/>
      <c r="H971" s="31"/>
    </row>
    <row r="972" spans="1:8" ht="19.5" customHeight="1">
      <c r="A972" s="25"/>
      <c r="B972" s="25"/>
      <c r="C972" s="22" t="s">
        <v>719</v>
      </c>
      <c r="D972" s="22" t="s">
        <v>720</v>
      </c>
      <c r="E972" s="25"/>
      <c r="F972" s="25"/>
      <c r="G972" s="18"/>
      <c r="H972" s="31"/>
    </row>
    <row r="973" spans="1:8" ht="19.5" customHeight="1">
      <c r="A973" s="25"/>
      <c r="B973" s="25"/>
      <c r="C973" s="32"/>
      <c r="D973" s="23" t="s">
        <v>857</v>
      </c>
      <c r="E973" s="25"/>
      <c r="F973" s="25"/>
      <c r="G973" s="18"/>
      <c r="H973" s="31"/>
    </row>
    <row r="974" spans="1:8" ht="19.5" customHeight="1">
      <c r="A974" s="25"/>
      <c r="B974" s="25"/>
      <c r="C974" s="32"/>
      <c r="D974" s="23" t="s">
        <v>864</v>
      </c>
      <c r="E974" s="25"/>
      <c r="F974" s="25"/>
      <c r="G974" s="18">
        <v>304500</v>
      </c>
      <c r="H974" s="31" t="s">
        <v>18</v>
      </c>
    </row>
    <row r="975" spans="1:8" ht="19.5" customHeight="1">
      <c r="A975" s="25"/>
      <c r="B975" s="25"/>
      <c r="C975" s="22" t="s">
        <v>721</v>
      </c>
      <c r="D975" s="22" t="s">
        <v>722</v>
      </c>
      <c r="E975" s="25"/>
      <c r="F975" s="25"/>
      <c r="G975" s="18"/>
      <c r="H975" s="31"/>
    </row>
    <row r="976" spans="1:8" ht="19.5" customHeight="1">
      <c r="A976" s="25"/>
      <c r="B976" s="25"/>
      <c r="C976" s="32"/>
      <c r="D976" s="23" t="s">
        <v>857</v>
      </c>
      <c r="E976" s="25"/>
      <c r="F976" s="25"/>
      <c r="G976" s="18"/>
      <c r="H976" s="31"/>
    </row>
    <row r="977" spans="1:8" ht="19.5" customHeight="1">
      <c r="A977" s="25"/>
      <c r="B977" s="25"/>
      <c r="C977" s="32"/>
      <c r="D977" s="23" t="s">
        <v>865</v>
      </c>
      <c r="E977" s="25"/>
      <c r="F977" s="25"/>
      <c r="G977" s="18">
        <v>122700</v>
      </c>
      <c r="H977" s="31" t="s">
        <v>18</v>
      </c>
    </row>
    <row r="978" spans="1:8" ht="19.5" customHeight="1">
      <c r="A978" s="25"/>
      <c r="B978" s="25"/>
      <c r="C978" s="22" t="s">
        <v>723</v>
      </c>
      <c r="D978" s="22" t="s">
        <v>724</v>
      </c>
      <c r="E978" s="25"/>
      <c r="F978" s="25"/>
      <c r="G978" s="18"/>
      <c r="H978" s="31"/>
    </row>
    <row r="979" spans="1:8" ht="19.5" customHeight="1">
      <c r="A979" s="25"/>
      <c r="B979" s="25"/>
      <c r="C979" s="32"/>
      <c r="D979" s="23" t="s">
        <v>857</v>
      </c>
      <c r="E979" s="25"/>
      <c r="F979" s="25"/>
      <c r="G979" s="18"/>
      <c r="H979" s="31"/>
    </row>
    <row r="980" spans="1:8" ht="19.5" customHeight="1">
      <c r="A980" s="25"/>
      <c r="B980" s="25"/>
      <c r="C980" s="32"/>
      <c r="D980" s="23" t="s">
        <v>866</v>
      </c>
      <c r="E980" s="25"/>
      <c r="F980" s="25"/>
      <c r="G980" s="18">
        <v>141600</v>
      </c>
      <c r="H980" s="31" t="s">
        <v>18</v>
      </c>
    </row>
    <row r="981" spans="1:8" ht="19.5" customHeight="1">
      <c r="A981" s="25"/>
      <c r="B981" s="25"/>
      <c r="C981" s="22" t="s">
        <v>725</v>
      </c>
      <c r="D981" s="22" t="s">
        <v>986</v>
      </c>
      <c r="E981" s="25"/>
      <c r="F981" s="25"/>
      <c r="G981" s="18"/>
      <c r="H981" s="31"/>
    </row>
    <row r="982" spans="1:8" ht="19.5" customHeight="1">
      <c r="A982" s="25"/>
      <c r="B982" s="25"/>
      <c r="C982" s="32"/>
      <c r="D982" s="22" t="s">
        <v>861</v>
      </c>
      <c r="E982" s="25"/>
      <c r="F982" s="25"/>
      <c r="G982" s="18"/>
      <c r="H982" s="31"/>
    </row>
    <row r="983" spans="1:8" ht="19.5" customHeight="1">
      <c r="A983" s="25"/>
      <c r="B983" s="25"/>
      <c r="C983" s="32"/>
      <c r="D983" s="23" t="s">
        <v>867</v>
      </c>
      <c r="E983" s="25"/>
      <c r="F983" s="25"/>
      <c r="G983" s="18">
        <v>30000</v>
      </c>
      <c r="H983" s="31" t="s">
        <v>18</v>
      </c>
    </row>
    <row r="984" spans="1:8" ht="19.5" customHeight="1">
      <c r="A984" s="25"/>
      <c r="B984" s="25"/>
      <c r="C984" s="22" t="s">
        <v>726</v>
      </c>
      <c r="D984" s="22" t="s">
        <v>987</v>
      </c>
      <c r="E984" s="25"/>
      <c r="F984" s="25"/>
      <c r="G984" s="18"/>
      <c r="H984" s="31"/>
    </row>
    <row r="985" spans="1:8" ht="19.5" customHeight="1">
      <c r="A985" s="25"/>
      <c r="B985" s="25"/>
      <c r="C985" s="32"/>
      <c r="D985" s="22" t="s">
        <v>861</v>
      </c>
      <c r="E985" s="25"/>
      <c r="F985" s="25"/>
      <c r="G985" s="18"/>
      <c r="H985" s="31"/>
    </row>
    <row r="986" spans="1:8" ht="19.5" customHeight="1">
      <c r="A986" s="25"/>
      <c r="B986" s="25"/>
      <c r="C986" s="32"/>
      <c r="D986" s="23" t="s">
        <v>868</v>
      </c>
      <c r="E986" s="25"/>
      <c r="F986" s="25"/>
      <c r="G986" s="18">
        <v>69000</v>
      </c>
      <c r="H986" s="31" t="s">
        <v>18</v>
      </c>
    </row>
    <row r="987" spans="1:8" ht="19.5" customHeight="1">
      <c r="A987" s="25"/>
      <c r="B987" s="25"/>
      <c r="C987" s="22" t="s">
        <v>727</v>
      </c>
      <c r="D987" s="22" t="s">
        <v>731</v>
      </c>
      <c r="E987" s="25"/>
      <c r="F987" s="25"/>
      <c r="G987" s="18">
        <v>56800</v>
      </c>
      <c r="H987" s="31" t="s">
        <v>18</v>
      </c>
    </row>
    <row r="988" spans="1:8" ht="19.5" customHeight="1">
      <c r="A988" s="25"/>
      <c r="B988" s="25"/>
      <c r="C988" s="22" t="s">
        <v>729</v>
      </c>
      <c r="D988" s="22" t="s">
        <v>730</v>
      </c>
      <c r="E988" s="25"/>
      <c r="F988" s="25"/>
      <c r="G988" s="18"/>
      <c r="H988" s="31"/>
    </row>
    <row r="989" spans="1:8" ht="19.5" customHeight="1">
      <c r="A989" s="25"/>
      <c r="B989" s="25"/>
      <c r="C989" s="22"/>
      <c r="D989" s="22" t="s">
        <v>869</v>
      </c>
      <c r="E989" s="25"/>
      <c r="F989" s="25"/>
      <c r="G989" s="18">
        <v>99000</v>
      </c>
      <c r="H989" s="31" t="s">
        <v>18</v>
      </c>
    </row>
    <row r="990" spans="1:8" ht="19.5" customHeight="1">
      <c r="A990" s="25"/>
      <c r="B990" s="25"/>
      <c r="C990" s="22" t="s">
        <v>728</v>
      </c>
      <c r="D990" s="22" t="s">
        <v>732</v>
      </c>
      <c r="E990" s="25"/>
      <c r="F990" s="25"/>
      <c r="G990" s="18">
        <v>212000</v>
      </c>
      <c r="H990" s="31" t="s">
        <v>18</v>
      </c>
    </row>
    <row r="991" spans="1:8" ht="19.5" customHeight="1">
      <c r="A991" s="25"/>
      <c r="B991" s="25"/>
      <c r="C991" s="16" t="s">
        <v>733</v>
      </c>
      <c r="D991" s="23"/>
      <c r="E991" s="25"/>
      <c r="F991" s="25"/>
      <c r="G991" s="18"/>
      <c r="H991" s="31"/>
    </row>
    <row r="992" spans="1:8" ht="19.5" customHeight="1">
      <c r="A992" s="25"/>
      <c r="B992" s="25"/>
      <c r="C992" s="22" t="s">
        <v>736</v>
      </c>
      <c r="D992" s="22" t="s">
        <v>734</v>
      </c>
      <c r="E992" s="25"/>
      <c r="F992" s="25"/>
      <c r="G992" s="18"/>
      <c r="H992" s="31"/>
    </row>
    <row r="993" spans="1:8" ht="19.5" customHeight="1">
      <c r="A993" s="25"/>
      <c r="B993" s="25"/>
      <c r="C993" s="32"/>
      <c r="D993" s="23" t="s">
        <v>859</v>
      </c>
      <c r="E993" s="25"/>
      <c r="F993" s="25"/>
      <c r="G993" s="18"/>
      <c r="H993" s="31"/>
    </row>
    <row r="994" spans="1:8" ht="19.5" customHeight="1">
      <c r="A994" s="25"/>
      <c r="B994" s="25"/>
      <c r="C994" s="32"/>
      <c r="D994" s="23" t="s">
        <v>870</v>
      </c>
      <c r="E994" s="25"/>
      <c r="F994" s="25"/>
      <c r="G994" s="18">
        <v>67000</v>
      </c>
      <c r="H994" s="31" t="s">
        <v>18</v>
      </c>
    </row>
    <row r="995" spans="1:8" ht="19.5" customHeight="1">
      <c r="A995" s="25"/>
      <c r="B995" s="25"/>
      <c r="C995" s="22" t="s">
        <v>735</v>
      </c>
      <c r="D995" s="22" t="s">
        <v>737</v>
      </c>
      <c r="E995" s="25"/>
      <c r="F995" s="25"/>
      <c r="G995" s="18"/>
      <c r="H995" s="31"/>
    </row>
    <row r="996" spans="1:8" ht="19.5" customHeight="1">
      <c r="A996" s="25"/>
      <c r="B996" s="25"/>
      <c r="C996" s="32"/>
      <c r="D996" s="23" t="s">
        <v>859</v>
      </c>
      <c r="E996" s="25"/>
      <c r="F996" s="25"/>
      <c r="G996" s="18"/>
      <c r="H996" s="31"/>
    </row>
    <row r="997" spans="1:8" ht="19.5" customHeight="1">
      <c r="A997" s="25"/>
      <c r="B997" s="25"/>
      <c r="C997" s="32"/>
      <c r="D997" s="23" t="s">
        <v>871</v>
      </c>
      <c r="E997" s="25"/>
      <c r="F997" s="25"/>
      <c r="G997" s="18">
        <v>188800</v>
      </c>
      <c r="H997" s="31" t="s">
        <v>18</v>
      </c>
    </row>
    <row r="998" spans="1:8" ht="19.5" customHeight="1">
      <c r="A998" s="25"/>
      <c r="B998" s="25"/>
      <c r="C998" s="22" t="s">
        <v>738</v>
      </c>
      <c r="D998" s="22" t="s">
        <v>739</v>
      </c>
      <c r="E998" s="25"/>
      <c r="F998" s="25"/>
      <c r="G998" s="18"/>
      <c r="H998" s="31"/>
    </row>
    <row r="999" spans="1:8" ht="19.5" customHeight="1">
      <c r="A999" s="25"/>
      <c r="B999" s="25"/>
      <c r="C999" s="32"/>
      <c r="D999" s="22" t="s">
        <v>872</v>
      </c>
      <c r="E999" s="25"/>
      <c r="F999" s="25"/>
      <c r="G999" s="18">
        <v>92100</v>
      </c>
      <c r="H999" s="31" t="s">
        <v>18</v>
      </c>
    </row>
    <row r="1000" spans="1:8" ht="19.5" customHeight="1">
      <c r="A1000" s="25"/>
      <c r="B1000" s="25"/>
      <c r="C1000" s="16" t="s">
        <v>740</v>
      </c>
      <c r="D1000" s="23"/>
      <c r="E1000" s="25"/>
      <c r="F1000" s="25"/>
      <c r="G1000" s="18"/>
      <c r="H1000" s="31"/>
    </row>
    <row r="1001" spans="1:8" ht="19.5" customHeight="1">
      <c r="A1001" s="25"/>
      <c r="B1001" s="25"/>
      <c r="C1001" s="22" t="s">
        <v>741</v>
      </c>
      <c r="D1001" s="22" t="s">
        <v>742</v>
      </c>
      <c r="E1001" s="25"/>
      <c r="F1001" s="25"/>
      <c r="G1001" s="18"/>
      <c r="H1001" s="31"/>
    </row>
    <row r="1002" spans="1:8" ht="19.5" customHeight="1">
      <c r="A1002" s="25"/>
      <c r="B1002" s="25"/>
      <c r="C1002" s="32"/>
      <c r="D1002" s="23" t="s">
        <v>859</v>
      </c>
      <c r="E1002" s="25"/>
      <c r="F1002" s="25"/>
      <c r="G1002" s="18"/>
      <c r="H1002" s="31"/>
    </row>
    <row r="1003" spans="1:8" ht="19.5" customHeight="1">
      <c r="A1003" s="25"/>
      <c r="B1003" s="25"/>
      <c r="C1003" s="32"/>
      <c r="D1003" s="23" t="s">
        <v>873</v>
      </c>
      <c r="E1003" s="25"/>
      <c r="F1003" s="25"/>
      <c r="G1003" s="18">
        <v>60900</v>
      </c>
      <c r="H1003" s="31" t="s">
        <v>18</v>
      </c>
    </row>
    <row r="1004" spans="1:8" ht="19.5" customHeight="1">
      <c r="A1004" s="25"/>
      <c r="B1004" s="25"/>
      <c r="C1004" s="22" t="s">
        <v>744</v>
      </c>
      <c r="D1004" s="22" t="s">
        <v>743</v>
      </c>
      <c r="E1004" s="25"/>
      <c r="F1004" s="25"/>
      <c r="G1004" s="18"/>
      <c r="H1004" s="31"/>
    </row>
    <row r="1005" spans="1:8" ht="19.5" customHeight="1">
      <c r="A1005" s="25"/>
      <c r="B1005" s="25"/>
      <c r="C1005" s="32"/>
      <c r="D1005" s="23" t="s">
        <v>859</v>
      </c>
      <c r="E1005" s="25"/>
      <c r="F1005" s="25"/>
      <c r="G1005" s="18"/>
      <c r="H1005" s="31"/>
    </row>
    <row r="1006" spans="1:8" ht="19.5" customHeight="1">
      <c r="A1006" s="25"/>
      <c r="B1006" s="25"/>
      <c r="C1006" s="32"/>
      <c r="D1006" s="23" t="s">
        <v>874</v>
      </c>
      <c r="E1006" s="25"/>
      <c r="F1006" s="25"/>
      <c r="G1006" s="18">
        <v>94400</v>
      </c>
      <c r="H1006" s="31" t="s">
        <v>18</v>
      </c>
    </row>
    <row r="1007" spans="1:8" ht="19.5" customHeight="1">
      <c r="A1007" s="25"/>
      <c r="B1007" s="25"/>
      <c r="C1007" s="22" t="s">
        <v>745</v>
      </c>
      <c r="D1007" s="22" t="s">
        <v>749</v>
      </c>
      <c r="E1007" s="25"/>
      <c r="F1007" s="25"/>
      <c r="G1007" s="18">
        <v>20000</v>
      </c>
      <c r="H1007" s="31" t="s">
        <v>18</v>
      </c>
    </row>
    <row r="1008" spans="1:8" ht="19.5" customHeight="1">
      <c r="A1008" s="25"/>
      <c r="B1008" s="25"/>
      <c r="C1008" s="22" t="s">
        <v>664</v>
      </c>
      <c r="D1008" s="22" t="s">
        <v>746</v>
      </c>
      <c r="E1008" s="25"/>
      <c r="F1008" s="25"/>
      <c r="G1008" s="18">
        <v>2500</v>
      </c>
      <c r="H1008" s="31" t="s">
        <v>18</v>
      </c>
    </row>
    <row r="1009" spans="1:8" ht="19.5" customHeight="1">
      <c r="A1009" s="25"/>
      <c r="B1009" s="25"/>
      <c r="C1009" s="22" t="s">
        <v>747</v>
      </c>
      <c r="D1009" s="22" t="s">
        <v>748</v>
      </c>
      <c r="E1009" s="28"/>
      <c r="F1009" s="28"/>
      <c r="G1009" s="30"/>
      <c r="H1009" s="234"/>
    </row>
    <row r="1010" spans="1:8" ht="19.5" customHeight="1">
      <c r="A1010" s="25"/>
      <c r="B1010" s="25"/>
      <c r="C1010" s="22"/>
      <c r="D1010" s="22" t="s">
        <v>854</v>
      </c>
      <c r="E1010" s="28"/>
      <c r="F1010" s="28"/>
      <c r="G1010" s="30"/>
      <c r="H1010" s="234"/>
    </row>
    <row r="1011" spans="1:8" ht="19.5" customHeight="1">
      <c r="A1011" s="25"/>
      <c r="B1011" s="25"/>
      <c r="C1011" s="22"/>
      <c r="D1011" s="22" t="s">
        <v>855</v>
      </c>
      <c r="E1011" s="28"/>
      <c r="F1011" s="28"/>
      <c r="G1011" s="227"/>
      <c r="H1011" s="234"/>
    </row>
    <row r="1012" spans="1:8" ht="19.5" customHeight="1">
      <c r="A1012" s="25"/>
      <c r="B1012" s="25"/>
      <c r="C1012" s="22"/>
      <c r="D1012" s="23" t="s">
        <v>856</v>
      </c>
      <c r="E1012" s="28"/>
      <c r="F1012" s="28"/>
      <c r="G1012" s="18">
        <v>25100</v>
      </c>
      <c r="H1012" s="31" t="s">
        <v>18</v>
      </c>
    </row>
    <row r="1013" spans="1:8" ht="19.5" customHeight="1">
      <c r="A1013" s="25"/>
      <c r="B1013" s="25"/>
      <c r="C1013" s="22" t="s">
        <v>653</v>
      </c>
      <c r="D1013" s="22" t="s">
        <v>778</v>
      </c>
      <c r="E1013" s="25"/>
      <c r="F1013" s="25"/>
      <c r="G1013" s="18">
        <v>18000</v>
      </c>
      <c r="H1013" s="31" t="s">
        <v>18</v>
      </c>
    </row>
    <row r="1014" spans="1:8" ht="19.5" customHeight="1">
      <c r="A1014" s="25"/>
      <c r="B1014" s="25"/>
    </row>
    <row r="1015" spans="1:8" ht="19.5" customHeight="1">
      <c r="A1015" s="25"/>
      <c r="B1015" s="224" t="s">
        <v>532</v>
      </c>
      <c r="C1015" s="20"/>
      <c r="D1015" s="23"/>
      <c r="E1015" s="355">
        <f>SUM(G1016,G1025,G1039,G1045,G1055,G1067,G1076,G1080,G1085,G1098,G1103,)</f>
        <v>14827000</v>
      </c>
      <c r="F1015" s="355"/>
      <c r="G1015" s="266" t="s">
        <v>18</v>
      </c>
      <c r="H1015" s="31"/>
    </row>
    <row r="1016" spans="1:8" ht="19.5" customHeight="1">
      <c r="A1016" s="25"/>
      <c r="B1016" s="212"/>
      <c r="C1016" s="40" t="s">
        <v>629</v>
      </c>
      <c r="D1016" s="5" t="s">
        <v>624</v>
      </c>
      <c r="E1016" s="25"/>
      <c r="F1016" s="25"/>
      <c r="G1016" s="18">
        <v>353000</v>
      </c>
      <c r="H1016" s="31" t="s">
        <v>18</v>
      </c>
    </row>
    <row r="1017" spans="1:8" ht="19.5" customHeight="1">
      <c r="A1017" s="25"/>
      <c r="B1017" s="212"/>
      <c r="D1017" s="40" t="s">
        <v>608</v>
      </c>
      <c r="E1017" s="25"/>
      <c r="F1017" s="25"/>
    </row>
    <row r="1018" spans="1:8" ht="19.5" customHeight="1">
      <c r="A1018" s="25"/>
      <c r="B1018" s="212"/>
      <c r="D1018" s="2" t="s">
        <v>609</v>
      </c>
      <c r="E1018" s="25"/>
      <c r="F1018" s="25"/>
    </row>
    <row r="1019" spans="1:8" ht="19.5" customHeight="1">
      <c r="A1019" s="25"/>
      <c r="B1019" s="212"/>
      <c r="D1019" s="44" t="s">
        <v>651</v>
      </c>
      <c r="E1019" s="25"/>
      <c r="F1019" s="25"/>
    </row>
    <row r="1020" spans="1:8" ht="19.5" customHeight="1">
      <c r="A1020" s="25"/>
      <c r="B1020" s="212"/>
      <c r="D1020" s="44" t="s">
        <v>369</v>
      </c>
      <c r="E1020" s="31"/>
      <c r="F1020" s="31"/>
      <c r="G1020" s="44"/>
    </row>
    <row r="1021" spans="1:8" ht="19.5" customHeight="1">
      <c r="A1021" s="25"/>
      <c r="B1021" s="212"/>
      <c r="D1021" s="44" t="s">
        <v>759</v>
      </c>
      <c r="E1021" s="31"/>
      <c r="F1021" s="31"/>
      <c r="G1021" s="44"/>
    </row>
    <row r="1022" spans="1:8" ht="19.5" customHeight="1">
      <c r="A1022" s="25"/>
      <c r="B1022" s="212"/>
      <c r="D1022" s="44" t="s">
        <v>760</v>
      </c>
      <c r="E1022" s="31"/>
      <c r="F1022" s="31"/>
      <c r="G1022" s="44"/>
    </row>
    <row r="1023" spans="1:8" ht="19.5" customHeight="1">
      <c r="A1023" s="25"/>
      <c r="B1023" s="212"/>
      <c r="D1023" s="44" t="s">
        <v>761</v>
      </c>
      <c r="E1023" s="31"/>
      <c r="F1023" s="31"/>
      <c r="G1023" s="44"/>
    </row>
    <row r="1024" spans="1:8" ht="19.5" customHeight="1">
      <c r="A1024" s="25"/>
      <c r="B1024" s="25"/>
    </row>
    <row r="1025" spans="1:8" ht="19.5" customHeight="1">
      <c r="A1025" s="25"/>
      <c r="B1025" s="25"/>
      <c r="C1025" s="40" t="s">
        <v>630</v>
      </c>
      <c r="D1025" s="5" t="s">
        <v>625</v>
      </c>
      <c r="E1025" s="25"/>
      <c r="F1025" s="25"/>
      <c r="G1025" s="18">
        <v>2045000</v>
      </c>
      <c r="H1025" s="31" t="s">
        <v>18</v>
      </c>
    </row>
    <row r="1026" spans="1:8" ht="19.5" customHeight="1">
      <c r="A1026" s="25"/>
      <c r="B1026" s="25"/>
      <c r="C1026" s="22"/>
      <c r="D1026" s="5" t="s">
        <v>585</v>
      </c>
      <c r="E1026" s="25"/>
      <c r="F1026" s="25"/>
    </row>
    <row r="1027" spans="1:8" ht="19.5" customHeight="1">
      <c r="A1027" s="25"/>
      <c r="B1027" s="25"/>
      <c r="C1027" s="22"/>
      <c r="D1027" s="5" t="s">
        <v>586</v>
      </c>
      <c r="E1027" s="25"/>
      <c r="F1027" s="25"/>
      <c r="G1027" s="18"/>
      <c r="H1027" s="31"/>
    </row>
    <row r="1028" spans="1:8" ht="19.5" customHeight="1">
      <c r="A1028" s="25"/>
      <c r="B1028" s="25"/>
      <c r="C1028" s="22"/>
      <c r="D1028" s="5" t="s">
        <v>587</v>
      </c>
      <c r="E1028" s="25"/>
      <c r="F1028" s="25"/>
      <c r="G1028" s="18"/>
      <c r="H1028" s="31"/>
    </row>
    <row r="1029" spans="1:8" ht="19.5" customHeight="1">
      <c r="A1029" s="25"/>
      <c r="B1029" s="25"/>
      <c r="C1029" s="22"/>
      <c r="D1029" s="5" t="s">
        <v>589</v>
      </c>
      <c r="E1029" s="25"/>
      <c r="F1029" s="25"/>
      <c r="G1029" s="18"/>
      <c r="H1029" s="31"/>
    </row>
    <row r="1030" spans="1:8" ht="19.5" customHeight="1">
      <c r="A1030" s="25"/>
      <c r="B1030" s="25"/>
      <c r="C1030" s="22"/>
      <c r="D1030" s="5" t="s">
        <v>588</v>
      </c>
      <c r="E1030" s="25"/>
      <c r="F1030" s="25"/>
      <c r="G1030" s="18"/>
      <c r="H1030" s="31"/>
    </row>
    <row r="1031" spans="1:8" ht="19.5" customHeight="1">
      <c r="A1031" s="25"/>
      <c r="B1031" s="25"/>
      <c r="C1031" s="32"/>
      <c r="D1031" s="23"/>
      <c r="E1031" s="25"/>
      <c r="F1031" s="25"/>
      <c r="G1031" s="18"/>
      <c r="H1031" s="31"/>
    </row>
    <row r="1032" spans="1:8" ht="19.5" customHeight="1">
      <c r="A1032" s="25"/>
      <c r="B1032" s="25"/>
      <c r="C1032" s="32"/>
      <c r="D1032" s="23"/>
      <c r="E1032" s="25"/>
      <c r="F1032" s="25"/>
      <c r="G1032" s="18"/>
      <c r="H1032" s="31"/>
    </row>
    <row r="1033" spans="1:8" ht="19.5" customHeight="1">
      <c r="A1033" s="25"/>
      <c r="B1033" s="212"/>
      <c r="D1033" s="5" t="s">
        <v>369</v>
      </c>
      <c r="E1033" s="25"/>
    </row>
    <row r="1034" spans="1:8" ht="19.5" customHeight="1">
      <c r="A1034" s="25"/>
      <c r="B1034" s="212"/>
      <c r="D1034" s="5" t="s">
        <v>590</v>
      </c>
      <c r="E1034" s="25"/>
    </row>
    <row r="1035" spans="1:8" ht="19.5" customHeight="1">
      <c r="A1035" s="25"/>
      <c r="B1035" s="212"/>
      <c r="D1035" s="2" t="s">
        <v>591</v>
      </c>
    </row>
    <row r="1036" spans="1:8" ht="19.5" customHeight="1">
      <c r="A1036" s="25"/>
      <c r="B1036" s="212"/>
      <c r="D1036" s="5" t="s">
        <v>592</v>
      </c>
    </row>
    <row r="1037" spans="1:8" ht="19.5" customHeight="1">
      <c r="A1037" s="25"/>
      <c r="B1037" s="212"/>
      <c r="D1037" s="2" t="s">
        <v>593</v>
      </c>
    </row>
    <row r="1038" spans="1:8" ht="19.5" customHeight="1">
      <c r="A1038" s="25"/>
      <c r="B1038" s="212"/>
    </row>
    <row r="1039" spans="1:8" ht="19.5" customHeight="1">
      <c r="A1039" s="25"/>
      <c r="B1039" s="212"/>
      <c r="C1039" s="40" t="s">
        <v>632</v>
      </c>
      <c r="D1039" s="5" t="s">
        <v>626</v>
      </c>
      <c r="E1039" s="25"/>
      <c r="F1039" s="25"/>
      <c r="G1039" s="18">
        <v>160000</v>
      </c>
      <c r="H1039" s="31" t="s">
        <v>18</v>
      </c>
    </row>
    <row r="1040" spans="1:8" ht="19.5" customHeight="1">
      <c r="A1040" s="25"/>
      <c r="B1040" s="212"/>
      <c r="C1040" s="22"/>
      <c r="D1040" s="64" t="s">
        <v>565</v>
      </c>
      <c r="E1040" s="25"/>
      <c r="F1040" s="25"/>
    </row>
    <row r="1041" spans="1:8" ht="19.5" customHeight="1">
      <c r="A1041" s="25"/>
      <c r="B1041" s="212"/>
      <c r="C1041" s="22"/>
      <c r="D1041" s="64" t="s">
        <v>566</v>
      </c>
      <c r="E1041" s="25"/>
      <c r="F1041" s="25"/>
      <c r="G1041" s="18"/>
      <c r="H1041" s="31"/>
    </row>
    <row r="1042" spans="1:8" ht="19.5" customHeight="1">
      <c r="A1042" s="25"/>
      <c r="B1042" s="212"/>
      <c r="C1042" s="22"/>
      <c r="D1042" s="64" t="s">
        <v>762</v>
      </c>
      <c r="E1042" s="25"/>
      <c r="F1042" s="25"/>
      <c r="G1042" s="18"/>
      <c r="H1042" s="31"/>
    </row>
    <row r="1043" spans="1:8" ht="19.5" customHeight="1">
      <c r="A1043" s="25"/>
      <c r="B1043" s="212"/>
      <c r="C1043" s="22"/>
      <c r="D1043" s="64" t="s">
        <v>567</v>
      </c>
      <c r="E1043" s="25"/>
      <c r="F1043" s="25"/>
      <c r="G1043" s="18"/>
      <c r="H1043" s="31"/>
    </row>
    <row r="1044" spans="1:8" ht="19.5" customHeight="1">
      <c r="A1044" s="25"/>
      <c r="B1044" s="212"/>
      <c r="C1044" s="20"/>
      <c r="D1044" s="23"/>
      <c r="E1044" s="223"/>
      <c r="F1044" s="223"/>
      <c r="G1044" s="29"/>
      <c r="H1044" s="31"/>
    </row>
    <row r="1045" spans="1:8" ht="19.5" customHeight="1">
      <c r="A1045" s="25"/>
      <c r="B1045" s="25"/>
      <c r="C1045" s="40" t="s">
        <v>633</v>
      </c>
      <c r="D1045" s="5" t="s">
        <v>627</v>
      </c>
      <c r="E1045" s="25"/>
      <c r="F1045" s="25"/>
      <c r="G1045" s="18">
        <v>1900000</v>
      </c>
      <c r="H1045" s="31" t="s">
        <v>18</v>
      </c>
    </row>
    <row r="1046" spans="1:8" ht="19.5" customHeight="1">
      <c r="A1046" s="25"/>
      <c r="B1046" s="25"/>
      <c r="C1046" s="22"/>
      <c r="D1046" s="64" t="s">
        <v>568</v>
      </c>
      <c r="E1046" s="25"/>
      <c r="F1046" s="25"/>
    </row>
    <row r="1047" spans="1:8" ht="19.5" customHeight="1">
      <c r="A1047" s="25"/>
      <c r="B1047" s="25"/>
      <c r="C1047" s="22"/>
      <c r="D1047" s="64" t="s">
        <v>569</v>
      </c>
      <c r="E1047" s="25"/>
      <c r="F1047" s="25"/>
      <c r="G1047" s="18"/>
      <c r="H1047" s="31"/>
    </row>
    <row r="1048" spans="1:8" ht="19.5" customHeight="1">
      <c r="A1048" s="25"/>
      <c r="B1048" s="25"/>
      <c r="C1048" s="22"/>
      <c r="D1048" s="64" t="s">
        <v>570</v>
      </c>
      <c r="E1048" s="25"/>
      <c r="F1048" s="25"/>
      <c r="G1048" s="18"/>
      <c r="H1048" s="31"/>
    </row>
    <row r="1049" spans="1:8" ht="19.5" customHeight="1">
      <c r="A1049" s="25"/>
      <c r="B1049" s="25"/>
      <c r="C1049" s="22"/>
      <c r="D1049" s="64" t="s">
        <v>571</v>
      </c>
      <c r="E1049" s="25"/>
      <c r="F1049" s="25"/>
      <c r="G1049" s="18"/>
      <c r="H1049" s="31"/>
    </row>
    <row r="1050" spans="1:8" ht="19.5" customHeight="1">
      <c r="A1050" s="25"/>
      <c r="B1050" s="25"/>
      <c r="C1050" s="22"/>
      <c r="D1050" s="64" t="s">
        <v>572</v>
      </c>
      <c r="E1050" s="25"/>
      <c r="F1050" s="25"/>
      <c r="G1050" s="18"/>
      <c r="H1050" s="31"/>
    </row>
    <row r="1051" spans="1:8" ht="19.5" customHeight="1">
      <c r="A1051" s="25"/>
      <c r="B1051" s="25"/>
      <c r="C1051" s="22"/>
      <c r="D1051" s="64" t="s">
        <v>573</v>
      </c>
      <c r="E1051" s="25"/>
      <c r="F1051" s="25"/>
      <c r="G1051" s="18"/>
      <c r="H1051" s="31"/>
    </row>
    <row r="1052" spans="1:8" ht="19.5" customHeight="1">
      <c r="A1052" s="25"/>
      <c r="B1052" s="25"/>
      <c r="C1052" s="22"/>
      <c r="D1052" s="64" t="s">
        <v>574</v>
      </c>
      <c r="E1052" s="25"/>
      <c r="F1052" s="25"/>
      <c r="G1052" s="18"/>
      <c r="H1052" s="31"/>
    </row>
    <row r="1053" spans="1:8" ht="19.5" customHeight="1">
      <c r="A1053" s="25"/>
      <c r="B1053" s="25"/>
      <c r="C1053" s="22"/>
      <c r="D1053" s="64" t="s">
        <v>575</v>
      </c>
      <c r="E1053" s="25"/>
      <c r="F1053" s="25"/>
      <c r="G1053" s="18"/>
      <c r="H1053" s="31"/>
    </row>
    <row r="1054" spans="1:8" ht="19.5" customHeight="1">
      <c r="A1054" s="25"/>
      <c r="B1054" s="25"/>
    </row>
    <row r="1055" spans="1:8" ht="19.5" customHeight="1">
      <c r="A1055" s="25"/>
      <c r="B1055" s="25"/>
      <c r="C1055" s="40" t="s">
        <v>634</v>
      </c>
      <c r="D1055" s="5" t="s">
        <v>981</v>
      </c>
      <c r="E1055" s="25"/>
      <c r="F1055" s="25"/>
      <c r="G1055" s="18">
        <v>1518000</v>
      </c>
      <c r="H1055" s="31" t="s">
        <v>18</v>
      </c>
    </row>
    <row r="1056" spans="1:8" ht="19.5" customHeight="1">
      <c r="A1056" s="25"/>
      <c r="B1056" s="25"/>
      <c r="C1056" s="22"/>
      <c r="D1056" s="23" t="s">
        <v>779</v>
      </c>
      <c r="E1056" s="25"/>
      <c r="F1056" s="25"/>
      <c r="G1056" s="2" t="s">
        <v>227</v>
      </c>
    </row>
    <row r="1057" spans="1:8" ht="19.5" customHeight="1">
      <c r="A1057" s="25"/>
      <c r="B1057" s="25"/>
      <c r="C1057" s="22"/>
      <c r="D1057" s="64" t="s">
        <v>576</v>
      </c>
      <c r="E1057" s="25"/>
      <c r="F1057" s="25"/>
      <c r="G1057" s="18"/>
      <c r="H1057" s="31"/>
    </row>
    <row r="1058" spans="1:8" ht="19.5" customHeight="1">
      <c r="A1058" s="25"/>
      <c r="B1058" s="25"/>
      <c r="C1058" s="22"/>
      <c r="D1058" s="64" t="s">
        <v>577</v>
      </c>
      <c r="E1058" s="25"/>
      <c r="F1058" s="25"/>
      <c r="G1058" s="18"/>
      <c r="H1058" s="31"/>
    </row>
    <row r="1059" spans="1:8" ht="19.5" customHeight="1">
      <c r="A1059" s="25"/>
      <c r="B1059" s="25"/>
      <c r="C1059" s="22"/>
      <c r="D1059" s="64" t="s">
        <v>578</v>
      </c>
      <c r="E1059" s="25"/>
      <c r="F1059" s="25"/>
      <c r="G1059" s="18"/>
      <c r="H1059" s="31"/>
    </row>
    <row r="1060" spans="1:8" ht="19.5" customHeight="1">
      <c r="A1060" s="25"/>
      <c r="B1060" s="25"/>
      <c r="D1060" s="64" t="s">
        <v>579</v>
      </c>
    </row>
    <row r="1061" spans="1:8" ht="19.5" customHeight="1">
      <c r="A1061" s="25"/>
      <c r="B1061" s="25"/>
      <c r="D1061" s="64" t="s">
        <v>580</v>
      </c>
    </row>
    <row r="1062" spans="1:8" ht="19.5" customHeight="1">
      <c r="A1062" s="25"/>
      <c r="B1062" s="25"/>
      <c r="D1062" s="5" t="s">
        <v>369</v>
      </c>
    </row>
    <row r="1063" spans="1:8" ht="19.5" customHeight="1">
      <c r="A1063" s="25"/>
      <c r="B1063" s="25"/>
      <c r="D1063" s="2" t="s">
        <v>619</v>
      </c>
    </row>
    <row r="1064" spans="1:8" ht="19.5" customHeight="1">
      <c r="A1064" s="25"/>
      <c r="B1064" s="25"/>
      <c r="D1064" s="2" t="s">
        <v>943</v>
      </c>
    </row>
    <row r="1065" spans="1:8" ht="19.5" customHeight="1">
      <c r="A1065" s="25"/>
      <c r="B1065" s="25"/>
      <c r="D1065" s="2" t="s">
        <v>944</v>
      </c>
    </row>
    <row r="1066" spans="1:8" ht="19.5" customHeight="1">
      <c r="A1066" s="25"/>
      <c r="B1066" s="25"/>
      <c r="H1066" s="2"/>
    </row>
    <row r="1067" spans="1:8" ht="19.5" customHeight="1">
      <c r="A1067" s="25"/>
      <c r="B1067" s="25"/>
      <c r="C1067" s="22" t="s">
        <v>635</v>
      </c>
      <c r="D1067" s="5" t="s">
        <v>628</v>
      </c>
      <c r="E1067" s="25"/>
      <c r="F1067" s="25"/>
      <c r="G1067" s="18">
        <v>1312000</v>
      </c>
      <c r="H1067" s="31" t="s">
        <v>18</v>
      </c>
    </row>
    <row r="1068" spans="1:8" ht="19.5" customHeight="1">
      <c r="A1068" s="25"/>
      <c r="B1068" s="25"/>
      <c r="C1068" s="22"/>
      <c r="D1068" s="64" t="s">
        <v>581</v>
      </c>
      <c r="E1068" s="25"/>
      <c r="F1068" s="25"/>
    </row>
    <row r="1069" spans="1:8" ht="19.5" customHeight="1">
      <c r="A1069" s="25"/>
      <c r="B1069" s="25"/>
      <c r="C1069" s="22"/>
      <c r="D1069" s="64" t="s">
        <v>582</v>
      </c>
      <c r="E1069" s="25"/>
      <c r="F1069" s="25"/>
      <c r="G1069" s="18"/>
      <c r="H1069" s="31"/>
    </row>
    <row r="1070" spans="1:8" ht="19.5" customHeight="1">
      <c r="A1070" s="25"/>
      <c r="B1070" s="25"/>
      <c r="C1070" s="22"/>
      <c r="D1070" s="64" t="s">
        <v>583</v>
      </c>
      <c r="E1070" s="25"/>
      <c r="F1070" s="25"/>
      <c r="G1070" s="18"/>
      <c r="H1070" s="31"/>
    </row>
    <row r="1071" spans="1:8" ht="19.5" customHeight="1">
      <c r="A1071" s="25"/>
      <c r="B1071" s="25"/>
      <c r="C1071" s="22"/>
      <c r="D1071" s="64" t="s">
        <v>584</v>
      </c>
      <c r="E1071" s="25"/>
      <c r="F1071" s="25"/>
      <c r="G1071" s="18"/>
      <c r="H1071" s="31"/>
    </row>
    <row r="1072" spans="1:8" ht="19.5" customHeight="1">
      <c r="A1072" s="25"/>
      <c r="B1072" s="25"/>
      <c r="D1072" s="5" t="s">
        <v>369</v>
      </c>
      <c r="E1072" s="25"/>
      <c r="F1072" s="25"/>
    </row>
    <row r="1073" spans="1:8" ht="19.5" customHeight="1">
      <c r="A1073" s="25"/>
      <c r="B1073" s="25"/>
      <c r="D1073" s="5" t="s">
        <v>618</v>
      </c>
      <c r="E1073" s="25"/>
      <c r="F1073" s="25"/>
    </row>
    <row r="1074" spans="1:8" ht="19.5" customHeight="1">
      <c r="A1074" s="25"/>
      <c r="B1074" s="25"/>
      <c r="D1074" s="64" t="s">
        <v>942</v>
      </c>
      <c r="E1074" s="25"/>
      <c r="F1074" s="25"/>
    </row>
    <row r="1075" spans="1:8" ht="19.5" customHeight="1">
      <c r="A1075" s="25"/>
      <c r="B1075" s="25"/>
      <c r="H1075" s="2"/>
    </row>
    <row r="1076" spans="1:8" ht="19.5" customHeight="1">
      <c r="A1076" s="25"/>
      <c r="B1076" s="25"/>
      <c r="C1076" s="22" t="s">
        <v>636</v>
      </c>
      <c r="D1076" s="5" t="s">
        <v>600</v>
      </c>
      <c r="E1076" s="25"/>
      <c r="F1076" s="25"/>
      <c r="G1076" s="18">
        <v>372000</v>
      </c>
      <c r="H1076" s="31" t="s">
        <v>18</v>
      </c>
    </row>
    <row r="1077" spans="1:8" ht="19.5" customHeight="1">
      <c r="A1077" s="25"/>
      <c r="B1077" s="25"/>
      <c r="C1077" s="22"/>
      <c r="D1077" s="40" t="s">
        <v>601</v>
      </c>
      <c r="E1077" s="25"/>
      <c r="F1077" s="25"/>
    </row>
    <row r="1078" spans="1:8" ht="19.5" customHeight="1">
      <c r="A1078" s="25"/>
      <c r="B1078" s="25"/>
      <c r="D1078" s="2" t="s">
        <v>595</v>
      </c>
    </row>
    <row r="1079" spans="1:8" ht="19.5" customHeight="1">
      <c r="A1079" s="25"/>
      <c r="B1079" s="25"/>
    </row>
    <row r="1080" spans="1:8" ht="19.5" customHeight="1">
      <c r="A1080" s="25"/>
      <c r="C1080" s="22" t="s">
        <v>631</v>
      </c>
      <c r="D1080" s="5" t="s">
        <v>604</v>
      </c>
      <c r="E1080" s="25"/>
      <c r="F1080" s="25"/>
      <c r="G1080" s="18">
        <v>888000</v>
      </c>
      <c r="H1080" s="31" t="s">
        <v>18</v>
      </c>
    </row>
    <row r="1081" spans="1:8" ht="19.5" customHeight="1">
      <c r="A1081" s="25"/>
      <c r="D1081" s="40" t="s">
        <v>605</v>
      </c>
      <c r="E1081" s="25"/>
      <c r="F1081" s="25"/>
    </row>
    <row r="1082" spans="1:8" ht="19.5" customHeight="1">
      <c r="A1082" s="25"/>
      <c r="D1082" s="2" t="s">
        <v>606</v>
      </c>
      <c r="E1082" s="25"/>
      <c r="F1082" s="25"/>
    </row>
    <row r="1083" spans="1:8" ht="19.5" customHeight="1">
      <c r="A1083" s="25"/>
      <c r="D1083" s="2" t="s">
        <v>607</v>
      </c>
      <c r="E1083" s="25"/>
      <c r="F1083" s="25"/>
    </row>
    <row r="1084" spans="1:8" ht="19.5" customHeight="1">
      <c r="A1084" s="25"/>
      <c r="H1084" s="2"/>
    </row>
    <row r="1085" spans="1:8" ht="19.5" customHeight="1">
      <c r="A1085" s="25"/>
      <c r="C1085" s="22" t="s">
        <v>637</v>
      </c>
      <c r="D1085" s="5" t="s">
        <v>610</v>
      </c>
      <c r="E1085" s="25"/>
      <c r="F1085" s="25"/>
      <c r="G1085" s="18">
        <v>4360000</v>
      </c>
      <c r="H1085" s="31" t="s">
        <v>18</v>
      </c>
    </row>
    <row r="1086" spans="1:8" ht="19.5" customHeight="1">
      <c r="A1086" s="25"/>
      <c r="D1086" s="40" t="s">
        <v>617</v>
      </c>
      <c r="E1086" s="25"/>
      <c r="F1086" s="25"/>
    </row>
    <row r="1087" spans="1:8" ht="19.5" customHeight="1">
      <c r="A1087" s="25"/>
      <c r="D1087" s="2" t="s">
        <v>611</v>
      </c>
    </row>
    <row r="1088" spans="1:8" ht="19.5" customHeight="1">
      <c r="A1088" s="25"/>
      <c r="D1088" s="2" t="s">
        <v>612</v>
      </c>
    </row>
    <row r="1089" spans="1:8" ht="19.5" customHeight="1">
      <c r="A1089" s="25"/>
      <c r="D1089" s="2" t="s">
        <v>613</v>
      </c>
    </row>
    <row r="1090" spans="1:8" ht="19.5" customHeight="1">
      <c r="A1090" s="25"/>
      <c r="D1090" s="2" t="s">
        <v>614</v>
      </c>
    </row>
    <row r="1091" spans="1:8" ht="19.5" customHeight="1">
      <c r="A1091" s="25"/>
      <c r="D1091" s="2" t="s">
        <v>615</v>
      </c>
    </row>
    <row r="1092" spans="1:8" ht="19.5" customHeight="1">
      <c r="A1092" s="25"/>
      <c r="B1092" s="25"/>
      <c r="D1092" s="2" t="s">
        <v>616</v>
      </c>
    </row>
    <row r="1093" spans="1:8" ht="19.5" customHeight="1">
      <c r="A1093" s="25"/>
      <c r="B1093" s="25"/>
      <c r="D1093" s="2" t="s">
        <v>780</v>
      </c>
    </row>
    <row r="1094" spans="1:8" ht="19.5" customHeight="1">
      <c r="A1094" s="25"/>
      <c r="B1094" s="25"/>
      <c r="D1094" s="5" t="s">
        <v>369</v>
      </c>
    </row>
    <row r="1095" spans="1:8" ht="19.5" customHeight="1">
      <c r="A1095" s="25"/>
      <c r="B1095" s="25"/>
      <c r="D1095" s="2" t="s">
        <v>620</v>
      </c>
    </row>
    <row r="1096" spans="1:8" ht="19.5" customHeight="1">
      <c r="A1096" s="25"/>
      <c r="B1096" s="25"/>
      <c r="D1096" s="2" t="s">
        <v>621</v>
      </c>
    </row>
    <row r="1097" spans="1:8" ht="19.5" customHeight="1">
      <c r="A1097" s="25"/>
      <c r="B1097" s="25"/>
    </row>
    <row r="1098" spans="1:8" ht="19.5" customHeight="1">
      <c r="A1098" s="25"/>
      <c r="B1098" s="25"/>
      <c r="C1098" s="22" t="s">
        <v>638</v>
      </c>
      <c r="D1098" s="5" t="s">
        <v>622</v>
      </c>
      <c r="E1098" s="25"/>
      <c r="F1098" s="25"/>
      <c r="G1098" s="18">
        <v>1024000</v>
      </c>
      <c r="H1098" s="31" t="s">
        <v>18</v>
      </c>
    </row>
    <row r="1099" spans="1:8" ht="19.5" customHeight="1">
      <c r="A1099" s="25"/>
      <c r="B1099" s="25"/>
      <c r="D1099" s="40" t="s">
        <v>602</v>
      </c>
      <c r="E1099" s="25"/>
      <c r="F1099" s="25"/>
    </row>
    <row r="1100" spans="1:8" ht="19.5" customHeight="1">
      <c r="A1100" s="25"/>
      <c r="B1100" s="25"/>
      <c r="D1100" s="2" t="s">
        <v>603</v>
      </c>
      <c r="E1100" s="25"/>
      <c r="F1100" s="25"/>
    </row>
    <row r="1101" spans="1:8" ht="19.5" customHeight="1">
      <c r="A1101" s="25"/>
      <c r="B1101" s="25"/>
      <c r="D1101" s="2" t="s">
        <v>595</v>
      </c>
      <c r="E1101" s="25"/>
      <c r="F1101" s="25"/>
    </row>
    <row r="1102" spans="1:8" ht="19.5" customHeight="1">
      <c r="A1102" s="25"/>
      <c r="B1102" s="25"/>
      <c r="H1102" s="2"/>
    </row>
    <row r="1103" spans="1:8" ht="19.5" customHeight="1">
      <c r="A1103" s="25"/>
      <c r="B1103" s="25"/>
      <c r="C1103" s="22" t="s">
        <v>639</v>
      </c>
      <c r="D1103" s="5" t="s">
        <v>623</v>
      </c>
      <c r="E1103" s="25"/>
      <c r="F1103" s="25"/>
      <c r="G1103" s="18">
        <v>895000</v>
      </c>
      <c r="H1103" s="31" t="s">
        <v>18</v>
      </c>
    </row>
    <row r="1104" spans="1:8" ht="19.5" customHeight="1">
      <c r="A1104" s="25"/>
      <c r="B1104" s="25"/>
      <c r="C1104" s="22"/>
      <c r="D1104" s="40" t="s">
        <v>594</v>
      </c>
      <c r="E1104" s="25"/>
      <c r="F1104" s="25"/>
    </row>
    <row r="1105" spans="1:8" ht="19.5" customHeight="1">
      <c r="A1105" s="25"/>
      <c r="B1105" s="25"/>
      <c r="C1105" s="22"/>
      <c r="D1105" s="5" t="s">
        <v>595</v>
      </c>
      <c r="E1105" s="25"/>
      <c r="F1105" s="25"/>
      <c r="G1105" s="18"/>
      <c r="H1105" s="31"/>
    </row>
    <row r="1106" spans="1:8" ht="19.5" customHeight="1">
      <c r="A1106" s="25"/>
      <c r="B1106" s="25"/>
      <c r="C1106" s="22"/>
      <c r="D1106" s="5" t="s">
        <v>596</v>
      </c>
      <c r="E1106" s="25"/>
      <c r="F1106" s="25"/>
      <c r="G1106" s="18"/>
      <c r="H1106" s="31"/>
    </row>
    <row r="1107" spans="1:8" ht="19.5" customHeight="1">
      <c r="A1107" s="25"/>
      <c r="B1107" s="25"/>
      <c r="C1107" s="22"/>
      <c r="D1107" s="5" t="s">
        <v>597</v>
      </c>
      <c r="E1107" s="25"/>
      <c r="F1107" s="25"/>
      <c r="G1107" s="18"/>
      <c r="H1107" s="31"/>
    </row>
    <row r="1108" spans="1:8" ht="19.5" customHeight="1">
      <c r="A1108" s="25"/>
      <c r="B1108" s="25"/>
      <c r="C1108" s="22"/>
      <c r="D1108" s="5" t="s">
        <v>598</v>
      </c>
      <c r="E1108" s="25"/>
      <c r="F1108" s="25"/>
      <c r="G1108" s="18"/>
      <c r="H1108" s="31"/>
    </row>
    <row r="1109" spans="1:8" ht="19.5" customHeight="1">
      <c r="A1109" s="25"/>
      <c r="B1109" s="25"/>
      <c r="C1109" s="22"/>
      <c r="D1109" s="31" t="s">
        <v>763</v>
      </c>
      <c r="E1109" s="25"/>
      <c r="F1109" s="25"/>
      <c r="G1109" s="18"/>
      <c r="H1109" s="31"/>
    </row>
    <row r="1110" spans="1:8" ht="19.5" customHeight="1">
      <c r="A1110" s="25"/>
      <c r="B1110" s="25"/>
      <c r="D1110" s="5" t="s">
        <v>764</v>
      </c>
      <c r="H1110" s="2"/>
    </row>
    <row r="1111" spans="1:8" ht="19.5" customHeight="1">
      <c r="A1111" s="25"/>
      <c r="B1111" s="25"/>
      <c r="D1111" s="5" t="s">
        <v>369</v>
      </c>
      <c r="H1111" s="2"/>
    </row>
    <row r="1112" spans="1:8" ht="19.5" customHeight="1">
      <c r="A1112" s="25"/>
      <c r="B1112" s="25"/>
      <c r="C1112" s="22"/>
      <c r="D1112" s="5" t="s">
        <v>590</v>
      </c>
      <c r="E1112" s="25"/>
      <c r="F1112" s="25"/>
      <c r="G1112" s="18"/>
      <c r="H1112" s="31"/>
    </row>
    <row r="1113" spans="1:8" ht="19.5" customHeight="1">
      <c r="A1113" s="25"/>
      <c r="B1113" s="25"/>
      <c r="D1113" s="2" t="s">
        <v>599</v>
      </c>
    </row>
    <row r="1114" spans="1:8" ht="19.5" customHeight="1">
      <c r="A1114" s="25"/>
      <c r="B1114" s="25"/>
    </row>
    <row r="1115" spans="1:8" ht="19.5" customHeight="1">
      <c r="A1115" s="25"/>
      <c r="B1115" s="25"/>
    </row>
    <row r="1116" spans="1:8" ht="19.5" customHeight="1">
      <c r="A1116" s="25"/>
      <c r="B1116" s="25"/>
    </row>
    <row r="1117" spans="1:8" ht="19.5" customHeight="1">
      <c r="A1117" s="25"/>
      <c r="B1117" s="25"/>
    </row>
    <row r="1118" spans="1:8" ht="19.5" customHeight="1">
      <c r="A1118" s="25"/>
      <c r="B1118" s="25"/>
    </row>
    <row r="1119" spans="1:8" ht="19.5" customHeight="1">
      <c r="A1119" s="25"/>
      <c r="B1119" s="13" t="s">
        <v>367</v>
      </c>
      <c r="C1119" s="13"/>
      <c r="D1119" s="13"/>
      <c r="E1119" s="343">
        <f>SUM(G1120,G1121)</f>
        <v>7689600</v>
      </c>
      <c r="F1119" s="343"/>
      <c r="G1119" s="12" t="s">
        <v>18</v>
      </c>
      <c r="H1119" s="12"/>
    </row>
    <row r="1120" spans="1:8" ht="19.5" customHeight="1">
      <c r="A1120" s="25"/>
      <c r="B1120" s="22"/>
      <c r="C1120" s="22" t="s">
        <v>302</v>
      </c>
      <c r="D1120" s="35" t="s">
        <v>750</v>
      </c>
      <c r="E1120" s="22"/>
      <c r="F1120" s="22"/>
      <c r="G1120" s="17">
        <v>1020600</v>
      </c>
      <c r="H1120" s="41" t="s">
        <v>18</v>
      </c>
    </row>
    <row r="1121" spans="1:8" ht="19.5" customHeight="1">
      <c r="A1121" s="25"/>
      <c r="C1121" s="22" t="s">
        <v>303</v>
      </c>
      <c r="D1121" s="41" t="s">
        <v>751</v>
      </c>
      <c r="E1121" s="35"/>
      <c r="F1121" s="35"/>
      <c r="G1121" s="17">
        <v>6669000</v>
      </c>
      <c r="H1121" s="41" t="s">
        <v>18</v>
      </c>
    </row>
    <row r="1122" spans="1:8" ht="19.5" customHeight="1">
      <c r="A1122" s="25"/>
      <c r="B1122" s="25"/>
    </row>
    <row r="1123" spans="1:8" ht="19.5" customHeight="1">
      <c r="A1123" s="25"/>
      <c r="B1123" s="13" t="s">
        <v>368</v>
      </c>
      <c r="C1123" s="13"/>
      <c r="D1123" s="13"/>
      <c r="E1123" s="343">
        <f>SUM(G1125:G1137)</f>
        <v>1681900</v>
      </c>
      <c r="F1123" s="343"/>
      <c r="G1123" s="12" t="s">
        <v>18</v>
      </c>
      <c r="H1123" s="12"/>
    </row>
    <row r="1124" spans="1:8" ht="19.5" customHeight="1">
      <c r="A1124" s="25"/>
      <c r="B1124" s="22"/>
      <c r="C1124" s="22" t="s">
        <v>276</v>
      </c>
      <c r="D1124" s="41" t="s">
        <v>304</v>
      </c>
      <c r="E1124" s="35"/>
      <c r="F1124" s="22"/>
      <c r="G1124" s="22"/>
      <c r="H1124" s="41"/>
    </row>
    <row r="1125" spans="1:8" ht="19.5" customHeight="1">
      <c r="A1125" s="25"/>
      <c r="B1125" s="22"/>
      <c r="C1125" s="22"/>
      <c r="D1125" s="49" t="s">
        <v>305</v>
      </c>
      <c r="E1125" s="22"/>
      <c r="F1125" s="22"/>
      <c r="G1125" s="17">
        <v>113000</v>
      </c>
      <c r="H1125" s="41" t="s">
        <v>18</v>
      </c>
    </row>
    <row r="1126" spans="1:8" ht="19.5" customHeight="1">
      <c r="A1126" s="25"/>
      <c r="B1126" s="22"/>
      <c r="C1126" s="22" t="s">
        <v>306</v>
      </c>
      <c r="D1126" s="22" t="s">
        <v>758</v>
      </c>
      <c r="E1126" s="22"/>
      <c r="F1126" s="22"/>
      <c r="G1126" s="17">
        <v>208000</v>
      </c>
      <c r="H1126" s="41" t="s">
        <v>18</v>
      </c>
    </row>
    <row r="1127" spans="1:8" ht="19.5" customHeight="1">
      <c r="A1127" s="25"/>
      <c r="C1127" s="22" t="s">
        <v>308</v>
      </c>
      <c r="D1127" s="22" t="s">
        <v>752</v>
      </c>
      <c r="E1127" s="22"/>
      <c r="F1127" s="22"/>
      <c r="G1127" s="17"/>
      <c r="H1127" s="41"/>
    </row>
    <row r="1128" spans="1:8" ht="19.5" customHeight="1">
      <c r="A1128" s="25"/>
      <c r="C1128" s="22"/>
      <c r="D1128" s="22" t="s">
        <v>876</v>
      </c>
      <c r="E1128" s="22"/>
      <c r="F1128" s="22"/>
      <c r="G1128" s="17">
        <v>72600</v>
      </c>
      <c r="H1128" s="41" t="s">
        <v>18</v>
      </c>
    </row>
    <row r="1129" spans="1:8" ht="19.5" customHeight="1">
      <c r="A1129" s="25"/>
      <c r="C1129" s="22" t="s">
        <v>309</v>
      </c>
      <c r="D1129" s="41" t="s">
        <v>753</v>
      </c>
      <c r="E1129" s="41"/>
      <c r="F1129" s="22"/>
      <c r="G1129" s="17"/>
      <c r="H1129" s="41"/>
    </row>
    <row r="1130" spans="1:8" ht="19.5" customHeight="1">
      <c r="A1130" s="25"/>
      <c r="C1130" s="22"/>
      <c r="D1130" s="22" t="s">
        <v>493</v>
      </c>
      <c r="E1130" s="22"/>
      <c r="F1130" s="22"/>
      <c r="G1130" s="17">
        <v>23600</v>
      </c>
      <c r="H1130" s="41" t="s">
        <v>18</v>
      </c>
    </row>
    <row r="1131" spans="1:8" ht="19.5" customHeight="1">
      <c r="A1131" s="25"/>
      <c r="C1131" s="22" t="s">
        <v>310</v>
      </c>
      <c r="D1131" s="22" t="s">
        <v>754</v>
      </c>
      <c r="E1131" s="22"/>
      <c r="F1131" s="22"/>
      <c r="G1131" s="22"/>
      <c r="H1131" s="41"/>
    </row>
    <row r="1132" spans="1:8" ht="19.5" customHeight="1">
      <c r="A1132" s="25"/>
      <c r="B1132" s="25"/>
      <c r="C1132" s="22"/>
      <c r="D1132" s="22" t="s">
        <v>875</v>
      </c>
      <c r="E1132" s="23"/>
      <c r="F1132" s="23"/>
      <c r="G1132" s="17">
        <v>122100</v>
      </c>
      <c r="H1132" s="41" t="s">
        <v>18</v>
      </c>
    </row>
    <row r="1133" spans="1:8" ht="19.5" customHeight="1">
      <c r="A1133" s="25"/>
      <c r="C1133" s="22" t="s">
        <v>311</v>
      </c>
      <c r="D1133" s="22" t="s">
        <v>755</v>
      </c>
      <c r="E1133" s="22"/>
      <c r="F1133" s="22"/>
      <c r="G1133" s="22"/>
      <c r="H1133" s="41"/>
    </row>
    <row r="1134" spans="1:8" ht="19.5" customHeight="1">
      <c r="A1134" s="25"/>
      <c r="C1134" s="22"/>
      <c r="D1134" s="49" t="s">
        <v>945</v>
      </c>
      <c r="E1134" s="22"/>
      <c r="F1134" s="22"/>
      <c r="G1134" s="17">
        <v>314400</v>
      </c>
      <c r="H1134" s="41" t="s">
        <v>18</v>
      </c>
    </row>
    <row r="1135" spans="1:8" ht="19.5" customHeight="1">
      <c r="A1135" s="25"/>
      <c r="C1135" s="22" t="s">
        <v>293</v>
      </c>
      <c r="D1135" s="22" t="s">
        <v>756</v>
      </c>
      <c r="E1135" s="22"/>
      <c r="F1135" s="22"/>
      <c r="G1135" s="22"/>
      <c r="H1135" s="41"/>
    </row>
    <row r="1136" spans="1:8" ht="19.5" customHeight="1">
      <c r="A1136" s="25"/>
      <c r="C1136" s="22"/>
      <c r="D1136" s="49" t="s">
        <v>946</v>
      </c>
      <c r="E1136" s="22"/>
      <c r="F1136" s="22"/>
      <c r="G1136" s="17">
        <v>180000</v>
      </c>
      <c r="H1136" s="41" t="s">
        <v>18</v>
      </c>
    </row>
    <row r="1137" spans="1:8" ht="19.5" customHeight="1">
      <c r="A1137" s="25"/>
      <c r="C1137" s="2" t="s">
        <v>312</v>
      </c>
      <c r="D1137" s="22" t="s">
        <v>757</v>
      </c>
      <c r="G1137" s="240">
        <v>648200</v>
      </c>
      <c r="H1137" s="228" t="s">
        <v>18</v>
      </c>
    </row>
    <row r="1138" spans="1:8" ht="19.5" customHeight="1">
      <c r="A1138" s="25"/>
    </row>
    <row r="1139" spans="1:8" ht="19.5" customHeight="1">
      <c r="A1139" s="25"/>
    </row>
    <row r="1140" spans="1:8" ht="19.5" customHeight="1">
      <c r="A1140" s="25"/>
    </row>
    <row r="1141" spans="1:8" ht="19.5" customHeight="1">
      <c r="A1141" s="25"/>
    </row>
    <row r="1142" spans="1:8" ht="19.5" customHeight="1">
      <c r="A1142" s="25"/>
    </row>
  </sheetData>
  <mergeCells count="200">
    <mergeCell ref="B563:D563"/>
    <mergeCell ref="E606:F606"/>
    <mergeCell ref="B565:D565"/>
    <mergeCell ref="B572:D572"/>
    <mergeCell ref="E479:F479"/>
    <mergeCell ref="B739:D739"/>
    <mergeCell ref="E608:F608"/>
    <mergeCell ref="E612:F612"/>
    <mergeCell ref="E647:F647"/>
    <mergeCell ref="E653:F653"/>
    <mergeCell ref="F517:G517"/>
    <mergeCell ref="E518:F518"/>
    <mergeCell ref="E519:F519"/>
    <mergeCell ref="E520:F520"/>
    <mergeCell ref="E523:F523"/>
    <mergeCell ref="E528:F528"/>
    <mergeCell ref="E529:F529"/>
    <mergeCell ref="E565:F565"/>
    <mergeCell ref="E575:F575"/>
    <mergeCell ref="F603:G603"/>
    <mergeCell ref="E604:F604"/>
    <mergeCell ref="E605:F605"/>
    <mergeCell ref="B488:C488"/>
    <mergeCell ref="E577:F577"/>
    <mergeCell ref="E1123:F1123"/>
    <mergeCell ref="E648:F648"/>
    <mergeCell ref="E649:F649"/>
    <mergeCell ref="B821:D821"/>
    <mergeCell ref="B820:D820"/>
    <mergeCell ref="F646:G646"/>
    <mergeCell ref="E576:F576"/>
    <mergeCell ref="E586:F586"/>
    <mergeCell ref="E482:F482"/>
    <mergeCell ref="E488:F488"/>
    <mergeCell ref="E530:F530"/>
    <mergeCell ref="B569:D569"/>
    <mergeCell ref="E569:F569"/>
    <mergeCell ref="B662:D662"/>
    <mergeCell ref="E662:F662"/>
    <mergeCell ref="C564:D564"/>
    <mergeCell ref="E668:F668"/>
    <mergeCell ref="E669:F669"/>
    <mergeCell ref="E670:F670"/>
    <mergeCell ref="B528:C528"/>
    <mergeCell ref="E926:F926"/>
    <mergeCell ref="B874:C874"/>
    <mergeCell ref="D874:E874"/>
    <mergeCell ref="B924:C924"/>
    <mergeCell ref="E920:F920"/>
    <mergeCell ref="E1119:F1119"/>
    <mergeCell ref="E1015:F1015"/>
    <mergeCell ref="E658:F658"/>
    <mergeCell ref="E679:F679"/>
    <mergeCell ref="F732:G732"/>
    <mergeCell ref="E733:F733"/>
    <mergeCell ref="E734:F734"/>
    <mergeCell ref="E735:F735"/>
    <mergeCell ref="E777:F777"/>
    <mergeCell ref="E737:F737"/>
    <mergeCell ref="E746:F746"/>
    <mergeCell ref="E740:F740"/>
    <mergeCell ref="F775:G775"/>
    <mergeCell ref="E776:F776"/>
    <mergeCell ref="E747:F747"/>
    <mergeCell ref="E866:F866"/>
    <mergeCell ref="E869:F869"/>
    <mergeCell ref="E924:F924"/>
    <mergeCell ref="E925:F925"/>
    <mergeCell ref="E821:F821"/>
    <mergeCell ref="E755:F755"/>
    <mergeCell ref="E824:F824"/>
    <mergeCell ref="E825:F825"/>
    <mergeCell ref="E912:F912"/>
    <mergeCell ref="E916:F916"/>
    <mergeCell ref="F861:G861"/>
    <mergeCell ref="E862:F862"/>
    <mergeCell ref="D782:E782"/>
    <mergeCell ref="F904:G904"/>
    <mergeCell ref="E863:F863"/>
    <mergeCell ref="E864:F864"/>
    <mergeCell ref="E875:F875"/>
    <mergeCell ref="E826:F826"/>
    <mergeCell ref="E829:F829"/>
    <mergeCell ref="D830:E830"/>
    <mergeCell ref="E748:F748"/>
    <mergeCell ref="F818:G818"/>
    <mergeCell ref="E819:F819"/>
    <mergeCell ref="E820:F820"/>
    <mergeCell ref="E778:F778"/>
    <mergeCell ref="E781:F781"/>
    <mergeCell ref="E905:F905"/>
    <mergeCell ref="E906:F906"/>
    <mergeCell ref="E907:F907"/>
    <mergeCell ref="B62:C62"/>
    <mergeCell ref="E62:F62"/>
    <mergeCell ref="E63:F63"/>
    <mergeCell ref="E64:F64"/>
    <mergeCell ref="E79:F79"/>
    <mergeCell ref="B79:C79"/>
    <mergeCell ref="E93:F93"/>
    <mergeCell ref="E94:F94"/>
    <mergeCell ref="E99:F99"/>
    <mergeCell ref="E89:F89"/>
    <mergeCell ref="E88:F88"/>
    <mergeCell ref="F87:G87"/>
    <mergeCell ref="E90:F90"/>
    <mergeCell ref="F3:G3"/>
    <mergeCell ref="E45:F45"/>
    <mergeCell ref="E46:F46"/>
    <mergeCell ref="E47:F47"/>
    <mergeCell ref="E49:F49"/>
    <mergeCell ref="E53:F53"/>
    <mergeCell ref="E57:F57"/>
    <mergeCell ref="B1:H1"/>
    <mergeCell ref="B4:H4"/>
    <mergeCell ref="F6:G6"/>
    <mergeCell ref="E7:F7"/>
    <mergeCell ref="E8:F8"/>
    <mergeCell ref="E16:F16"/>
    <mergeCell ref="E22:F22"/>
    <mergeCell ref="E27:F27"/>
    <mergeCell ref="F44:G44"/>
    <mergeCell ref="E176:F176"/>
    <mergeCell ref="E178:F178"/>
    <mergeCell ref="E182:F182"/>
    <mergeCell ref="E271:F271"/>
    <mergeCell ref="D293:F293"/>
    <mergeCell ref="F259:G259"/>
    <mergeCell ref="E260:F260"/>
    <mergeCell ref="B233:C233"/>
    <mergeCell ref="E233:F233"/>
    <mergeCell ref="E187:F187"/>
    <mergeCell ref="F216:G216"/>
    <mergeCell ref="E217:F217"/>
    <mergeCell ref="E218:F218"/>
    <mergeCell ref="E219:F219"/>
    <mergeCell ref="E221:F221"/>
    <mergeCell ref="E225:F225"/>
    <mergeCell ref="E230:F230"/>
    <mergeCell ref="E261:F261"/>
    <mergeCell ref="E262:F262"/>
    <mergeCell ref="E264:F264"/>
    <mergeCell ref="E273:F273"/>
    <mergeCell ref="E234:F234"/>
    <mergeCell ref="E235:F235"/>
    <mergeCell ref="E267:F267"/>
    <mergeCell ref="F130:G130"/>
    <mergeCell ref="E131:F131"/>
    <mergeCell ref="E132:F132"/>
    <mergeCell ref="E133:F133"/>
    <mergeCell ref="E135:F135"/>
    <mergeCell ref="E139:F139"/>
    <mergeCell ref="F173:G173"/>
    <mergeCell ref="E174:F174"/>
    <mergeCell ref="E175:F175"/>
    <mergeCell ref="E352:F352"/>
    <mergeCell ref="F388:G388"/>
    <mergeCell ref="F302:G302"/>
    <mergeCell ref="E303:F303"/>
    <mergeCell ref="E304:F304"/>
    <mergeCell ref="E305:F305"/>
    <mergeCell ref="E363:F363"/>
    <mergeCell ref="E308:F308"/>
    <mergeCell ref="F345:G345"/>
    <mergeCell ref="E346:F346"/>
    <mergeCell ref="E347:F347"/>
    <mergeCell ref="E348:F348"/>
    <mergeCell ref="E563:F563"/>
    <mergeCell ref="F560:G560"/>
    <mergeCell ref="E561:F561"/>
    <mergeCell ref="E389:F389"/>
    <mergeCell ref="E358:F358"/>
    <mergeCell ref="E359:F359"/>
    <mergeCell ref="E447:F447"/>
    <mergeCell ref="E451:F451"/>
    <mergeCell ref="E432:F432"/>
    <mergeCell ref="E396:F396"/>
    <mergeCell ref="F431:G431"/>
    <mergeCell ref="B402:C402"/>
    <mergeCell ref="E402:F402"/>
    <mergeCell ref="E403:F403"/>
    <mergeCell ref="E404:F404"/>
    <mergeCell ref="E391:F391"/>
    <mergeCell ref="E562:F562"/>
    <mergeCell ref="E399:F399"/>
    <mergeCell ref="B357:C357"/>
    <mergeCell ref="E357:F357"/>
    <mergeCell ref="E393:F393"/>
    <mergeCell ref="E390:F390"/>
    <mergeCell ref="E489:F489"/>
    <mergeCell ref="E490:F490"/>
    <mergeCell ref="E433:F433"/>
    <mergeCell ref="E434:F434"/>
    <mergeCell ref="E436:F436"/>
    <mergeCell ref="E439:F439"/>
    <mergeCell ref="D442:F442"/>
    <mergeCell ref="E477:F477"/>
    <mergeCell ref="F474:G474"/>
    <mergeCell ref="E475:F475"/>
    <mergeCell ref="E476:F476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0" firstPageNumber="22" orientation="portrait" useFirstPageNumber="1" r:id="rId1"/>
  <headerFooter>
    <oddHeader xml:space="preserve">&amp;C&amp;"TH SarabunPSK,ธรรมดา"&amp;16&amp;P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คำนำ</vt:lpstr>
      <vt:lpstr>โครงสร้าง</vt:lpstr>
      <vt:lpstr>สังเขป</vt:lpstr>
      <vt:lpstr>หน้า ฉ</vt:lpstr>
      <vt:lpstr>ตัวชี้วัด</vt:lpstr>
      <vt:lpstr>รายละเอียด</vt:lpstr>
      <vt:lpstr>ตัวชี้วัด!Print_Area</vt:lpstr>
      <vt:lpstr>รายละเอียด!Print_Area</vt:lpstr>
    </vt:vector>
  </TitlesOfParts>
  <Company>gggcomputer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bma00103</cp:lastModifiedBy>
  <cp:lastPrinted>2024-06-07T03:44:03Z</cp:lastPrinted>
  <dcterms:created xsi:type="dcterms:W3CDTF">2023-06-07T15:15:27Z</dcterms:created>
  <dcterms:modified xsi:type="dcterms:W3CDTF">2024-06-17T08:03:31Z</dcterms:modified>
</cp:coreProperties>
</file>