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Excel เล่มร่างข้อบัญญัติ ปี68\กอง 6\"/>
    </mc:Choice>
  </mc:AlternateContent>
  <xr:revisionPtr revIDLastSave="0" documentId="13_ncr:1_{86165C4A-0401-4B00-966A-AFF97BFE0FE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คำนำ " sheetId="7" r:id="rId1"/>
    <sheet name="โครงสร้าง" sheetId="8" r:id="rId2"/>
    <sheet name="สังเขป" sheetId="10" r:id="rId3"/>
    <sheet name="สังเขป (ฉ)" sheetId="13" r:id="rId4"/>
    <sheet name="ดึงจากระบบ" sheetId="14" r:id="rId5"/>
    <sheet name="รายละเอียดตามงบรายจ่าย" sheetId="11" r:id="rId6"/>
    <sheet name="แผนบูรณาการ" sheetId="3" state="hidden" r:id="rId7"/>
    <sheet name="สำนัก" sheetId="6" state="hidden" r:id="rId8"/>
  </sheets>
  <definedNames>
    <definedName name="_xlnm._FilterDatabase" localSheetId="5" hidden="1">รายละเอียดตามงบรายจ่าย!$B$3:$L$3</definedName>
    <definedName name="_xlnm._FilterDatabase" localSheetId="7" hidden="1">สำนัก!$A$1:$G$222</definedName>
    <definedName name="code01r">#REF!</definedName>
    <definedName name="code02r">#REF!</definedName>
    <definedName name="code03">สำนัก!$F$15:$F$16</definedName>
    <definedName name="code03r">#REF!</definedName>
    <definedName name="code04">สำนัก!$F$18:$F$28</definedName>
    <definedName name="code04r">#REF!</definedName>
    <definedName name="code05r">#REF!</definedName>
    <definedName name="code06r">#REF!</definedName>
    <definedName name="code07">สำนัก!$F$30:$F$43</definedName>
    <definedName name="code07r">#REF!</definedName>
    <definedName name="code07r1">#REF!</definedName>
    <definedName name="code07r2">#REF!</definedName>
    <definedName name="code081">สำนัก!$F$45:$F$47</definedName>
    <definedName name="code0810">สำนัก!$F$92:$F$96</definedName>
    <definedName name="code0811">สำนัก!$F$98:$F$101</definedName>
    <definedName name="code0812">สำนัก!$F$103:$F$105</definedName>
    <definedName name="code0813">สำนัก!$F$107:$F$108</definedName>
    <definedName name="code0814">สำนัก!$F$110:$F$124</definedName>
    <definedName name="code082">สำนัก!$F$49:$F$51</definedName>
    <definedName name="code083">สำนัก!$F$53:$F$60</definedName>
    <definedName name="code084">สำนัก!$F$62:$F$66</definedName>
    <definedName name="code085">สำนัก!$F$68:$F$71</definedName>
    <definedName name="code086">สำนัก!$F$73:$F$76</definedName>
    <definedName name="code087">สำนัก!$F$78:$F$79</definedName>
    <definedName name="code088">สำนัก!$F$81:$F$85</definedName>
    <definedName name="code089">สำนัก!$F$87:$F$90</definedName>
    <definedName name="code08r">#REF!</definedName>
    <definedName name="code08r1">#REF!</definedName>
    <definedName name="code08r2">#REF!</definedName>
    <definedName name="code09">สำนัก!$F$126:$F$130</definedName>
    <definedName name="code09r">#REF!</definedName>
    <definedName name="code10">สำนัก!$F$132:$F$137</definedName>
    <definedName name="code10r">#REF!</definedName>
    <definedName name="code14">สำนัก!$F$150:$F$159</definedName>
    <definedName name="code15">สำนัก!$F$161:$F$165</definedName>
    <definedName name="code17">สำนัก!$F$167:$F$170</definedName>
    <definedName name="code19">สำนัก!$F$172:$F$175</definedName>
    <definedName name="code20">สำนัก!$F$177:$F$178</definedName>
    <definedName name="code21">สำนัก!$F$180:$F$182</definedName>
    <definedName name="code22">สำนัก!$F$184:$F$194</definedName>
    <definedName name="code23">สำนัก!$F$196:$F$207</definedName>
    <definedName name="code24">สำนัก!$F$209:$F$215</definedName>
    <definedName name="code25">สำนัก!$F$217:$F$221</definedName>
    <definedName name="desc01r">#REF!</definedName>
    <definedName name="desc02r">#REF!</definedName>
    <definedName name="desc03">สำนัก!$G$15:$G$16</definedName>
    <definedName name="desc03r">#REF!</definedName>
    <definedName name="desc04">สำนัก!$G$18:$G$28</definedName>
    <definedName name="desc04r">#REF!</definedName>
    <definedName name="desc05r">#REF!</definedName>
    <definedName name="desc06r">#REF!</definedName>
    <definedName name="desc07">สำนัก!$G$30:$G$43</definedName>
    <definedName name="desc07r">#REF!</definedName>
    <definedName name="desc07r1">#REF!</definedName>
    <definedName name="desc07r2">#REF!</definedName>
    <definedName name="desc081">สำนัก!$G$45:$G$47</definedName>
    <definedName name="desc0810">สำนัก!$G$92:$G$96</definedName>
    <definedName name="desc0811">สำนัก!$G$98:$G$101</definedName>
    <definedName name="desc0812">สำนัก!$G$103:$G$105</definedName>
    <definedName name="desc0813">สำนัก!$G$107:$G$108</definedName>
    <definedName name="desc0814">สำนัก!$G$110:$G$124</definedName>
    <definedName name="desc082">สำนัก!$G$49:$G$51</definedName>
    <definedName name="desc083">สำนัก!$G$53:$G$60</definedName>
    <definedName name="desc084">สำนัก!$G$62:$G$66</definedName>
    <definedName name="desc085">สำนัก!$G$68:$G$71</definedName>
    <definedName name="desc086">สำนัก!$G$73:$G$76</definedName>
    <definedName name="desc087">สำนัก!$G$78:$G$79</definedName>
    <definedName name="desc088">สำนัก!$G$81:$G$85</definedName>
    <definedName name="desc089">สำนัก!$G$87:$G$90</definedName>
    <definedName name="desc08r1">#REF!</definedName>
    <definedName name="desc08r2">#REF!</definedName>
    <definedName name="desc09">สำนัก!$G$126:$G$130</definedName>
    <definedName name="desc09r">#REF!</definedName>
    <definedName name="desc10">สำนัก!$G$132:$G$137</definedName>
    <definedName name="desc10r">#REF!</definedName>
    <definedName name="desc14">สำนัก!$G$150:$G$159</definedName>
    <definedName name="desc15">สำนัก!$G$161:$G$165</definedName>
    <definedName name="desc17">สำนัก!$G$167:$G$170</definedName>
    <definedName name="desc19">สำนัก!$G$172:$G$175</definedName>
    <definedName name="desc20">สำนัก!$G$177:$G$178</definedName>
    <definedName name="desc21">สำนัก!$G$180:$G$182</definedName>
    <definedName name="desc22">สำนัก!$G$184:$G$194</definedName>
    <definedName name="desc23">สำนัก!$G$196:$G$207</definedName>
    <definedName name="desc24">สำนัก!$G$209:$G$215</definedName>
    <definedName name="desc25">สำนัก!$G$217:$G$221</definedName>
    <definedName name="descr">#REF!</definedName>
    <definedName name="descr08r">#REF!</definedName>
    <definedName name="goal01">#REF!</definedName>
    <definedName name="list" localSheetId="1">#REF!</definedName>
    <definedName name="list" localSheetId="5">#REF!</definedName>
    <definedName name="list" localSheetId="2">#REF!</definedName>
    <definedName name="list" localSheetId="3">#REF!</definedName>
    <definedName name="list">#REF!</definedName>
    <definedName name="lista">#REF!</definedName>
    <definedName name="output" localSheetId="1">#REF!</definedName>
    <definedName name="output" localSheetId="5">#REF!</definedName>
    <definedName name="output" localSheetId="2">#REF!</definedName>
    <definedName name="output" localSheetId="3">#REF!</definedName>
    <definedName name="output">#REF!</definedName>
    <definedName name="_xlnm.Print_Area" localSheetId="0">'คำนำ '!$A$1:$D$35</definedName>
    <definedName name="_xlnm.Print_Area" localSheetId="1">โครงสร้าง!$A$2:$F$37</definedName>
    <definedName name="_xlnm.Print_Area" localSheetId="4">ดึงจากระบบ!$A$1:$G$335</definedName>
    <definedName name="_xlnm.Print_Area" localSheetId="5">รายละเอียดตามงบรายจ่าย!$A$1:$L$1198</definedName>
    <definedName name="_xlnm.Print_Area" localSheetId="2">สังเขป!$A$1:$J$66</definedName>
    <definedName name="_xlnm.Print_Titles" localSheetId="7">สำนัก!$1:$1</definedName>
    <definedName name="proj01">แผนบูรณาการ!$A$2:$A$5</definedName>
    <definedName name="set">#REF!</definedName>
    <definedName name="seta">#REF!</definedName>
    <definedName name="set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3" l="1"/>
  <c r="H44" i="10"/>
  <c r="I1155" i="11"/>
  <c r="J1026" i="11"/>
  <c r="J822" i="11"/>
  <c r="J765" i="11"/>
  <c r="I443" i="11"/>
  <c r="J309" i="11"/>
  <c r="I145" i="11"/>
  <c r="J159" i="11"/>
  <c r="J158" i="11" s="1"/>
  <c r="J157" i="11" s="1"/>
  <c r="J68" i="11"/>
  <c r="I23" i="11" l="1"/>
  <c r="I34" i="10" l="1"/>
  <c r="I32" i="10"/>
  <c r="I1011" i="11"/>
  <c r="I1010" i="11" s="1"/>
  <c r="I923" i="11"/>
  <c r="J922" i="11" s="1"/>
  <c r="J826" i="11"/>
  <c r="I787" i="11"/>
  <c r="I786" i="11" s="1"/>
  <c r="G41" i="10" l="1"/>
  <c r="I41" i="10" s="1"/>
  <c r="D306" i="14" s="1"/>
  <c r="D307" i="14" s="1"/>
  <c r="I47" i="11"/>
  <c r="I53" i="11"/>
  <c r="I46" i="11" l="1"/>
  <c r="I10" i="13" l="1"/>
  <c r="H10" i="13"/>
  <c r="G10" i="13"/>
  <c r="F10" i="13"/>
  <c r="J8" i="13"/>
  <c r="J7" i="13"/>
  <c r="J5" i="13"/>
  <c r="I895" i="11" l="1"/>
  <c r="I821" i="11"/>
  <c r="J742" i="11"/>
  <c r="J647" i="11"/>
  <c r="J820" i="11" l="1"/>
  <c r="G38" i="10" s="1"/>
  <c r="I1009" i="11"/>
  <c r="J308" i="11" l="1"/>
  <c r="I256" i="11"/>
  <c r="I78" i="11"/>
  <c r="J72" i="11" l="1"/>
  <c r="J71" i="11" s="1"/>
  <c r="K70" i="11" s="1"/>
  <c r="G23" i="10" s="1"/>
  <c r="I9" i="10"/>
  <c r="I764" i="11" l="1"/>
  <c r="I763" i="11" s="1"/>
  <c r="I7" i="11"/>
  <c r="I14" i="11"/>
  <c r="I19" i="11"/>
  <c r="D4" i="13" s="1"/>
  <c r="D10" i="13" s="1"/>
  <c r="E4" i="13"/>
  <c r="E10" i="13" s="1"/>
  <c r="C4" i="13" l="1"/>
  <c r="I6" i="11"/>
  <c r="J5" i="11" s="1"/>
  <c r="I1151" i="11"/>
  <c r="I889" i="11"/>
  <c r="I888" i="11" s="1"/>
  <c r="I797" i="11"/>
  <c r="I442" i="11"/>
  <c r="I441" i="11" s="1"/>
  <c r="I307" i="11"/>
  <c r="I255" i="11"/>
  <c r="J254" i="11" s="1"/>
  <c r="G28" i="10" s="1"/>
  <c r="I28" i="10" s="1"/>
  <c r="I45" i="11"/>
  <c r="I38" i="10"/>
  <c r="I23" i="10"/>
  <c r="D44" i="14" s="1"/>
  <c r="D45" i="14" s="1"/>
  <c r="H11" i="10"/>
  <c r="I8" i="10"/>
  <c r="I7" i="10"/>
  <c r="D111" i="14" l="1"/>
  <c r="D112" i="14" s="1"/>
  <c r="D263" i="14"/>
  <c r="D264" i="14" s="1"/>
  <c r="G21" i="10"/>
  <c r="I21" i="10" s="1"/>
  <c r="D12" i="14" s="1"/>
  <c r="D13" i="14" s="1"/>
  <c r="J785" i="11"/>
  <c r="G37" i="10" s="1"/>
  <c r="I37" i="10" s="1"/>
  <c r="C10" i="13"/>
  <c r="J4" i="13"/>
  <c r="J10" i="13" s="1"/>
  <c r="J887" i="11"/>
  <c r="G40" i="10" s="1"/>
  <c r="I40" i="10" s="1"/>
  <c r="I293" i="11"/>
  <c r="I292" i="11" s="1"/>
  <c r="J291" i="11" s="1"/>
  <c r="G29" i="10" s="1"/>
  <c r="I29" i="10" s="1"/>
  <c r="I993" i="11"/>
  <c r="I992" i="11" s="1"/>
  <c r="J991" i="11" s="1"/>
  <c r="I182" i="11"/>
  <c r="I181" i="11" s="1"/>
  <c r="I31" i="11"/>
  <c r="I30" i="11" s="1"/>
  <c r="I330" i="11"/>
  <c r="I329" i="11" s="1"/>
  <c r="J328" i="11" s="1"/>
  <c r="G30" i="10" s="1"/>
  <c r="I30" i="10" s="1"/>
  <c r="I109" i="11"/>
  <c r="I108" i="11" s="1"/>
  <c r="J107" i="11" s="1"/>
  <c r="G24" i="10" s="1"/>
  <c r="I24" i="10" s="1"/>
  <c r="I219" i="11"/>
  <c r="I218" i="11" s="1"/>
  <c r="J217" i="11" s="1"/>
  <c r="G27" i="10" s="1"/>
  <c r="I27" i="10" s="1"/>
  <c r="I365" i="11"/>
  <c r="I364" i="11" s="1"/>
  <c r="I399" i="11"/>
  <c r="I398" i="11" s="1"/>
  <c r="I750" i="11"/>
  <c r="I749" i="11" s="1"/>
  <c r="J748" i="11" s="1"/>
  <c r="G36" i="10" s="1"/>
  <c r="I36" i="10" s="1"/>
  <c r="I958" i="11"/>
  <c r="I957" i="11" s="1"/>
  <c r="J956" i="11" s="1"/>
  <c r="G42" i="10" s="1"/>
  <c r="I42" i="10" s="1"/>
  <c r="I433" i="11"/>
  <c r="I432" i="11" s="1"/>
  <c r="J431" i="11" s="1"/>
  <c r="G35" i="10" s="1"/>
  <c r="I35" i="10" s="1"/>
  <c r="I144" i="11"/>
  <c r="I855" i="11"/>
  <c r="I854" i="11" s="1"/>
  <c r="J853" i="11" s="1"/>
  <c r="G39" i="10" s="1"/>
  <c r="I39" i="10" s="1"/>
  <c r="D238" i="14" l="1"/>
  <c r="D239" i="14" s="1"/>
  <c r="D146" i="14"/>
  <c r="D147" i="14" s="1"/>
  <c r="D225" i="14"/>
  <c r="D226" i="14" s="1"/>
  <c r="D293" i="14"/>
  <c r="D294" i="14" s="1"/>
  <c r="D250" i="14"/>
  <c r="D251" i="14" s="1"/>
  <c r="D280" i="14"/>
  <c r="D281" i="14" s="1"/>
  <c r="D57" i="14"/>
  <c r="D58" i="14" s="1"/>
  <c r="D134" i="14"/>
  <c r="D135" i="14" s="1"/>
  <c r="D318" i="14"/>
  <c r="D319" i="14" s="1"/>
  <c r="D99" i="14"/>
  <c r="D100" i="14" s="1"/>
  <c r="J180" i="11"/>
  <c r="G26" i="10" s="1"/>
  <c r="I26" i="10" s="1"/>
  <c r="J397" i="11"/>
  <c r="G33" i="10" s="1"/>
  <c r="I33" i="10" s="1"/>
  <c r="J363" i="11"/>
  <c r="G31" i="10" s="1"/>
  <c r="I31" i="10" s="1"/>
  <c r="J143" i="11"/>
  <c r="G25" i="10" s="1"/>
  <c r="I25" i="10" s="1"/>
  <c r="J29" i="11"/>
  <c r="D168" i="14" l="1"/>
  <c r="D169" i="14" s="1"/>
  <c r="D197" i="14"/>
  <c r="D198" i="14" s="1"/>
  <c r="D73" i="14"/>
  <c r="D74" i="14" s="1"/>
  <c r="D86" i="14"/>
  <c r="D87" i="14" s="1"/>
  <c r="G22" i="10"/>
  <c r="I22" i="10" s="1"/>
  <c r="D25" i="14" s="1"/>
  <c r="D26" i="14" s="1"/>
  <c r="K2" i="11"/>
  <c r="G6" i="10" s="1"/>
  <c r="G43" i="10"/>
  <c r="G44" i="10" l="1"/>
  <c r="G11" i="10"/>
  <c r="G14" i="10" s="1"/>
  <c r="I6" i="10"/>
  <c r="I11" i="10" s="1"/>
  <c r="I43" i="10"/>
  <c r="I44" i="10" l="1"/>
  <c r="D333" i="14"/>
  <c r="D334" i="14" s="1"/>
</calcChain>
</file>

<file path=xl/sharedStrings.xml><?xml version="1.0" encoding="utf-8"?>
<sst xmlns="http://schemas.openxmlformats.org/spreadsheetml/2006/main" count="2984" uniqueCount="1277">
  <si>
    <t>01000000</t>
  </si>
  <si>
    <t>0101001</t>
  </si>
  <si>
    <t>งานบริหารทั่วไป</t>
  </si>
  <si>
    <t>02000000</t>
  </si>
  <si>
    <t>03000000</t>
  </si>
  <si>
    <t>0104015</t>
  </si>
  <si>
    <t>งานบริหารงานบุคคล</t>
  </si>
  <si>
    <t>04000000</t>
  </si>
  <si>
    <t>0102004</t>
  </si>
  <si>
    <t>งานปกครองและทะเบียน</t>
  </si>
  <si>
    <t>0103008</t>
  </si>
  <si>
    <t>งานตรวจสอบภายใน</t>
  </si>
  <si>
    <t>0104016</t>
  </si>
  <si>
    <t>งานการเจ้าหน้าที่</t>
  </si>
  <si>
    <t>0105017</t>
  </si>
  <si>
    <t>งานพัฒนาบุคลากรและองค์การ</t>
  </si>
  <si>
    <t>0105018</t>
  </si>
  <si>
    <t>งานกฎหมายและคดี</t>
  </si>
  <si>
    <t>0105019</t>
  </si>
  <si>
    <t>งานประชาสัมพันธ์</t>
  </si>
  <si>
    <t>0105022</t>
  </si>
  <si>
    <t>งานผู้ตรวจราชการกรุงเทพมหานคร</t>
  </si>
  <si>
    <t>0105026</t>
  </si>
  <si>
    <t>งานการต่างประเทศ</t>
  </si>
  <si>
    <t>07000000</t>
  </si>
  <si>
    <t>0601001</t>
  </si>
  <si>
    <t>งานบริหารทั่วไปด้านการสาธารณสุข</t>
  </si>
  <si>
    <t>0620074</t>
  </si>
  <si>
    <t>งานรักษาพยาบาล โรงพยาบาลกลาง</t>
  </si>
  <si>
    <t>0620075</t>
  </si>
  <si>
    <t>งานรักษาพยาบาล โรงพยาบาลตากสิน</t>
  </si>
  <si>
    <t>0620076</t>
  </si>
  <si>
    <t>งานรักษาพยาบาล โรงพยาบาลเจริญกรุงประชารักษ์</t>
  </si>
  <si>
    <t>0620077</t>
  </si>
  <si>
    <t>0620079</t>
  </si>
  <si>
    <t>งานรักษาพยาบาล โรงพยาบาลลาดกระบังกรุงเทพมหานคร</t>
  </si>
  <si>
    <t>0620081</t>
  </si>
  <si>
    <t>งานรักษาพยาบาล โรงพยาบาลราชพิพัฒน์</t>
  </si>
  <si>
    <t>0620082</t>
  </si>
  <si>
    <t>งานรักษาพยาบาล โรงพยาบาลสิรินธร</t>
  </si>
  <si>
    <t>0620083</t>
  </si>
  <si>
    <t>งานบริการการแพทย์ฉุกเฉินกรุงเทพมหานคร</t>
  </si>
  <si>
    <t>0620084</t>
  </si>
  <si>
    <t>0620085</t>
  </si>
  <si>
    <t>งานรักษาพยาบาล โรงพยาบาลผู้สูงอายุบางขุนเทียน</t>
  </si>
  <si>
    <t>0620086</t>
  </si>
  <si>
    <t>งานรักษาพยาบาล โรงพยาบาลคลองสามวา</t>
  </si>
  <si>
    <t>0620087</t>
  </si>
  <si>
    <t>08000000</t>
  </si>
  <si>
    <t>0601072</t>
  </si>
  <si>
    <t>0622081</t>
  </si>
  <si>
    <t>งานสุขาภิบาลสิ่งแวดล้อม</t>
  </si>
  <si>
    <t>0622082</t>
  </si>
  <si>
    <t>งานสุขาภิบาลอาหาร</t>
  </si>
  <si>
    <t>0623082</t>
  </si>
  <si>
    <t>งานเภสัชกรรม</t>
  </si>
  <si>
    <t>0623084</t>
  </si>
  <si>
    <t>งานทันตสาธารณสุข</t>
  </si>
  <si>
    <t>0623087</t>
  </si>
  <si>
    <t>0623088</t>
  </si>
  <si>
    <t>งานจัดบริการสาธารณสุข</t>
  </si>
  <si>
    <t>0623090</t>
  </si>
  <si>
    <t>งานชันสูตรสาธารณสุข</t>
  </si>
  <si>
    <t>0623091</t>
  </si>
  <si>
    <t>งานพัฒนาระบบสาธารณสุข</t>
  </si>
  <si>
    <t>0623092</t>
  </si>
  <si>
    <t>งานสร้างเสริมสุขภาพ</t>
  </si>
  <si>
    <t>0623093</t>
  </si>
  <si>
    <t>งานควบคุมโรคติดต่อ</t>
  </si>
  <si>
    <t>0623094</t>
  </si>
  <si>
    <t>งานสัตวแพทย์สาธารณสุข</t>
  </si>
  <si>
    <t>0623095</t>
  </si>
  <si>
    <t>09000000</t>
  </si>
  <si>
    <t>0701001</t>
  </si>
  <si>
    <t>งานบริหารทั่วไปด้านการศึกษา</t>
  </si>
  <si>
    <t>0701002</t>
  </si>
  <si>
    <t>0701003</t>
  </si>
  <si>
    <t>0301001</t>
  </si>
  <si>
    <t>งานบริหารทั่วไปด้านการโยธาและระบบจราจร</t>
  </si>
  <si>
    <t>0401001</t>
  </si>
  <si>
    <t>งานบริหารทั่วไปด้านการระบายน้ำ</t>
  </si>
  <si>
    <t>0103009</t>
  </si>
  <si>
    <t>0201001</t>
  </si>
  <si>
    <t>งานบริหารทั่วไปด้านการรักษาความสะอาด</t>
  </si>
  <si>
    <t>0309038</t>
  </si>
  <si>
    <t>งานจัดระเบียบจราจร</t>
  </si>
  <si>
    <t>0501001</t>
  </si>
  <si>
    <t>งานบริหารทั่วไปด้านการพัฒนาและบริการสังคม</t>
  </si>
  <si>
    <t>0103007</t>
  </si>
  <si>
    <t>0101002</t>
  </si>
  <si>
    <t>งานมหาวิทยาลัย</t>
  </si>
  <si>
    <t>0102002</t>
  </si>
  <si>
    <t>0102003</t>
  </si>
  <si>
    <t>0103005</t>
  </si>
  <si>
    <t>0103006</t>
  </si>
  <si>
    <t>รายการ</t>
  </si>
  <si>
    <t>-</t>
  </si>
  <si>
    <t>โครงการ</t>
  </si>
  <si>
    <t>A</t>
  </si>
  <si>
    <t>B</t>
  </si>
  <si>
    <t>รหัสงาน</t>
  </si>
  <si>
    <t>ชื่องาน (เดิม)</t>
  </si>
  <si>
    <t>รหัส</t>
  </si>
  <si>
    <t>ฝ่ายการคลัง</t>
  </si>
  <si>
    <t>ฝ่ายการศึกษา</t>
  </si>
  <si>
    <t>ฝ่ายทะเบียน</t>
  </si>
  <si>
    <t>ฝ่ายเทศกิจ</t>
  </si>
  <si>
    <t>ตรวจและบังคับใช้กฎหมาย</t>
  </si>
  <si>
    <t>ฝ่ายปกครอง</t>
  </si>
  <si>
    <t>ฝ่ายโยธา</t>
  </si>
  <si>
    <t>ฝ่ายรายได้</t>
  </si>
  <si>
    <t>ฝ่ายสิ่งแวดล้อมและสุขาภิบาล</t>
  </si>
  <si>
    <t>สำนัก</t>
  </si>
  <si>
    <t>ชื่อผลผลิต</t>
  </si>
  <si>
    <t>สำนักงานเลขานุการสภากรุงเทพมหานคร</t>
  </si>
  <si>
    <t>กลุ่มงานเลขานุการ</t>
  </si>
  <si>
    <t>0104001</t>
  </si>
  <si>
    <t xml:space="preserve">กิจการสภากรุงเทพมหานคร
</t>
  </si>
  <si>
    <t>ฝ่ายบริหารงานทั่วไป</t>
  </si>
  <si>
    <t>กลุ่มงานกิจการสภา</t>
  </si>
  <si>
    <t>กลุ่มการประชุม</t>
  </si>
  <si>
    <t>กลุ่มวิชาการและกฎหมาย</t>
  </si>
  <si>
    <t>สำนักงานเลขานุการผู้ว่าราชการกรุงเทพมหานคร</t>
  </si>
  <si>
    <t>0104002</t>
  </si>
  <si>
    <t>บริหารราชการกรุงเทพมหานคร</t>
  </si>
  <si>
    <t>ส่วนประสานนโยบาย</t>
  </si>
  <si>
    <t>ส่วนเรื่องราวร้องทุกข์</t>
  </si>
  <si>
    <t>กลุ่มงานเลขานุการผู้ว่าราชการกรุงเทพมหานคร</t>
  </si>
  <si>
    <t>กลุ่มงานเลขานุการรองผู้ว่าราชการกรุงเทพมหานคร
และที่ปรึกษาผู้ว่าราชการกรุงเทพมหานคร</t>
  </si>
  <si>
    <t>สำนักงานคณะกรรมการข้าราชการกรุงเทพมหานคร</t>
  </si>
  <si>
    <t>กองบริหารทั่วไป</t>
  </si>
  <si>
    <t>อำนวยการและบริหารสำนัก</t>
  </si>
  <si>
    <t>0102001</t>
  </si>
  <si>
    <t>บริหารงานบุคคล</t>
  </si>
  <si>
    <t>สำนักปลัดกรุงเทพมหานคร</t>
  </si>
  <si>
    <t>สถาบันพัฒนาข้าราชการกรุงเทพมหานคร</t>
  </si>
  <si>
    <t>พัฒนาบุคลากร</t>
  </si>
  <si>
    <t>สำนักงานเลขานุการปลัดกรุงเทพมหานคร</t>
  </si>
  <si>
    <t>0103003</t>
  </si>
  <si>
    <t>บริหารงานกลาง</t>
  </si>
  <si>
    <t>สำนักงานการเจ้าหน้าที่</t>
  </si>
  <si>
    <t>สวัสดิการกรุงเทพมหานคร</t>
  </si>
  <si>
    <t>สำนักงานกฎหมายและคดี</t>
  </si>
  <si>
    <t>0103004</t>
  </si>
  <si>
    <t>นิติการ</t>
  </si>
  <si>
    <t>สำนักงานปกครองและทะเบียน</t>
  </si>
  <si>
    <t>0105001</t>
  </si>
  <si>
    <t>ปกครองท้องที่</t>
  </si>
  <si>
    <t>0105002</t>
  </si>
  <si>
    <t>ทะเบียนและบัตรประจำตัวประชาชน</t>
  </si>
  <si>
    <t>สำนักงานตรวจสอบภายใน</t>
  </si>
  <si>
    <t>ตรวจสอบควบคุมภายใน</t>
  </si>
  <si>
    <t>สำนักงานประชาสัมพันธ์</t>
  </si>
  <si>
    <t>ข้อมูลข่าวสารประชาสัมพันธ์</t>
  </si>
  <si>
    <t>กองงานผู้ตรวจราชการ</t>
  </si>
  <si>
    <t>ตรวจราชการกรุงเทพมหานคร</t>
  </si>
  <si>
    <t>สำนักงานการต่างประเทศ</t>
  </si>
  <si>
    <t>0104003</t>
  </si>
  <si>
    <t>ความสัมพันธ์ระหว่างเมือง</t>
  </si>
  <si>
    <t>สำนักการแพทย์</t>
  </si>
  <si>
    <t>สำนักงานเลขานุการ</t>
  </si>
  <si>
    <t>โรงพยาบาลกลาง</t>
  </si>
  <si>
    <t>0609001</t>
  </si>
  <si>
    <t>โรงพยาบาลตากสิน</t>
  </si>
  <si>
    <t>0609002</t>
  </si>
  <si>
    <t>โรงพยาบาลเจริญกรุงประชารักษ์</t>
  </si>
  <si>
    <t>0609003</t>
  </si>
  <si>
    <t>โรงพยาบาลหลวงพ่อทวีศักดิ์  ชุตินฺธโร  อุทิศ</t>
  </si>
  <si>
    <t>งานรักษาพยาบาล โรงพยาบาลหลวงพ่อทวีศักดิ์  ชุตินฺธโร  อุทิศ</t>
  </si>
  <si>
    <t>0609004</t>
  </si>
  <si>
    <t>โรงพยาบาลลาดกระบังกรุงเทพมหานคร</t>
  </si>
  <si>
    <t>0609006</t>
  </si>
  <si>
    <t>โรงพยาบาลราชพิพัฒน์</t>
  </si>
  <si>
    <t>0609007</t>
  </si>
  <si>
    <t>โรงพยาบาลสิรินธร</t>
  </si>
  <si>
    <t>0609008</t>
  </si>
  <si>
    <t>ศูนย์บริการการแพทย์ฉุกเฉินกรุงเทพมหานคร 
(ศูนย์เอราวัณ)</t>
  </si>
  <si>
    <t>0609012</t>
  </si>
  <si>
    <t>บริการทางการแพทย์ฉุกเฉิน</t>
  </si>
  <si>
    <t>โรงพยาบาลเวชการุณย์รัศมิ์ 
(เปลี่ยนชื่อจากโรงพยาบาลหนองจอกเดิม)</t>
  </si>
  <si>
    <t>งานรักษาพยาบาล โรงพยาบาลหนองจอก</t>
  </si>
  <si>
    <t>0609005</t>
  </si>
  <si>
    <t>โรงพยาบาลเวชการุณย์รัศมิ์</t>
  </si>
  <si>
    <t>โรงพยาบาลผู้สูงอายุบางขุนเทียน</t>
  </si>
  <si>
    <t>0609010</t>
  </si>
  <si>
    <t>โรงพยาบาลคลองสามวา</t>
  </si>
  <si>
    <t>0609009</t>
  </si>
  <si>
    <t>โรงพยาบาลบางนากรุงเทพมหานคร</t>
  </si>
  <si>
    <t>งานรักษาพยาบาล โรงพยาบาลบางนา</t>
  </si>
  <si>
    <t>0609011</t>
  </si>
  <si>
    <t>สำนักอนามัย</t>
  </si>
  <si>
    <t>0608001</t>
  </si>
  <si>
    <t>บริหารศูนย์สาธารณสุข</t>
  </si>
  <si>
    <t>0608007</t>
  </si>
  <si>
    <t>สนับสนุนกลางศูนย์บริการสาธารณสุข</t>
  </si>
  <si>
    <t>สำนักงานพัฒนาระบบสาธารณสุข</t>
  </si>
  <si>
    <t>0606001</t>
  </si>
  <si>
    <t>บำบัดรักษาปฐมภูมิและฟื้นฟูสุขภาพ</t>
  </si>
  <si>
    <t>0608006</t>
  </si>
  <si>
    <t>สงเคราะห์สาธารณสุข</t>
  </si>
  <si>
    <t>กองสร้างเสริมสุขภาพ</t>
  </si>
  <si>
    <t>อนามัยแม่ เด็ก สตรีและผู้สูงอายุ</t>
  </si>
  <si>
    <t>0601002</t>
  </si>
  <si>
    <t>ส่งเสริมสุขภาพเชิงรุกและป้องกันโรคไม่ติดต่อ</t>
  </si>
  <si>
    <t>0601003</t>
  </si>
  <si>
    <t>สุขภาพจิต</t>
  </si>
  <si>
    <t>0608002</t>
  </si>
  <si>
    <t>เครือข่ายสุขภาพภาคประชาชน</t>
  </si>
  <si>
    <t>กองควบคุมโรคติดต่อ</t>
  </si>
  <si>
    <t>0602001</t>
  </si>
  <si>
    <t>ระบาดวิทยาโรคติดต่อ</t>
  </si>
  <si>
    <t>0602002</t>
  </si>
  <si>
    <t>สร้างเสริมภูมิคุ้มกันโรคและป้องกันโรคติดต่อ</t>
  </si>
  <si>
    <t>0602003</t>
  </si>
  <si>
    <t>ควบคุมพาหะและแหล่งนำโรค</t>
  </si>
  <si>
    <t>0605001</t>
  </si>
  <si>
    <t>ควบคุมโรคในสัตว์</t>
  </si>
  <si>
    <t>กองควบคุมโรคเอดส์ วัณโรค และโรคติดต่อทางเพศสัมพันธ์</t>
  </si>
  <si>
    <t>งานควบคุมโรคเอดส์ วัณโรค และโรคติดต่อทาง</t>
  </si>
  <si>
    <t>0602004</t>
  </si>
  <si>
    <t>ป้องกันแก้ไขปัญหาเอดส์และ
โรคติดต่อทางเพศสัมพันธ์</t>
  </si>
  <si>
    <t>0602005</t>
  </si>
  <si>
    <t>ควบคุมวัณโรค</t>
  </si>
  <si>
    <t>สำนักงานป้องกันและบำบัดการติดยาเสพติต</t>
  </si>
  <si>
    <t>งานป้องกันและบำบัดการติดยาเสพติต</t>
  </si>
  <si>
    <t>0607001</t>
  </si>
  <si>
    <t>ป้องกันการติดยาและสารเสพติด</t>
  </si>
  <si>
    <t>0607002</t>
  </si>
  <si>
    <t>บำบัดรักษาผู้ติดยาและสารเสพติด</t>
  </si>
  <si>
    <t>0607003</t>
  </si>
  <si>
    <t>ฟื้นฟูสมรรถภาพผู้ติดยาและสารเสพติด</t>
  </si>
  <si>
    <t>กองสุขาภิบาลอาหาร</t>
  </si>
  <si>
    <t>0603001</t>
  </si>
  <si>
    <t>สุขาภิบาลอาหาร</t>
  </si>
  <si>
    <t>สำนักงานสุขาภิบาลสิ่งแวดล้อม</t>
  </si>
  <si>
    <t>0604001</t>
  </si>
  <si>
    <t>อนามัยสิ่งแวดล้อม</t>
  </si>
  <si>
    <t>0604002</t>
  </si>
  <si>
    <t>ควบคุมสารเคมีและวัสดุอันตราย</t>
  </si>
  <si>
    <t>กองทันตสาธารณสุข</t>
  </si>
  <si>
    <t>0606003</t>
  </si>
  <si>
    <t>ส่งเสริมทันตสุขภาพและป้องกันโรคในช่องปาก</t>
  </si>
  <si>
    <t>0606004</t>
  </si>
  <si>
    <t>บริการบำบัดรักษาทางทันตกรรม</t>
  </si>
  <si>
    <t>สำนักงานสัตวแพทย์สาธารณสุข</t>
  </si>
  <si>
    <t>0603002</t>
  </si>
  <si>
    <t>ควบคุมการฆ่าและจำหน่ายเนื้อสัตว์</t>
  </si>
  <si>
    <t>0605002</t>
  </si>
  <si>
    <t>ศูนย์ควบคุมสุนัข</t>
  </si>
  <si>
    <t>0605003</t>
  </si>
  <si>
    <t>บริการสัตวแพทย์สาธารณสุข</t>
  </si>
  <si>
    <t>กองการพยาบาลสาธารณสุข</t>
  </si>
  <si>
    <t>งานบริการพยาบาล</t>
  </si>
  <si>
    <t>0606002</t>
  </si>
  <si>
    <t>ดูแลผู้ป่วยที่บ้าน</t>
  </si>
  <si>
    <t>0608005</t>
  </si>
  <si>
    <t>ควบคุมคุณภาพและมาตรฐานการพยาบาล</t>
  </si>
  <si>
    <t>กองเภสัชกรรม</t>
  </si>
  <si>
    <t>0608003</t>
  </si>
  <si>
    <t>เภสัชกรรม</t>
  </si>
  <si>
    <t>สำนักงานชันสูตรสาธารณสุข</t>
  </si>
  <si>
    <t>0608004</t>
  </si>
  <si>
    <t>ตรวจวิเคราะห์ทางห้องปฏิบัติการ</t>
  </si>
  <si>
    <t>ศูนย์บริการสาธารณสุข 1-68</t>
  </si>
  <si>
    <t>สำนักการศึกษา</t>
  </si>
  <si>
    <t>0801004</t>
  </si>
  <si>
    <t>สนับสนุนการจัดการเรียนการสอนและโรงเรียน</t>
  </si>
  <si>
    <t>0801001</t>
  </si>
  <si>
    <t>บริหารงานบุคคลทางการศึกษา</t>
  </si>
  <si>
    <t>0801003</t>
  </si>
  <si>
    <t>บริหารการศึกษาขั้นพื้นฐาน</t>
  </si>
  <si>
    <t>0801002</t>
  </si>
  <si>
    <t>พัฒนาบุคลากรทางการศึกษา</t>
  </si>
  <si>
    <t>สำนักการโยธา</t>
  </si>
  <si>
    <t>0402001</t>
  </si>
  <si>
    <t>ควบคุมอาคารและการก่อสร้าง</t>
  </si>
  <si>
    <t>0403001</t>
  </si>
  <si>
    <t>พัฒนาโครงข่ายถนน</t>
  </si>
  <si>
    <t>0403002</t>
  </si>
  <si>
    <t>บำรุงรักษาโครงข่ายถนน</t>
  </si>
  <si>
    <t>0403003</t>
  </si>
  <si>
    <t>สนับสนุนเครื่องจักรกลและการก่อสร้าง</t>
  </si>
  <si>
    <t>0401004</t>
  </si>
  <si>
    <t>แผนที่และสารสนเทศที่ดิน</t>
  </si>
  <si>
    <t>สำนักการระบายน้ำ</t>
  </si>
  <si>
    <t>0502003</t>
  </si>
  <si>
    <t>จัดการระบบคลองและแหล่งรับน้ำ</t>
  </si>
  <si>
    <t>0502007</t>
  </si>
  <si>
    <t>พัฒนาระบบป้องกันน้ำท่วม</t>
  </si>
  <si>
    <t>0504002</t>
  </si>
  <si>
    <t>ดูแลชายฝั่งทะเลบางขุนเทียน</t>
  </si>
  <si>
    <t>0502004</t>
  </si>
  <si>
    <t>สารสนเทศเพื่อการจัดการน้ำ</t>
  </si>
  <si>
    <t>0502001</t>
  </si>
  <si>
    <t>จัดการระบบท่อระบายน้ำ</t>
  </si>
  <si>
    <t>0502002</t>
  </si>
  <si>
    <t>จัดการระบบควบคุมน้ำ</t>
  </si>
  <si>
    <t>0502006</t>
  </si>
  <si>
    <t>บำบัดน้ำเสีย</t>
  </si>
  <si>
    <t>0503001</t>
  </si>
  <si>
    <t>จัดการคุณภาพน้ำ</t>
  </si>
  <si>
    <t>0502005</t>
  </si>
  <si>
    <t>สนับสนุนและซ่อมบำรุงเครื่องจักรกล</t>
  </si>
  <si>
    <t>สำนักการคลัง</t>
  </si>
  <si>
    <t>รายได้</t>
  </si>
  <si>
    <t>0404002</t>
  </si>
  <si>
    <t>จัดการศาลาที่พักผู้โดยสารรถโดยสารสาธารณะ ท่าเทียบเรือสาธารณะ และบริหารจัดการพื้นที่ให้สิทธิ</t>
  </si>
  <si>
    <t>0101004</t>
  </si>
  <si>
    <t>การเงินและการคลัง</t>
  </si>
  <si>
    <t>0101005</t>
  </si>
  <si>
    <t>การบัญชี</t>
  </si>
  <si>
    <t>นโยบายการคลัง</t>
  </si>
  <si>
    <t>0302004</t>
  </si>
  <si>
    <t>ส่งเสริมการลงทุนและการพาณิชย์</t>
  </si>
  <si>
    <t>ซ่อมบำรุงยานพาหนะและเครื่องจักรกล</t>
  </si>
  <si>
    <t>0101006</t>
  </si>
  <si>
    <t>จัดหาพัสดุและทะเบียนทรัพย์สิน</t>
  </si>
  <si>
    <t>บำเหน็จบำนาญ</t>
  </si>
  <si>
    <t>สำนักเทศกิจ</t>
  </si>
  <si>
    <t>0103002</t>
  </si>
  <si>
    <t>ระบบเทคโนโลยีสารสนเทศและการสื่อสาร</t>
  </si>
  <si>
    <t>0202001</t>
  </si>
  <si>
    <t>0402002</t>
  </si>
  <si>
    <t>บังคับใช้กฎหมายอาคาร</t>
  </si>
  <si>
    <t>0202002</t>
  </si>
  <si>
    <t>สอบสวนดำเนินคดี</t>
  </si>
  <si>
    <t>สำนักการจราจรและขนส่ง</t>
  </si>
  <si>
    <t>งานบริหารทั่วไปด้านการ
โยธาและระบบจราจร</t>
  </si>
  <si>
    <t>0404001</t>
  </si>
  <si>
    <t>โครงข่ายการจราจร</t>
  </si>
  <si>
    <t>0404003</t>
  </si>
  <si>
    <t>ระบบขนส่งมวลชนกรุงเทพ</t>
  </si>
  <si>
    <t>สำนักป้องกันและบรรเทาสาธารณภัย</t>
  </si>
  <si>
    <t>ป้องกันสาธารณภัย</t>
  </si>
  <si>
    <t>0201002</t>
  </si>
  <si>
    <t>อำนวยการและช่วยเหลือผู้ประสบภัย</t>
  </si>
  <si>
    <t>0201003</t>
  </si>
  <si>
    <t>ปฏิบัติการระงับเหตุ</t>
  </si>
  <si>
    <t>สำนักงบประมาณกรุงเทพมหานคร</t>
  </si>
  <si>
    <t>0101003</t>
  </si>
  <si>
    <t>งบประมาณ</t>
  </si>
  <si>
    <t>สำนักยุทธศาตร์และประเมินผล</t>
  </si>
  <si>
    <t>0103001</t>
  </si>
  <si>
    <t>ยุทธศาสตร์และการประเมินผล</t>
  </si>
  <si>
    <t>สำนักสิ่งแวดล้อม</t>
  </si>
  <si>
    <t>0501002</t>
  </si>
  <si>
    <t>จัดการมูลฝอย</t>
  </si>
  <si>
    <t>การรักษาความสะอาด</t>
  </si>
  <si>
    <t>0501005</t>
  </si>
  <si>
    <t>จัดการสิ่งปฏิกูล</t>
  </si>
  <si>
    <t>0501006</t>
  </si>
  <si>
    <t>จัดการยานพาหนะและเครื่องจักรกลด้านการจัดการมูลฝอยและสิ่งปฏิกูล</t>
  </si>
  <si>
    <t>0501003</t>
  </si>
  <si>
    <t>กำจัดมูลฝอยทั่วไปและมูลฝอยจากการก่อสร้าง</t>
  </si>
  <si>
    <t>0501004</t>
  </si>
  <si>
    <t>จัดการมูลฝอยติดเชื้อ และมูลฝอยอันตราย</t>
  </si>
  <si>
    <t>0503002</t>
  </si>
  <si>
    <t>ควบคุมแหล่งก่อมลพิษ</t>
  </si>
  <si>
    <t>0503003</t>
  </si>
  <si>
    <t>เฝ้าระวังคุณภาพอากาศและเสียง</t>
  </si>
  <si>
    <t>0504001</t>
  </si>
  <si>
    <t>บริการสวนสาธารณะและอนุรักษ์พันธุกรรมพืช</t>
  </si>
  <si>
    <t>สำนักวัฒนธรรม กีฬา และการท่องเที่ยว</t>
  </si>
  <si>
    <t>0702002</t>
  </si>
  <si>
    <t>สอนนันทนาการและกีฬาเพื่อสุขภาพ</t>
  </si>
  <si>
    <t>0702003</t>
  </si>
  <si>
    <t>ศูนย์กีฬา ศูนย์เยาวชนและลานกีฬา</t>
  </si>
  <si>
    <t>0702004</t>
  </si>
  <si>
    <t>ส่งเสริมกิจกรรมเด็ก เยาวชน และประชาชน</t>
  </si>
  <si>
    <t>0702005</t>
  </si>
  <si>
    <t>จัดงานและเทศกาล</t>
  </si>
  <si>
    <t>0702006</t>
  </si>
  <si>
    <t>ส่งเสริมการเรียนรู้ตามอัธยาศัย</t>
  </si>
  <si>
    <t>0702001</t>
  </si>
  <si>
    <t>ส่งเสริมกีฬาเพื่อการแข่งขัน</t>
  </si>
  <si>
    <t>สังคีตกรุงเทพมหานคร</t>
  </si>
  <si>
    <t>ส่งเสริมการท่องเที่ยว</t>
  </si>
  <si>
    <t>0301002</t>
  </si>
  <si>
    <t>พัฒนาบริการและแหล่งท่องเที่ยว</t>
  </si>
  <si>
    <t>ส่งเสริมและอนุรักษ์ศิลปวัฒนธรรมไทย</t>
  </si>
  <si>
    <t>หอศิลป์กรุงเทพมหานคร</t>
  </si>
  <si>
    <t>สำนักพัฒนาสังคม</t>
  </si>
  <si>
    <t>0703001</t>
  </si>
  <si>
    <t>พัฒนาศักยภาพและบริการชุมชน</t>
  </si>
  <si>
    <t>0302001</t>
  </si>
  <si>
    <t>ฝึกอาชีพและพัฒนาฝีมือแรงงาน</t>
  </si>
  <si>
    <t>0302002</t>
  </si>
  <si>
    <t>ส่งเสริมการเกษตร</t>
  </si>
  <si>
    <t>0302003</t>
  </si>
  <si>
    <t>พัฒนาธุรกิจและผู้ประกอบการ</t>
  </si>
  <si>
    <t>0703002</t>
  </si>
  <si>
    <t>สงเคราะห์และสวัสดิการสังคม</t>
  </si>
  <si>
    <t>0703003</t>
  </si>
  <si>
    <t>บ้านพักและศูนย์บริการผู้สูงอายุ</t>
  </si>
  <si>
    <t>สำนักการวางผังและพัฒนาเมือง</t>
  </si>
  <si>
    <t>วางผังเมือง</t>
  </si>
  <si>
    <t>0401002</t>
  </si>
  <si>
    <t>พัฒนาและฟื้นฟูพื้นที่</t>
  </si>
  <si>
    <t>0401003</t>
  </si>
  <si>
    <t>ควบคุมการใช้ประโยชน์ที่ดิน</t>
  </si>
  <si>
    <t>มหาวิทยาลัยนวมินทราธิราช</t>
  </si>
  <si>
    <t>code03</t>
  </si>
  <si>
    <t>desc03</t>
  </si>
  <si>
    <t>code04</t>
  </si>
  <si>
    <t>desc04</t>
  </si>
  <si>
    <t>code081</t>
  </si>
  <si>
    <t>desc081</t>
  </si>
  <si>
    <t>code082</t>
  </si>
  <si>
    <t>desc082</t>
  </si>
  <si>
    <t>code083</t>
  </si>
  <si>
    <t>desc083</t>
  </si>
  <si>
    <t>code084</t>
  </si>
  <si>
    <t>desc084</t>
  </si>
  <si>
    <t>code085</t>
  </si>
  <si>
    <t>desc085</t>
  </si>
  <si>
    <t>code086</t>
  </si>
  <si>
    <t>desc086</t>
  </si>
  <si>
    <t>code087</t>
  </si>
  <si>
    <t>desc087</t>
  </si>
  <si>
    <t>code088</t>
  </si>
  <si>
    <t>desc088</t>
  </si>
  <si>
    <t>code089</t>
  </si>
  <si>
    <t>desc089</t>
  </si>
  <si>
    <t>code0810</t>
  </si>
  <si>
    <t>desc0810</t>
  </si>
  <si>
    <t>code0811</t>
  </si>
  <si>
    <t>desc0811</t>
  </si>
  <si>
    <t>code0812</t>
  </si>
  <si>
    <t>desc0812</t>
  </si>
  <si>
    <t>code0813</t>
  </si>
  <si>
    <t>desc0813</t>
  </si>
  <si>
    <t>code0814</t>
  </si>
  <si>
    <t>desc0814</t>
  </si>
  <si>
    <t>code09</t>
  </si>
  <si>
    <t>desc09</t>
  </si>
  <si>
    <t>code10</t>
  </si>
  <si>
    <t>desc10</t>
  </si>
  <si>
    <t>code11</t>
  </si>
  <si>
    <t>desc11</t>
  </si>
  <si>
    <t>code14</t>
  </si>
  <si>
    <t>desc14</t>
  </si>
  <si>
    <t>code15</t>
  </si>
  <si>
    <t>desc15</t>
  </si>
  <si>
    <t>code17</t>
  </si>
  <si>
    <t>desc17</t>
  </si>
  <si>
    <t>code19</t>
  </si>
  <si>
    <t>desc19</t>
  </si>
  <si>
    <t>code20</t>
  </si>
  <si>
    <t>desc20</t>
  </si>
  <si>
    <t>code21</t>
  </si>
  <si>
    <t>desc21</t>
  </si>
  <si>
    <t>code22</t>
  </si>
  <si>
    <t>desc22</t>
  </si>
  <si>
    <t>code23</t>
  </si>
  <si>
    <t>desc23</t>
  </si>
  <si>
    <t>code24</t>
  </si>
  <si>
    <t>desc24</t>
  </si>
  <si>
    <t>code25</t>
  </si>
  <si>
    <t>desc25</t>
  </si>
  <si>
    <t>code07</t>
  </si>
  <si>
    <t>desc07</t>
  </si>
  <si>
    <t>สำนักงานเขตบางแค</t>
  </si>
  <si>
    <t>ผลสัมฤทธิ์และประโยชน์ที่คาดว่าจะได้รับจากการใช้จ่ายงบประมาณ</t>
  </si>
  <si>
    <t>หน่วยนับ</t>
  </si>
  <si>
    <t>ร้อยละ</t>
  </si>
  <si>
    <t>ครั้ง</t>
  </si>
  <si>
    <t>ตัน</t>
  </si>
  <si>
    <t>โครงสร้างหน่วยงานและอัตรากำลัง</t>
  </si>
  <si>
    <t>อำนวยการ</t>
  </si>
  <si>
    <t xml:space="preserve"> ผู้ช่วยผู้อำนวยการ (2)</t>
  </si>
  <si>
    <t>- ข้าราชการ (15)</t>
  </si>
  <si>
    <t>- ข้าราชการ (13)</t>
  </si>
  <si>
    <t>- ลูกจ้างประจำ (1)</t>
  </si>
  <si>
    <t>- ลูกจ้างชั่วคราว (-)</t>
  </si>
  <si>
    <t>- ลูกจ้างโครงการ (-)</t>
  </si>
  <si>
    <t>ฝ่ายรักษาความสะอาด</t>
  </si>
  <si>
    <t>และสวนสาธารณะ</t>
  </si>
  <si>
    <t>- ข้าราชการ (12)</t>
  </si>
  <si>
    <t>- ลูกจ้างประจำ (3)</t>
  </si>
  <si>
    <t>ฝ่ายพัฒนาชุมชน</t>
  </si>
  <si>
    <t>และสวัสดิการสังคม</t>
  </si>
  <si>
    <t>- ข้าราชการ (19)</t>
  </si>
  <si>
    <t>- ลูกจ้างประจำ (2)</t>
  </si>
  <si>
    <t>- ลูกจ้างชั่วคราว (2)</t>
  </si>
  <si>
    <t>ปี 2567</t>
  </si>
  <si>
    <t>ปี 2568</t>
  </si>
  <si>
    <t>ปี 2569</t>
  </si>
  <si>
    <t>รวมทั้งสิ้น</t>
  </si>
  <si>
    <t>บาท</t>
  </si>
  <si>
    <t>เงินงบประมาณ</t>
  </si>
  <si>
    <t>เงินนอกงบประมาณ</t>
  </si>
  <si>
    <t>เป้าหมายปฏิบัติงาน/ ตัวชี้วัด</t>
  </si>
  <si>
    <t>ตร.ม.</t>
  </si>
  <si>
    <t>ตร.กม.</t>
  </si>
  <si>
    <t>ดูแลบำรุงรักษาต้นไม้</t>
  </si>
  <si>
    <t>ต้น</t>
  </si>
  <si>
    <t>- ข้าราชการ (10)</t>
  </si>
  <si>
    <t>การจัดบริการของสำนักงานเขต</t>
  </si>
  <si>
    <t>ก) งบประมาณจำแนกตามประเภทงบประมาณ</t>
  </si>
  <si>
    <t>(บาท)</t>
  </si>
  <si>
    <t>ประเภทงบประมาณ</t>
  </si>
  <si>
    <t>รวม</t>
  </si>
  <si>
    <t>งบประมาณตามโครงสร้างงาน</t>
  </si>
  <si>
    <t>งบประมาณเพื่อสนับสนุนช่วยเหลือ (Grant)</t>
  </si>
  <si>
    <t>งบประมาณเพื่อการชำระหนี้</t>
  </si>
  <si>
    <t>งบประมาณเพื่อชดใช้เงินยืมเงินสะสม</t>
  </si>
  <si>
    <t>รวมงบประมาณทั้งสิ้น</t>
  </si>
  <si>
    <t>ข) งบประมาณตามโครงสร้างงาน</t>
  </si>
  <si>
    <t>งบประมาณภารกิจประจำพื้นฐาน</t>
  </si>
  <si>
    <t>งบประมาณภารกิจตามแผนยุทธศาสตร์</t>
  </si>
  <si>
    <t>งบประมาณตามแผนยุทธศาสตร์</t>
  </si>
  <si>
    <t>งบประมาณตามแผนยุทธศาสตร์บูรณาการ</t>
  </si>
  <si>
    <t>งาน/โครงการ</t>
  </si>
  <si>
    <t>งานรายจ่ายบุคลากร</t>
  </si>
  <si>
    <t>งานอำนวยการและบริหารสำนักงานเขต</t>
  </si>
  <si>
    <t>งานปกครอง</t>
  </si>
  <si>
    <t xml:space="preserve">งานบริหารทั่วไปและบริการทะเบียน </t>
  </si>
  <si>
    <t>งานบริหารทั่วไปและบริหารการคลัง</t>
  </si>
  <si>
    <t>งานบริหารทั่วไปและจัดเก็บรายได้</t>
  </si>
  <si>
    <t>งานบริหารทั่วไปฝ่ายรักษาความสะอาด</t>
  </si>
  <si>
    <t>งานกวาดทำความสะอาดที่และทางสาธารณะ</t>
  </si>
  <si>
    <t>งานเก็บขยะมูลฝอยและขนถ่ายสิ่งปฏิกูล</t>
  </si>
  <si>
    <t>งานดูแลสวนและพื้นที่สีเขียว</t>
  </si>
  <si>
    <t>งานบริหารทั่วไปและสอบสวนดำเนินคดี</t>
  </si>
  <si>
    <t xml:space="preserve">งานบริหารทั่วไปฝ่ายโยธา </t>
  </si>
  <si>
    <t>งานบำรุงรักษาซ่อมแซม</t>
  </si>
  <si>
    <t>งานระบายน้ำและแก้ไขปัญหาน้ำท่วม</t>
  </si>
  <si>
    <t>งานบริหารทั่วไปฝ่ายพัฒนาชุมชน</t>
  </si>
  <si>
    <t>งานพัฒนาชุมชนและบริการสังคม</t>
  </si>
  <si>
    <t>งานบริหารทั่วไปฝ่ายสิ่งแวดล้อมและสุขาภิบาล</t>
  </si>
  <si>
    <t>งานสุขาภิบาลอาหารและอนามัยสิ่งแวดล้อม</t>
  </si>
  <si>
    <t>ค่าใช้จ่ายโครงการกรุงเทพฯ เมืองอาหารปลอดภัย</t>
  </si>
  <si>
    <t>งานบริหารทั่วไปฝ่ายการศึกษา</t>
  </si>
  <si>
    <t>งานงบประมาณโรงเรียน</t>
  </si>
  <si>
    <t>รวมงบประมาณตามโครงสร้างงาน</t>
  </si>
  <si>
    <t>ค) งบประมาณเพื่อสนับสนุนช่วยเหลือ (Grant)</t>
  </si>
  <si>
    <t>รวมงบประมาณเพื่อสนับสนุนช่วยเหลือ (Grant)</t>
  </si>
  <si>
    <t>ง) งบประมาณเพื่อการชำระหนี้</t>
  </si>
  <si>
    <t>รวมงบประมาณเพื่อการชำระหนี้</t>
  </si>
  <si>
    <t>จ) งบประมาณเพื่อชดใช้เงินยืมเงินสะสม</t>
  </si>
  <si>
    <t>รวมงบประมาณเพื่อชดใช้เงินยืมเงินสะสม</t>
  </si>
  <si>
    <t>ฉ) งบประมาณจำแนกตามประเภทงบรายจ่าย</t>
  </si>
  <si>
    <t>ประเภทงบรายจ่าย</t>
  </si>
  <si>
    <t>เงินเดือนและค่าจ้างประจำ</t>
  </si>
  <si>
    <t>ค่าจ้างชั่วคราว</t>
  </si>
  <si>
    <t>ค่าตอบแทน
ใช้สอยและวัสดุ</t>
  </si>
  <si>
    <t>ค่าครุภัณฑ์ 
ที่ดินและสิ่งก่อสร้าง</t>
  </si>
  <si>
    <t>เงินอุดหนุน</t>
  </si>
  <si>
    <t>รายจ่ายอื่น</t>
  </si>
  <si>
    <t>งบบุคลากร</t>
  </si>
  <si>
    <t>งบดำเนินงาน</t>
  </si>
  <si>
    <t>งบลงทุน</t>
  </si>
  <si>
    <t>งบเงินอุดหนุน</t>
  </si>
  <si>
    <t>งบรายจ่ายอื่น</t>
  </si>
  <si>
    <t>รวมงบประมาณ</t>
  </si>
  <si>
    <t>01101-1</t>
  </si>
  <si>
    <t>เงินเดือน</t>
  </si>
  <si>
    <t>01102-1</t>
  </si>
  <si>
    <t>เงินเลื่อนขั้นเลื่อนระดับ</t>
  </si>
  <si>
    <t>01107-1</t>
  </si>
  <si>
    <t>เงินค่าตอบแทนเป็นรายเดือนของข้าราชการ</t>
  </si>
  <si>
    <t>01108-1</t>
  </si>
  <si>
    <t>เงินเพิ่มการครองชีพชั่วคราวของข้าราชการ</t>
  </si>
  <si>
    <t>01109-1</t>
  </si>
  <si>
    <t>เงินช่วยเหลือค่าครองชีพของข้าราชการ</t>
  </si>
  <si>
    <t>01201-1</t>
  </si>
  <si>
    <t>ค่าจ้างประจำ</t>
  </si>
  <si>
    <t>01202-1</t>
  </si>
  <si>
    <t>เงินเพิ่มค่าจ้างประจำ</t>
  </si>
  <si>
    <t>01205-1</t>
  </si>
  <si>
    <t>เงินเพิ่มการครองชีพชั่วคราวของลูกจ้างประจำ</t>
  </si>
  <si>
    <t>01206-1</t>
  </si>
  <si>
    <t>เงินช่วยเหลือค่าครองชีพของลูกจ้างประจำ</t>
  </si>
  <si>
    <t>02101-1</t>
  </si>
  <si>
    <t>02102-1</t>
  </si>
  <si>
    <t>เงินเพิ่มการครองชีพชั่วคราวของลูกจ้างชั่วคราว</t>
  </si>
  <si>
    <t>02103-1</t>
  </si>
  <si>
    <t>เงินช่วยเหลือค่าครองชีพของลูกจ้างชั่วคราว</t>
  </si>
  <si>
    <t>03128-1</t>
  </si>
  <si>
    <t>เงินตอบแทนพิเศษของลูกจ้างประจำ</t>
  </si>
  <si>
    <t>03217-1</t>
  </si>
  <si>
    <t>เงินสมทบกองทุนประกันสังคม</t>
  </si>
  <si>
    <t>03293-1</t>
  </si>
  <si>
    <t>เงินสมทบกองทุนเงินทดแทน</t>
  </si>
  <si>
    <t>1. งบดำเนินงาน</t>
  </si>
  <si>
    <t>ค่าอาหารทำการนอกเวลา</t>
  </si>
  <si>
    <t>1.1.2 ค่าใช้สอย</t>
  </si>
  <si>
    <t>ค่าซ่อมแซมยานพาหนะ</t>
  </si>
  <si>
    <t>ค่าซ่อมแซมครุภัณฑ์</t>
  </si>
  <si>
    <t>ค่าไฟฟ้า</t>
  </si>
  <si>
    <t>2. งบลงทุน</t>
  </si>
  <si>
    <t>4. งบรายจ่ายอื่น</t>
  </si>
  <si>
    <t>07199-1</t>
  </si>
  <si>
    <t>ค่าไปรษณีย์</t>
  </si>
  <si>
    <t>07199-2</t>
  </si>
  <si>
    <t>ค่าเบี้ยประชุม</t>
  </si>
  <si>
    <t>ค่าใช้จ่ายโครงการมหกรรมของดีกลุ่มเขตกรุงธนใต้</t>
  </si>
  <si>
    <t>07102-1</t>
  </si>
  <si>
    <t>ค่าใช้จ่ายในการอบรมวิชาชีพเสริมรายได้</t>
  </si>
  <si>
    <t>07199-3</t>
  </si>
  <si>
    <t>07199-5</t>
  </si>
  <si>
    <t>07199-6</t>
  </si>
  <si>
    <t>07199-7</t>
  </si>
  <si>
    <t>07199-8</t>
  </si>
  <si>
    <t>07199-4</t>
  </si>
  <si>
    <t>3. งบเงินอุดหนุน</t>
  </si>
  <si>
    <t>06104-1</t>
  </si>
  <si>
    <t>ทุนอาหารกลางวันนักเรียน</t>
  </si>
  <si>
    <t>06199-1</t>
  </si>
  <si>
    <t>07109-1</t>
  </si>
  <si>
    <t>07124-1</t>
  </si>
  <si>
    <t>07125-1</t>
  </si>
  <si>
    <t>07126-1</t>
  </si>
  <si>
    <t>ค่าใช้จ่ายโครงการเกษตรปลอดสารพิษ</t>
  </si>
  <si>
    <t>ค่า
สาธารณูปโภค</t>
  </si>
  <si>
    <t xml:space="preserve">ผลสัมฤทธิ์ : ประชาชนในพื้นที่มีคุณภาพชีวิตที่ดี ได้รับบริการอย่างทั่วถึง </t>
  </si>
  <si>
    <t>1.1.3 ค่าวัสดุ</t>
  </si>
  <si>
    <t>ค่าครุภัณฑ์</t>
  </si>
  <si>
    <t>ค่าครุภัณฑ์ ที่ดินและสิ่งก่อสร้าง</t>
  </si>
  <si>
    <t xml:space="preserve"> ค่าอาหารทำการนอกเวลา</t>
  </si>
  <si>
    <t>3. งบรายจ่ายอื่น</t>
  </si>
  <si>
    <t>2. งบรายจ่ายอื่น</t>
  </si>
  <si>
    <t>ค่าที่ดินและสิ่งก่อสร้าง</t>
  </si>
  <si>
    <t>(1)</t>
  </si>
  <si>
    <t>(2)</t>
  </si>
  <si>
    <t>(6)</t>
  </si>
  <si>
    <t>(3)</t>
  </si>
  <si>
    <t>(4)</t>
  </si>
  <si>
    <t>(5)</t>
  </si>
  <si>
    <t>(7)</t>
  </si>
  <si>
    <t>(8)</t>
  </si>
  <si>
    <t>(9)</t>
  </si>
  <si>
    <t>ค่าไฟฟ้า ค่าน้ำประปา  ค่าโทรศัพท์ ค่าโทรศัพท์เคลื่อนที่</t>
  </si>
  <si>
    <t>ค่าใช้จ่ายในการจัดประชุมสัมมนาคณะกรรมการ</t>
  </si>
  <si>
    <t>โรงเรียนสังกัดกรุงเทพมหานคร</t>
  </si>
  <si>
    <t>ค่าวัสดุสำนักงาน และค่าวัสดุยานพาหนะ ฯลฯ</t>
  </si>
  <si>
    <t xml:space="preserve"> ค่าซ่อมแซมยานพาหนะ ค่าซ่อมแซมครุภัณฑ์</t>
  </si>
  <si>
    <t xml:space="preserve"> ค่าจ้างเหมาบริการเป็นรายบุคคล</t>
  </si>
  <si>
    <t xml:space="preserve"> ค่าซ่อมแซมยานพาหนะ</t>
  </si>
  <si>
    <t xml:space="preserve"> ค่าซ่อมแซมครุภัณฑ์</t>
  </si>
  <si>
    <t xml:space="preserve"> ส่วนใหญ่เป็นค่าจ้างเหมาดูแลทรัพย์สินฯ</t>
  </si>
  <si>
    <t xml:space="preserve"> ค่าไฟฟ้า ค่าน้ำประปา ค่าโทรศัพท์เคลื่อนที่</t>
  </si>
  <si>
    <t xml:space="preserve"> ค่าตอบแทนเจ้าหน้าที่เก็บขนมูลฝอย</t>
  </si>
  <si>
    <t xml:space="preserve"> ค่าตอบแทนเจ้าหน้าที่เก็บขนสิ่งปฏิกูล</t>
  </si>
  <si>
    <t xml:space="preserve"> ค่าตอบแทนเจ้าหน้าที่เก็บขนสิ่งปฏิกูล (ประเภทไขมัน)</t>
  </si>
  <si>
    <t xml:space="preserve"> ค่าซ่อมแซมเครื่องจักรกลและเครื่องทุ่นแรง</t>
  </si>
  <si>
    <t xml:space="preserve"> และค่าวัสดุยานพาหนะ ฯลฯ</t>
  </si>
  <si>
    <t xml:space="preserve"> ส่วนใหญ่เป็นค่าวัสดุอุปกรณ์ในการปลูกและบำรุงรักษาต้นไม้</t>
  </si>
  <si>
    <t xml:space="preserve"> ค่าไฟฟ้า ค่าน้ำประปา</t>
  </si>
  <si>
    <t xml:space="preserve"> ค่าซ่อมแซมไฟฟ้าสาธารณะ </t>
  </si>
  <si>
    <t xml:space="preserve"> ค่าซ่อมแซมถนน ตรอก ซอย สะพานและสิ่งสาธารณประโยชน์</t>
  </si>
  <si>
    <t xml:space="preserve"> ค่าจ้างเหมาล้างทำความสะอาดท่อระบายน้ำ</t>
  </si>
  <si>
    <t xml:space="preserve"> ส่วนใหญ่เป็นค่าจ้างเหมาบริการเป็นรายบุคคล </t>
  </si>
  <si>
    <t>1.1 ค่าตอบแทน ใช้สอยและวัสดุ</t>
  </si>
  <si>
    <t>ค่าตอบแทน ใช้สอยและวัสดุ</t>
  </si>
  <si>
    <t>ค่าโทรศัพท์  ค่าไปรษณีย์</t>
  </si>
  <si>
    <t xml:space="preserve">(1) </t>
  </si>
  <si>
    <t xml:space="preserve">(2) </t>
  </si>
  <si>
    <t xml:space="preserve">(3) </t>
  </si>
  <si>
    <t xml:space="preserve">(4) </t>
  </si>
  <si>
    <t xml:space="preserve">(5) </t>
  </si>
  <si>
    <t xml:space="preserve">(6) </t>
  </si>
  <si>
    <t xml:space="preserve">(7) </t>
  </si>
  <si>
    <t xml:space="preserve">(8) </t>
  </si>
  <si>
    <t xml:space="preserve">(9) </t>
  </si>
  <si>
    <t xml:space="preserve">(10) </t>
  </si>
  <si>
    <t xml:space="preserve">        สำนักงานเขตบางแค </t>
  </si>
  <si>
    <t xml:space="preserve"> ส่วนใหญ่เป็นค่าวัสดุสำนักงาน </t>
  </si>
  <si>
    <t xml:space="preserve"> ค่าวัสดุอุปกรณ์คอมพิวเตอร์</t>
  </si>
  <si>
    <t>1.1.1 ค่าตอบแทน</t>
  </si>
  <si>
    <t>1.2 ค่าสาธารณูปโภค</t>
  </si>
  <si>
    <t>งานบริหารทั่วไปและบริการทะเบียน</t>
  </si>
  <si>
    <t>งานบริหารทั่วไปฝ่ายโยธา</t>
  </si>
  <si>
    <t>วัน</t>
  </si>
  <si>
    <t>ปี 2570</t>
  </si>
  <si>
    <t>การป้องกันและแก้ไขปัญหายาเสพติดในชุมชน</t>
  </si>
  <si>
    <t>ความพึงพอใจในการให้บริการงานทะเบียน</t>
  </si>
  <si>
    <t>ร้อยละความสำเร็จของการแก้ไขปัญหาข้อมูลทะเบียนครอบครัวและทะเบียนชื่อบุคคล</t>
  </si>
  <si>
    <t>ร้อยละความสำเร็จในการใช้จ่ายงบประมาณรายจ่ายประจำปี ตามข้อบัญญัติงบประมาณรายจ่ายประจำปีฯ</t>
  </si>
  <si>
    <t>ร้อยละการจัดเก็บภาษีที่ดินและสิ่งปลูกสร้าง</t>
  </si>
  <si>
    <t>ความสำเร็จในการรับและส่งเรื่องร้องเรียน</t>
  </si>
  <si>
    <t>พัฒนาทำความสะอาดสถานที่สำคัญ</t>
  </si>
  <si>
    <t>ปริมาณมูลฝอยที่นำไปใช้ประโยชน์</t>
  </si>
  <si>
    <t>ระยะเวลาในการแก้ไขปัญหาขยะตกค้าง</t>
  </si>
  <si>
    <t>ตัดแต่งกิ่งไม้</t>
  </si>
  <si>
    <t>ร้อยละความสำเร็จของการควบคุมการใช้ยานพาหนะ</t>
  </si>
  <si>
    <t>ร้อยละความสำเร็จในการส่งหนังสือภายในกำหนด</t>
  </si>
  <si>
    <t>ร้อยละความสำเร็จในการก่อหนี้ผูกพันงบลงทุน</t>
  </si>
  <si>
    <t>ร้อยละของผู้ที่ได้รับเบี้ยยังชีพผู้สูงอายุที่มีสิทธิตามเกณฑ์</t>
  </si>
  <si>
    <t>ร้อยละความสำเร็จของการแก้ไขปัญหาเรื่องราวร้องทุกข์</t>
  </si>
  <si>
    <t>ความสำเร็จในการนำแผนพัฒนาชุมชนไปใช้</t>
  </si>
  <si>
    <t>จำนวนการจัดกิจกรรมสร้างสรรค์เพื่อเด็กและเยาวชน</t>
  </si>
  <si>
    <t>ด้าน</t>
  </si>
  <si>
    <t>กิจกรรม</t>
  </si>
  <si>
    <t>ร้อยละความสำเร็จในการแก้ไขปัญหาเรื่องราวร้องทุกข์</t>
  </si>
  <si>
    <t xml:space="preserve">    </t>
  </si>
  <si>
    <t>ส่วนใหญ่เป็นค่าวัสดุไฟฟ้า ประปา งานบ้าน งานครัว</t>
  </si>
  <si>
    <t>ค่าวัสดุอุปกรณ์ สำหรับใช้ในศูนย์ อปพร.เขตบางแค</t>
  </si>
  <si>
    <t>ค่าตอบแทนบุคลากรด้านการแพทย์และสาธารณสุข</t>
  </si>
  <si>
    <t xml:space="preserve"> ส่วนใหญ่เป็นค่าวัสดุสำนักงาน</t>
  </si>
  <si>
    <t xml:space="preserve"> ค่าวัสดุสำนักงาน</t>
  </si>
  <si>
    <t xml:space="preserve"> ส่วนใหญ่เป็นค่าวัสดุอุปกรณ์คอมพิวเตอร์</t>
  </si>
  <si>
    <t>และงานสวน ค่าวัสดุสำนักงาน</t>
  </si>
  <si>
    <t>และค่าวัสดุอุปกรณ์คอมพิวเตอร์ ฯลฯ</t>
  </si>
  <si>
    <t xml:space="preserve"> และค่าจ้างเหมาบริการเป็นรายบุคคล</t>
  </si>
  <si>
    <t>ค่าจ้างเหมาบริการเป็นรายบุคคล</t>
  </si>
  <si>
    <t xml:space="preserve"> ค่าวัสดุสำนักงาน ค่าวัสดุยานพาหนะ</t>
  </si>
  <si>
    <t>ส่วนใหญ่เป็นค่าเครื่องแบบชุดปฏิบัติงาน</t>
  </si>
  <si>
    <t xml:space="preserve"> ส่วนใหญ่เป็นค่าวัสดุในการรักษาความสะอาด</t>
  </si>
  <si>
    <t xml:space="preserve"> ค่าเครื่องแบบชุดปฏิบัติงาน</t>
  </si>
  <si>
    <t xml:space="preserve"> และค่าเครื่องแต่งกาย ฯลฯ</t>
  </si>
  <si>
    <t>05129-1</t>
  </si>
  <si>
    <t xml:space="preserve"> ค่าวัสดุสำนักงาน ค่าวัสดุอุปกรณ์คอมพิวเตอร์</t>
  </si>
  <si>
    <t xml:space="preserve"> และค่าเครื่องแต่งกาย</t>
  </si>
  <si>
    <t xml:space="preserve"> ค่าวัสดุก่อสร้าง </t>
  </si>
  <si>
    <t xml:space="preserve"> ค่าวัสดุสำหรับหน่วยบริการเร่งด่วนกรุงเทพมหานคร (Best)</t>
  </si>
  <si>
    <t>05313-3</t>
  </si>
  <si>
    <t>สร้างท่อระบายน้ำ ค.ส.ล. ขนาดเส้นผ่าศูนย์กลาง</t>
  </si>
  <si>
    <t>สร้างบ่อพักท่อระบายน้ำ ค.ส.ล. ขนาดเส้นผ่าศูนย์กลาง</t>
  </si>
  <si>
    <t>สร้างชั้นพื้นฐานหินคลุกใต้รางวีและไหล่ทางบดอัดแน่น</t>
  </si>
  <si>
    <t>สร้างผิวทาง ค.ส.ล. หนา 0.20 ม. ตามแบบ มทก.-01</t>
  </si>
  <si>
    <t>สร้างรางวี ค.ส.ล. สำหรับผิวทาง หนา 0.20 ม.</t>
  </si>
  <si>
    <t>สร้างไหล่ทาง ค.ส.ล. หนา 0.10 ม. ตามแบบ</t>
  </si>
  <si>
    <t>05313-4</t>
  </si>
  <si>
    <t>ทุบรื้อพื้นผิวทางเดิมพร้อมขนทิ้ง เนื้อที่ประมาณ</t>
  </si>
  <si>
    <t>สร้างชั้นพื้นฐานหินคลุกบดอัดแน่น หนาเฉลี่ย 0.10 ม.</t>
  </si>
  <si>
    <t>สร้างชั้นพื้นฐานหินคลุกบดอัดแน่น หนาเฉลี่ย 0.15 ม.</t>
  </si>
  <si>
    <t>0.60 ม. ตามแบบ มน.-03 พร้อมฝาบ่อพักแบบรางวี</t>
  </si>
  <si>
    <t>สร้างชั้นพื้นฐานหินคลุกบดอัดแน่นหนาเฉลี่ย 0.10 ม.</t>
  </si>
  <si>
    <t>สร้างผิวทาง ค.ส.ล. หนา 0.15 ม. ตามแบบ มท.-01</t>
  </si>
  <si>
    <t>รายการผูกพัน</t>
  </si>
  <si>
    <t>0310037-67-01</t>
  </si>
  <si>
    <t>โครงการปรับปรุงซอย 001 กาญจนาภิเษก 5</t>
  </si>
  <si>
    <t>จากบ้านเลขที่ 100/139 ถึงบ้านเลขที่ 100/171</t>
  </si>
  <si>
    <t>และจากซอย 001 กาญจนาภิเษก 5 ถึงบ้านเลขที่</t>
  </si>
  <si>
    <t>100/581 และจากซอย 001 กาญจนาภิเษก 5</t>
  </si>
  <si>
    <t>ถึงคลองบางอ้ายและซอยแยก จนสุดทางสาธารณะ</t>
  </si>
  <si>
    <t>วัตถุประสงค์</t>
  </si>
  <si>
    <t>เพื่อแก้ไขปัญหาน้ำท่วมขังรอการระบายในพื้นที่เขตบางแค</t>
  </si>
  <si>
    <t>เพื่อปรับปรุงสภาพผิวจราจรที่มีระดับต่ำและชำรุดเสียหาย</t>
  </si>
  <si>
    <t>เพื่ออำนวยความสะดวกในการเดินทางสัญจร</t>
  </si>
  <si>
    <t>ของประชาชนที่ใช้เส้นทาง</t>
  </si>
  <si>
    <t>ระยะเวลาดำเนินการ 2 ปี (2567 - 2568)</t>
  </si>
  <si>
    <t>เป้าหมายโครงการ</t>
  </si>
  <si>
    <t>แก้ไขปัญหาน้ำท่วมขังรอการระบายในบริเวณดังกล่าว</t>
  </si>
  <si>
    <t>เพิ่มประสิทธิภาพการระบายน้ำ</t>
  </si>
  <si>
    <t>ผิวจราจรมีสภาพที่ได้มาตรฐาน</t>
  </si>
  <si>
    <t>ประชาชนสามารถเดินทางได้สะดวกและปลอดภัย</t>
  </si>
  <si>
    <t>ก่อสร้างท่อระบายน้ำ พร้อมประตูปิดกั้นน้ำ</t>
  </si>
  <si>
    <t>และยกระดับถนนสร้างผิวทาง</t>
  </si>
  <si>
    <t>ปรับปรุงซอย 001 กาญจนาภิเษก 5 จากบ้านเลขที่</t>
  </si>
  <si>
    <t>100/139 ถึงบ้านเลขที่ 100/171 และจากซอย</t>
  </si>
  <si>
    <t>001 กาญจนาภิเษก 5 ถึงบ้านเลขที่ 100/581</t>
  </si>
  <si>
    <t>และจากซอย 001 กาญจนาภิเษก 5 ถึงคลองบางอ้าย</t>
  </si>
  <si>
    <t>และซอยแยก จนสุดทางสาธารณะ</t>
  </si>
  <si>
    <t>6,605 ตร.ม.</t>
  </si>
  <si>
    <t>1.00 ม. ตามแบบ มน.-05 ยาวประมาณ 1,466 ม.</t>
  </si>
  <si>
    <t>1.00 ม. ตามแบบ มน.-05 พร้อมฝาบ่อพักแบบรางวี</t>
  </si>
  <si>
    <t>ตามแบบ ท.03/41 จำนวน 212 บ่อ</t>
  </si>
  <si>
    <t xml:space="preserve">สร้างบ่อพักพร้อมประตูปิดกั้นน้ำ ขนาด 1.00 ม. </t>
  </si>
  <si>
    <t>ตามแบบ บพ.100/49 จำนวน 2 บ่อ</t>
  </si>
  <si>
    <t>0.60 ม. ตามแบบ มน.-03 จำนวน 2,242 ม.</t>
  </si>
  <si>
    <t>ตามแบบ ท.03/41 จำนวน 322 บ่อ</t>
  </si>
  <si>
    <t>สร้างบ่อสูบน้ำ ตามแบบ ขบค.บส.1/2563 จำนวน</t>
  </si>
  <si>
    <t>2 บ่อ</t>
  </si>
  <si>
    <t>ตามแบบ มท.-01 เนื้อที่ประมาณ 455 ตร.ม.</t>
  </si>
  <si>
    <t>หนาเฉลี่ย 0.10 ม. ตามแบบ มท.-01 เนื้อที่ประมาณ</t>
  </si>
  <si>
    <t>3,202 ตร.ม.</t>
  </si>
  <si>
    <t>สร้างชั้นพื้นฐานหินคลุกบดอัดแน่นหนาเฉลี่ย 0.15 ม.</t>
  </si>
  <si>
    <t>ตามแบบ มท.-01 เนื้อที่ประมาณ 1,076 ตร.ม.</t>
  </si>
  <si>
    <t>สร้างชั้นพื้นฐานหินคลุกบดอัดแน่นหนาเฉลี่ย 0.25 ม.</t>
  </si>
  <si>
    <t>ตามแบบ มท.-01 เนื้อที่ประมาณ 2,125 ตร.ม.</t>
  </si>
  <si>
    <t>สร้างชั้นพื้นฐานหินคลุกบดอัดแน่นหนาเฉลี่ย 0.35 ม.</t>
  </si>
  <si>
    <t>ตามแบบ มท.-01 เนื้อที่ประมาณ 998 ตร.ม.</t>
  </si>
  <si>
    <t>เนื้อที่ประมาณ 14,751 ตร.ม.</t>
  </si>
  <si>
    <t>สร้างรางวี ค.ส.ล. สำหรับผิวทาง หนา 0.15 ม.</t>
  </si>
  <si>
    <t>ตามแบบ มน.-01 ยาวประมาณ 3,328 ม.</t>
  </si>
  <si>
    <t>ขบค.ท.10-58 เนื้อที่ประมาณ 2,600 ตร.ม.</t>
  </si>
  <si>
    <t xml:space="preserve">งบประมาณทั้งสิ้น               </t>
  </si>
  <si>
    <t xml:space="preserve">ปี 2567 ตั้งงบประมาณ         </t>
  </si>
  <si>
    <t>เงิน</t>
  </si>
  <si>
    <t>เงินนอก</t>
  </si>
  <si>
    <t>งานที่จะทำ</t>
  </si>
  <si>
    <t>ปรับปรุงซอยบางแวก 138 และซอยแยก</t>
  </si>
  <si>
    <t>จากถนนบางแวกถึงสุดทางสาธารณะ</t>
  </si>
  <si>
    <t>ก่อสร้างท่อระบายน้ำและยกระดับถนนสร้างผิวทาง</t>
  </si>
  <si>
    <t>05313-1</t>
  </si>
  <si>
    <t>5,559 ตร.ม.</t>
  </si>
  <si>
    <t>0.80 ม. ตามแบบ มน.-05 ยาวประมาณ 1,039 ม.</t>
  </si>
  <si>
    <t>ตามแบบ ท.03/41 จำนวน 116 บ่อ</t>
  </si>
  <si>
    <t>0.60 ม. ตามแบบ มน.-03 ยาวประมาณ 1,614 ม.</t>
  </si>
  <si>
    <t>ตามแบบ ท.03/41 จำนวน 234 บ่อ</t>
  </si>
  <si>
    <t>ตามแบบ มท.-01 เนื้อที่ประมาณ 2,645 ตร.ม.</t>
  </si>
  <si>
    <t>ตามแบบ มท.-01 เนื้อที่ประมาณ 1,398 ตร.ม.</t>
  </si>
  <si>
    <t>เนื้อที่ประมาณ 5,758 ตร.ม.</t>
  </si>
  <si>
    <t>ตามแบบ มน.-01 ยาวประมาณ 2,488 ม.</t>
  </si>
  <si>
    <t xml:space="preserve">สร้างไหล่ทาง ค.ส.ล. หนา 0.10 ม. ตามแบบ </t>
  </si>
  <si>
    <t>ขบค.ท. 10-58 เนื้อที่ประมาณ 1,487 ตร.ม.</t>
  </si>
  <si>
    <t xml:space="preserve"> และค่าวัสดุอุปกรณ์บำรุงรักษาระบบระบายน้ำฯ ฯลฯ </t>
  </si>
  <si>
    <t xml:space="preserve"> ค่าวัสดุอุปกรณ์คอมพิวเตอร์ และค่าวัสดุยานพาหนะ ฯลฯ</t>
  </si>
  <si>
    <t>ส่วนใหญ่เป็นค่าวัสดุสำนักงาน ค่าวัสดุยานพาหนะ</t>
  </si>
  <si>
    <t>05198-3</t>
  </si>
  <si>
    <t>ส่วนใหญ่เป็นค่าวัสดุสำนักงาน ค่าวัสดุอุปกรณ์คอมพิวเตอร์</t>
  </si>
  <si>
    <t>และค่าวัสดุยานพาหนะ ฯลฯ</t>
  </si>
  <si>
    <t>ค่าอาหาเช้าของนักเรียนในโรงเรียนสังกัดกรุงเทพมหานคร</t>
  </si>
  <si>
    <t>และหัวหน้าหน่วยยุวกาชาด</t>
  </si>
  <si>
    <t>โครงการปรับปรุงซอยบางแวก 138 และซอยแยก</t>
  </si>
  <si>
    <t>- ลูกจ้างชั่วคราว (4)</t>
  </si>
  <si>
    <t>- ลูกจ้างประจำ (45)</t>
  </si>
  <si>
    <t>การแก้ไขปัญหาโรคไข้เลือดออกในพื้นที่กรุงเทพมหานคร</t>
  </si>
  <si>
    <t>เป็นธรรม มีความสะดวก ปลอดภัย และมีความสุขในการดำรงชีวิต</t>
  </si>
  <si>
    <t>ร้อยละความสำเร็จในการแก้ไขจุดเสี่ยงอาชญากรรม</t>
  </si>
  <si>
    <t>ประชาสัมพันธ์การป้องกันควบคุมโรค</t>
  </si>
  <si>
    <t>งานตรวจและบังคับใช้กฎหมาย</t>
  </si>
  <si>
    <t>งานอนุญาตก่อสร้าง ควบคุมอาคารและผังเมือง</t>
  </si>
  <si>
    <t>งานป้องกันและควบคุมโรค</t>
  </si>
  <si>
    <t>และทางระบายน้ำ การจัดให้มีและควบคุมตลาด ท่าเทียบเรือ ท่าข้ามและที่จอดรถ การสาธารณูปโภคและการก่อสร้างอื่นๆ</t>
  </si>
  <si>
    <t xml:space="preserve"> ส่วนใหญ่เป็นค่าเครื่องแบบชุดปฏิบัติงาน</t>
  </si>
  <si>
    <t xml:space="preserve"> และค่าวัสดุป้องกันอุบัติภัย ฯลฯ</t>
  </si>
  <si>
    <t>ค่าตอบแทนอาสาสมัครป้องกันภัยฝ่ายพลเรือนประจำศูนย์อาสาสมัคร</t>
  </si>
  <si>
    <t>ป้องกันภัยฝ่ายพลเรือนเขตบางแค</t>
  </si>
  <si>
    <t xml:space="preserve"> ค่าวัสดุในการรักษาความสะอาด</t>
  </si>
  <si>
    <t>ค่าซ่อมแซมยานพาหนะ ค่ารับรอง</t>
  </si>
  <si>
    <t>ค่าใช้จ่ายโครงการรู้ใช้ รู้เก็บ คนกรุงเทพฯ ชีวิตมั่นคง</t>
  </si>
  <si>
    <t>ค่าใช้จ่ายในการส่งเสริมกิจกรรมสโมสรกีฬาและลานกีฬา</t>
  </si>
  <si>
    <t>0310037-67-02</t>
  </si>
  <si>
    <t>โรงเรียนบางแคเหนือ</t>
  </si>
  <si>
    <t xml:space="preserve">         สำนักงานเขตบางแคมีอำนาจหน้าที่เกี่ยวกับการปกครอง การทะเบียน การจัดให้มีและบำรุงรักษาทางบก ทางน้ำ</t>
  </si>
  <si>
    <t>ค่าเป้าหมาย</t>
  </si>
  <si>
    <t>การสาธารณูปการ  การส่งเสริม และการประกอบอาชีพ การส่งเสริมการลงทุน การส่งเสริมการท่องเที่ยว การจัดการศึกษา</t>
  </si>
  <si>
    <t>1. ค่าตอบแทน ใช้สอยและวัสดุ</t>
  </si>
  <si>
    <t>1.1 ค่าตอบแทน</t>
  </si>
  <si>
    <t>1.2 ค่าใช้สอย</t>
  </si>
  <si>
    <t>1.3 ค่าวัสดุ</t>
  </si>
  <si>
    <t>2. ค่าสาธารณูปโภค</t>
  </si>
  <si>
    <t>- ข้าราชการ (14)</t>
  </si>
  <si>
    <t xml:space="preserve"> ผู้อำนวยการ  (1)</t>
  </si>
  <si>
    <t xml:space="preserve"> หัวหน้าฝ่าย  (1)</t>
  </si>
  <si>
    <t>งบประมาณ/ประมาณการรายจ่ายล่วงหน้า/ค่าเป้าหมายของตัวชี้วัด</t>
  </si>
  <si>
    <t>ค่าใช้จ่ายโครงการเปิดโลกกว้างสร้างเส้นทางสู่อาชีพ</t>
  </si>
  <si>
    <t>1,401 ตร.ม.</t>
  </si>
  <si>
    <t>ค่าซ่อมแซมครุภัณฑ์ และค่าซ่อมแซมยานพาหนะ</t>
  </si>
  <si>
    <t>2.1 ค่าครุภัณฑ์</t>
  </si>
  <si>
    <t>2.2 ค่าที่ดินและสิ่งก่อสร้าง</t>
  </si>
  <si>
    <t>07103-1</t>
  </si>
  <si>
    <t xml:space="preserve">(11) </t>
  </si>
  <si>
    <t xml:space="preserve">(12) </t>
  </si>
  <si>
    <t>NCDs ชะลอไตเสื่อม เขตบางแค กรุงเทพมหานคร</t>
  </si>
  <si>
    <t>ค่าใช้จ่ายในการขับเคลื่อนธรรมนูญสุขภาพเพื่อป้องกันควบคุมโรค</t>
  </si>
  <si>
    <t>ปรับปรุงโรงเรียนวัดพรหมสุวรรณสามัคคี</t>
  </si>
  <si>
    <t>ปรับปรุงโรงเรียนวัดศาลาแดง</t>
  </si>
  <si>
    <t>ปรับปรุงโรงเรียนบางแคเหนือ</t>
  </si>
  <si>
    <t>ปรับปรุงโรงเรียนบางแค (เนื่องสังวาลย์อนุสรณ์)</t>
  </si>
  <si>
    <t>1.2 ค่าวัสดุ</t>
  </si>
  <si>
    <t>1.1 ค่าใช้สอย</t>
  </si>
  <si>
    <t>1. ค่าตอบแทน</t>
  </si>
  <si>
    <t>2. ค่าใช้สอย</t>
  </si>
  <si>
    <t>3. ค่าวัสดุ</t>
  </si>
  <si>
    <t>1. ค่าใช้สอย</t>
  </si>
  <si>
    <t>2. ค่าวัสดุ</t>
  </si>
  <si>
    <t>ค่าใช้จ่ายในการจ้างงานคนพิการเพื่อปฏิบัติงาน</t>
  </si>
  <si>
    <t>- ร้อยละความสำเร็จในการให้บริการประชาชนในพื้นที่ของสำนักงานเขต</t>
  </si>
  <si>
    <t>เป็นไปตามค่าเป้าหมายการปฏิบัติงานที่กำหนด</t>
  </si>
  <si>
    <t>งบประมาณรายจ่ายประจำปีงบประมาณ พ.ศ. 2568 โดยสังเขป</t>
  </si>
  <si>
    <t>เงินเพิ่มค่าวิชาชีพ</t>
  </si>
  <si>
    <t>01104-1</t>
  </si>
  <si>
    <t>03122-1</t>
  </si>
  <si>
    <t>03125-1</t>
  </si>
  <si>
    <t>เงินตอบแทนพิเศษของข้าราชการ</t>
  </si>
  <si>
    <t xml:space="preserve"> ค่าจ้างทำความสะอาดอาคาร</t>
  </si>
  <si>
    <t xml:space="preserve"> และค่าจ้างเหมาบริการเป็นรายบุคคล ฯลฯ</t>
  </si>
  <si>
    <t>05140-1</t>
  </si>
  <si>
    <t>รถนั่งส่วนกลางปริมาตรกระบอกสูบ 1,600 - 1,800 ซีซี</t>
  </si>
  <si>
    <t>05142-1</t>
  </si>
  <si>
    <t>รถโดยสารขนาด 12 ที่นั่ง (ดีเซล) ปริมาตรกระบอกสูบไม่ต่ำกว่า</t>
  </si>
  <si>
    <t>05302-1</t>
  </si>
  <si>
    <t>ปรับปรุงสำนักงานเขตบางแค</t>
  </si>
  <si>
    <t>ปรับปรุงอาคารสำนักงานเขตบางแค</t>
  </si>
  <si>
    <t>ทาสีภายนอกภายใน 1 งาน</t>
  </si>
  <si>
    <t>ปรับปรุงห้องฝ่ายพัฒนาชุมชนและสวัสดิการสังคม 1 งาน</t>
  </si>
  <si>
    <t>ปรับปรุงห้องฝ่ายโยธา 1 งาน</t>
  </si>
  <si>
    <t>ปรับปรุงห้องฝ่ายทะเบียน 1 งาน</t>
  </si>
  <si>
    <t>ปรับปรุงห้องฝ่ายสิ่งแวดล้อมและสุขาภิบาล 1 งาน</t>
  </si>
  <si>
    <t>ปรับปรุงทาสีอาคารฝ่ายรักษาความสะอาด 1 งาน</t>
  </si>
  <si>
    <t>ครุภัณฑ์</t>
  </si>
  <si>
    <t>เครื่องปรับอากาศแบบแยกส่วน (ราคารวมค่าติดตั้ง)</t>
  </si>
  <si>
    <t>แบบตั้งพื้นหรือแบบแขวน ขนาด 32,000 บีทียู 1 เครื่อง</t>
  </si>
  <si>
    <r>
      <t>รายละเอียดงบประมาณจำแนกตามประเภทงบรายจ่าย</t>
    </r>
    <r>
      <rPr>
        <b/>
        <sz val="16"/>
        <color theme="0" tint="-0.34998626667073579"/>
        <rFont val="TH Sarabun New"/>
        <family val="2"/>
      </rPr>
      <t xml:space="preserve"> </t>
    </r>
  </si>
  <si>
    <t>ค่าใช้จ่ายในการสัมมนาเพื่อพัฒนาองค์กรสำนักงานเขตบางแค</t>
  </si>
  <si>
    <t>07110-1</t>
  </si>
  <si>
    <t>ค่าใช้จ่ายในการฝึกอบรมอาสาสมัครป้องกันภัยฝ่ายพลเรือน</t>
  </si>
  <si>
    <t>(หลักสูตรหลัก)</t>
  </si>
  <si>
    <t>ค่าใช้จ่ายโครงการอาสาสมัครกรุงเทพมหานครด้านการป้องกัน</t>
  </si>
  <si>
    <t>ค่าตอบแทน</t>
  </si>
  <si>
    <t>1.2. ค่าสาธารณูปโภค</t>
  </si>
  <si>
    <t>05199-1</t>
  </si>
  <si>
    <t>ส่วนใหญ่เป็นค่าจ้างเหมาบริการเป็นรายบุคคล</t>
  </si>
  <si>
    <t>ค่าธรรมเนียมในการตรวจสอบกรรมสิทธิ์ฯ</t>
  </si>
  <si>
    <t>และค่าซ่อมแซมยานพาหนะ ฯลฯ</t>
  </si>
  <si>
    <t xml:space="preserve"> ค่าตอบแทนอาสาสมัครชักลากมูลฝอย</t>
  </si>
  <si>
    <t>เรือไฟเบอร์กลาสเก็บขนมูลฝอย ขนาด 2x8 ม. พร้อมเครื่องยนต์</t>
  </si>
  <si>
    <t>ติดท้ายเรือ ขนาดไม่น้อยกว่า 40 แรงม้า ชนิด 4 จังหวะ 1 ลำ</t>
  </si>
  <si>
    <t>สแกนเนอร์ สำหรับงานเก็บเอกสารระดับศูนย์บริการ แบบที่ 2 1 เครื่อง</t>
  </si>
  <si>
    <t>05139-1</t>
  </si>
  <si>
    <t xml:space="preserve">รถจักรยานยนต์ ขนาด 110 ซีซี แบบเกียร์ธรรมดา 2 คัน </t>
  </si>
  <si>
    <t>05312-1</t>
  </si>
  <si>
    <t>ก่อสร้างบ่อสูบน้ำระบบไฟฟ้า บริเวณหมู่บ้านสิชล</t>
  </si>
  <si>
    <t>สร้างบ่อสูบน้ำ ตามแบบ ขบค.บส.1/2567 จำนวน 1 บ่อ</t>
  </si>
  <si>
    <t>จัดหาและติดตั้งตู้ควบคุมเครื่องสูบน้ำ พร้อมอุปกรณ์ จำนวน 1 ชุด</t>
  </si>
  <si>
    <t>จัดหาและติดตั้งตู้เมนควบคุม MDB พร้อมอุปกรณ์ จำนวน 1 ชุด</t>
  </si>
  <si>
    <t xml:space="preserve">สร้างบ่อพักพร้อมประตูปิดกั้นน้ำ ขนาด 0.80 ม. </t>
  </si>
  <si>
    <t>ตามแบบ บพ.80/49 จำนวน 2 บ่อ</t>
  </si>
  <si>
    <t>สร้างท่อระบายน้ำ ค.ส.ล. ขนาดเส้นผ่าศูนย์กลาง 0.80 ม.</t>
  </si>
  <si>
    <t>ตามแบบ มน.-05 ยาวประมาณ 40 ม.</t>
  </si>
  <si>
    <t>จัดหาและติดตั้งท่อเหล็ก ขนาดเส้นผ่าศูนย์กลาง 8 นิ้ว</t>
  </si>
  <si>
    <t>พร้อมอุปกรณ์ ยาวประมาณ 30 ม.</t>
  </si>
  <si>
    <t>จัดหาและติดตั้งหน้าแปลน ขนาด 8 นิ้ว พร้อมอุปกรณ์</t>
  </si>
  <si>
    <t>จำนวน 20 ชุด</t>
  </si>
  <si>
    <t>จัดหาและติดตั้งข้องอ ขนาด 8 นิ้ว พร้อมอุปกรณ์ จำนวน 3 ชุด</t>
  </si>
  <si>
    <t>จัดหาและติดตั้งฐานตู้ไฟฟ้า พร้อมอุปกรณ์ จำนวน 1 ชุด</t>
  </si>
  <si>
    <t>จัดหาและติดตั้งประเก็น ขนาด 8 นิ้ว พร้อมอุปกรณ์ จำนวน 8 ชุด</t>
  </si>
  <si>
    <t xml:space="preserve">สร้างผิวทาง ค.ส.ล. หนา 0.20 ม. ตามแบบ มท.-02 </t>
  </si>
  <si>
    <t>เนื้อที่ประมาณ 80 ตร.ม.</t>
  </si>
  <si>
    <t>05312-2</t>
  </si>
  <si>
    <t>ก่อสร้างบ่อสูบน้ำระบบไฟฟ้า บริเวณหมู่บ้านชัชฎาวิลล่า</t>
  </si>
  <si>
    <t>สร้างบ่อสูบน้ำ ตามแบบ ขบค.บส.1/2567 จำนวน 4 บ่อ</t>
  </si>
  <si>
    <t>จัดหาและติดตั้งตู้ควบคุมเครื่องสูบน้ำ พร้อมอุปกรณ์ จำนวน 2 ชุด</t>
  </si>
  <si>
    <t>จัดหาและติดตั้งตู้เมนควบคุม MDB พร้อมอุปกรณ์ จำนวน 2 ชุด</t>
  </si>
  <si>
    <t xml:space="preserve">สร้างบ่อพักพร้อมประตูปิดกั้นน้ำ ขนาด 1.20 ม. </t>
  </si>
  <si>
    <t>ตามแบบ บพ.120/49 จำนวน 2 บ่อ</t>
  </si>
  <si>
    <t>สร้างท่อระบายน้ำ ค.ส.ล. ขนาดเส้นผ่าศูนย์กลาง 1.20 ม.</t>
  </si>
  <si>
    <t>ตามแบบ มนก.-05 ยาวประมาณ 60 ม.</t>
  </si>
  <si>
    <t>พร้อมอุปกรณ์ ยาวประมาณ 120 ม.</t>
  </si>
  <si>
    <t>จำนวน 32 ชุด</t>
  </si>
  <si>
    <t>จัดหาและติดตั้งข้องอ ขนาด 8 นิ้ว พร้อมอุปกรณ์ จำนวน 16 ชุด</t>
  </si>
  <si>
    <t>จัดหาและติดตั้งฐานตู้ไฟฟ้า พร้อมอุปกรณ์ จำนวน 2 ชุด</t>
  </si>
  <si>
    <t>จัดหาและติดตั้งประเก็น ขนาด 8 นิ้ว พร้อมอุปกรณ์ จำนวน 24 ชุด</t>
  </si>
  <si>
    <t xml:space="preserve">สร้างผิวทาง ค.ส.ล. หนา 0.20 ม. ตามแบบ มทก.-01 </t>
  </si>
  <si>
    <t>เนื้อที่ประมาณ 150 ตร.ม.</t>
  </si>
  <si>
    <t>ปรับปรุงสะพานทางเดิน ค.ส.ล. เลียบคลองบางเชือกหนัง</t>
  </si>
  <si>
    <t>จากคลองทวีวัฒนาถึงซอยบางแวก 156 และจาก</t>
  </si>
  <si>
    <t>ถนนกาญจนาภิเษกถึงคลองลัดตาเหนียว</t>
  </si>
  <si>
    <t>ทุบรื้อสะพานทางเดิน ค.ส.ล. ของเดิม พร้อมขนทิ้ง</t>
  </si>
  <si>
    <t>เนื้อที่ประมาณ 6,013 ตร.ม.</t>
  </si>
  <si>
    <t xml:space="preserve">สร้างสะพานทางเดิน ค.ส.ล. กว้าง 1.40 ม. </t>
  </si>
  <si>
    <t>ตามแบบ ขบค.สพ.15-6 ยาวประมาณ 4,811 ม.</t>
  </si>
  <si>
    <t>สร้างพื้นทางเดิน ค.ส.ล. ตามแบบ ขบค.ท.10-58</t>
  </si>
  <si>
    <t>เนื้อที่ประมาณ 132 ตร.ม.</t>
  </si>
  <si>
    <t>ติดตั้งราวเหล็กกันตก ตามแบบ ขบค.1/2566</t>
  </si>
  <si>
    <t>ยาวประมาณ 4,509 ม.</t>
  </si>
  <si>
    <t>05313-2</t>
  </si>
  <si>
    <t>ปรับปรุงสะพานทางเดิน ค.ส.ล. เลียบคลองภาษีเจริญ</t>
  </si>
  <si>
    <t>จากสถานีตำรวจนครบาลเพชรเกษมถึงถนนกาญจนาภิเษก</t>
  </si>
  <si>
    <t xml:space="preserve">และสะพานทางเดิน ค.ส.ล. เลียบคลองเทพราช </t>
  </si>
  <si>
    <t>จากคลองภาษีเจริญถึงซอยหมู่บ้านสุขสำราญ</t>
  </si>
  <si>
    <t>เนื้อที่ประมาณ 2,731 ตร.ม.</t>
  </si>
  <si>
    <t>ตามแบบ ขบค.สพ.20-8 ยาวประมาณ 1,667 ม.</t>
  </si>
  <si>
    <t>ตามแบบ ขบค.สพ.15-6 ยาวประมาณ 518 ม.</t>
  </si>
  <si>
    <t>ยาวประมาณ 2,073 ม.</t>
  </si>
  <si>
    <t>ปรับปรุงซอยกาญจนาภิเษก 005/1 จากบ้านเลขที่ 27/245</t>
  </si>
  <si>
    <t>ถึงคลองยายกวย</t>
  </si>
  <si>
    <t>ตามแบบ มนก.-05 ยาวประมาณ 520 ม.</t>
  </si>
  <si>
    <t>สร้างบ่อพักท่อระบายน้ำ ค.ส.ล. ขนาดเส้นผ่าศูนย์กลาง 1.20 ม.</t>
  </si>
  <si>
    <t>ตามแบบ มนก.-05 พร้อมฝาบ่อพักแบบรางวี แบบที่ 1</t>
  </si>
  <si>
    <t>ตามแบบ มนก.-01 จำนวน 62 บ่อ</t>
  </si>
  <si>
    <t>สร้างบ่อพักพร้อมประตูปิดกั้นน้ำ ขนาด 1.20 ม. (ในผิวจราจร)</t>
  </si>
  <si>
    <t>สร้างชั้นพื้นฐานหินคลุกใต้รางวี และไหล่ทางบดอัดแน่น</t>
  </si>
  <si>
    <t>หนาเฉลี่ย 0.10 ม. ตามแบบ มทก.-02 เนื้อที่ประมาณ 942 ตร.ม.</t>
  </si>
  <si>
    <t>เนื้อที่ประมาณ 3,567 ตร.ม.</t>
  </si>
  <si>
    <t>ตามแบบ มนก.-01 ยาวประมาณ 462 ม.</t>
  </si>
  <si>
    <t>สร้างไหล่ทาง ค.ส.ล. หนา 0.10 ม. ตามแบบ ขบค.ท.10-58</t>
  </si>
  <si>
    <t>เนื้อที่ประมาณ 651 ตร.ม.</t>
  </si>
  <si>
    <t>ปรับปรุงสะพานทางเดิน ค.ส.ล. เลียบลำกระโดงปลายซอย</t>
  </si>
  <si>
    <t>เพชรเกษม 41 จากคลองภาษีเจริญถึงคลองราษฎร์สามัคคี</t>
  </si>
  <si>
    <t>เนื้อที่ประมาณ 521 ตร.ม.</t>
  </si>
  <si>
    <t>สร้างสะพานทางเดิน ค.ส.ล. กว้าง 1.40 ม.</t>
  </si>
  <si>
    <t>ตามแบบ ขบค.สพ.15-6 ยาวประมาณ 417 ม.</t>
  </si>
  <si>
    <t>ยาวประมาณ 396 ม.</t>
  </si>
  <si>
    <t>ปรับปรุงสะพานทางเดิน ค.ส.ล. เลียบคลองบางแวก</t>
  </si>
  <si>
    <t>จากหลังวัดบุณยประดิษฐ์ถึงปลายซอยหมู่บ้านเศรษฐกิจ 48</t>
  </si>
  <si>
    <t>เนื้อที่ประมาณ 1,382 ตร.ม.</t>
  </si>
  <si>
    <t>ตามแบบ ขบค.สพ.15-6 ยาวประมาณ 1,106 ม.</t>
  </si>
  <si>
    <t>ยาวประมาณ 1,017 ม.</t>
  </si>
  <si>
    <t xml:space="preserve"> ส่วนใหญ่เป็นค่าวัสดุอุปกรณ์ทำความสะอาดท่อระบายน้ำ</t>
  </si>
  <si>
    <t xml:space="preserve"> ค่าเครื่องแต่งกาย</t>
  </si>
  <si>
    <t>1. เงินเดือน</t>
  </si>
  <si>
    <t>2. ค่าจ้างประจำ</t>
  </si>
  <si>
    <t>3. ค่าจ้างชั่วคราว</t>
  </si>
  <si>
    <t>4. ค่าตอบแทน ใช้สอยและวัสดุ</t>
  </si>
  <si>
    <t>ขุดลอกคลองผาสุขใจ (ช่วงที่ 2)</t>
  </si>
  <si>
    <t>ขุดลอกคลองกว้างประมาณ 6.00-18.00 ม. ยาวประมาณ 1,570 ม.</t>
  </si>
  <si>
    <t>ลึกจากระดับท้องคลองเดิมถึงระดับขุดลอกเฉลี่ย -1.00 ม.</t>
  </si>
  <si>
    <t>ระดับขุดลอก 2.450 ม.รทก. ปริมาณดิน 13,118 ลบ.ม.</t>
  </si>
  <si>
    <t>ขุดลอกคลองหลังวัดม่วง</t>
  </si>
  <si>
    <t>ขุดลอกคลองกว้างประมาณ 8.00-18.00 ม. ยาวประมาณ 1,350 ม.</t>
  </si>
  <si>
    <t>ระดับขุดลอก 2.137 ม.รทก. ปริมาณดิน 12,285 ลบ.ม.</t>
  </si>
  <si>
    <t>ขุดลอกคลองยายพรุ้น</t>
  </si>
  <si>
    <t>ขุดลอกคลองกว้างประมาณ 8.00-29.00 ม. ยาวประมาณ 1,650 ม.</t>
  </si>
  <si>
    <t>ระดับขุดลอก 2.975 ม.รทก. ปริมาณดิน 21,368 ลบ.ม.</t>
  </si>
  <si>
    <t>ขุดลอกลำกระโดงเกือกม้าในหมู่บ้านเอเวอร์กรีนซิตี้</t>
  </si>
  <si>
    <t>ลึกจากระดับท้องลำกระโดงเดิมถึงระดับขุดลอกเฉลี่ย -1.00 ม.</t>
  </si>
  <si>
    <t>ระดับขุดลอก 2.995 ม.รทก. ปริมาณดิน 4,157 ลบ.ม.</t>
  </si>
  <si>
    <t xml:space="preserve"> ค่าซ่อมแซมยานพาหนะ และเบี้ยเลี้ยงและค่าพาหนะ ฯลฯ</t>
  </si>
  <si>
    <t>ของคณะกรรมการชุมชนและค่าตอบแทนกรรมการชุมชน ฯลฯ</t>
  </si>
  <si>
    <t>ค่าใช้จ่ายในการสนับสนุนการดำเนินงานของคณะกรรมการชุมชน</t>
  </si>
  <si>
    <t>ครอบครัว ผู้ด้อยโอกาส ผู้สูงอายุและคนพิการ</t>
  </si>
  <si>
    <t>ค่าใช้จ่ายในการดำเนินงานศูนย์บริการ</t>
  </si>
  <si>
    <t>และถ่ายทอดเทคโนโลยีการเกษตร</t>
  </si>
  <si>
    <t>ค่าใช้จ่ายในการจัดงานวันสำคัญ อนุรักษ์สืบสานวัฒนธรรมประเพณี</t>
  </si>
  <si>
    <t>ค่าตัวอย่างผักสดและผลไม้</t>
  </si>
  <si>
    <t>ค่าวัสดุ อุปกรณ์ เครื่องใช้ส่วนตัวของเด็กอนุบาลและค่าเครื่องหมาย</t>
  </si>
  <si>
    <t>ส่วนใหญ่เป็นค่าชุดลูกเสือ เนตรนารี ยุวกาชาด ชุดนอนอนุบาลและชุดพละ</t>
  </si>
  <si>
    <t>ในโรงเรียนสังกัดกรุงเทพมหานคร ฯลฯ</t>
  </si>
  <si>
    <t>ค่าซ่อมแซมโรงเรียน และค่าจ้างเหมาบริษัทเอกชนทำความสะอาด</t>
  </si>
  <si>
    <t>ส่วนใหญ่เป็นค่าจ้างเหมาดูแลทรัพย์สินและรักษาความปลอดภัย</t>
  </si>
  <si>
    <t>ค่าตอบแทนบุคคลภายนอกช่วยปฏิบัติราชการด้านการสอนภาษาอังกฤษ</t>
  </si>
  <si>
    <t>ค่าตอบแทนบุคคลภายนอกช่วยปฏิบัติราชการด้านการสอนภาษาจีน</t>
  </si>
  <si>
    <t>ค่านิตยภัต</t>
  </si>
  <si>
    <t>สัญลักษณ์ของสถานศึกษาสังกัดกรุงเทพมหานคร ฯลฯ</t>
  </si>
  <si>
    <t>โรงเรียนบางไผ่ (บ้านนายพันแก้วขาว)</t>
  </si>
  <si>
    <t>เครื่องปรับอากาศ แบบแยกส่วน (ราคารวมค่าติดตั้ง) แบบตั้งพื้นหรือ</t>
  </si>
  <si>
    <t>แบบแขวน (ระบบ Inverter) ขนาด 30,000 บีทียู 3 เครื่อง</t>
  </si>
  <si>
    <t>05101-5</t>
  </si>
  <si>
    <t>แบบแขวน (ระบบ Inverter) ขนาด 24,000 บีทียู 6 เครื่อง</t>
  </si>
  <si>
    <t>เครื่องขัดพื้น 1 เครื่อง</t>
  </si>
  <si>
    <t>โรงเรียนคลองหนองใหญ่ (ทองคำ ปานขำอนุสรณ์)</t>
  </si>
  <si>
    <t>05199-3</t>
  </si>
  <si>
    <t>05304-10</t>
  </si>
  <si>
    <t>ปรับปรุงโรงเรียนเพชรเกษม (จตุรงค์สงครามอนุสรณ์)</t>
  </si>
  <si>
    <t>ปรับปรุงทาสีอาคาร 1 จำนวน 3 ชั้น 1 งาน</t>
  </si>
  <si>
    <t>ปรับปรุงหลังคาอาคาร 2 จำนวน 1 งาน</t>
  </si>
  <si>
    <t>ปรับปรุงหลังคาอาคาร 4 จำนวน 1 งาน</t>
  </si>
  <si>
    <t>ก่อสร้างฐานรับถังเก็บน้ำ 1 งาน</t>
  </si>
  <si>
    <t>ขาตั้งถังเก็บน้ำเสาสเตนเลส 2 ชุด</t>
  </si>
  <si>
    <t>เครื่องสูบน้ำ แบบอัตโนมัติ ขนาด 400W 1 เครื่อง</t>
  </si>
  <si>
    <t>05304-11</t>
  </si>
  <si>
    <t>ปรับปรุงโรงเรียนคลองหนองใหญ่ (ทองคำ ปานขำอนุสรณ์)</t>
  </si>
  <si>
    <t>ปรับปรุงหลังคาอาคาร 3 จำนวน 1 งาน</t>
  </si>
  <si>
    <t>ก่อสร้างโครงหลังคาเหล็กมุงแผ่นเหล็กรีดลอน ขนาด 2.00x12.00 ม.</t>
  </si>
  <si>
    <t>บริเวณช่องว่างระหว่างอาคาร 1 และห้องน้ำนักเรียน</t>
  </si>
  <si>
    <t>ตามแบบ ขบค.3/2568 จำนวน 1 แห่ง</t>
  </si>
  <si>
    <t>ก่อสร้างโครงหลังคาเหล็กมุงแผ่นเหล็กรีดลอน ขนาด 4.50x17.00 ม.</t>
  </si>
  <si>
    <t>บริเวณด้านข้างอาคาร 5 ตามแบบ ขบค.4/2568 จำนวน 1 แห่ง</t>
  </si>
  <si>
    <t>ขาตั้งถังเก็บน้ำเสาสเตนเลส 4 ชุด</t>
  </si>
  <si>
    <t>05304-12</t>
  </si>
  <si>
    <t>ปรับปรุงโรงเรียนวัดม่วง</t>
  </si>
  <si>
    <t>ก่อสร้างหลังคากันสาดชั้นล่างอาคาร 5 ขนาด 1.20x12.00 ม.</t>
  </si>
  <si>
    <t>ตามแบบ ขบค.2/2568 พื้นที่ประมาณ 10 ตร.ม.</t>
  </si>
  <si>
    <t>ปรับปรุงหลังคาอาคาร 1 จำนวน 1 งาน</t>
  </si>
  <si>
    <t>ติดตั้งแฟลตชิ่งหลังคาระหว่างอาคาร 1 กับอาคาร 5 ยาว 10 ม.</t>
  </si>
  <si>
    <t>ปรับปรุงโรงเรียนวัดราษฎร์บำรุง (งามศิริวิทยาคาร)</t>
  </si>
  <si>
    <t>ปรับปรุงหลังคาอาคารบารมีร่มเย็นและอาคารเฉลิมราชย์ 1 งาน</t>
  </si>
  <si>
    <t>05304-2</t>
  </si>
  <si>
    <t>ปรับปรุงหลังคาอาคารอาภัสสรา 1 งาน</t>
  </si>
  <si>
    <t>ปรับปรุงหลังคาอาคารสุทัสสา 1 งาน</t>
  </si>
  <si>
    <t>ปรับปรุงหลังคาอาคารดุสิตตา 1 งาน</t>
  </si>
  <si>
    <t>ปรับปรุงโรงเรียนหมู่บ้านเศรษฐกิจ (พุ่มประดับราษฎร์สามัคคี)</t>
  </si>
  <si>
    <t>ก่อสร้างหลังคาโครงเหล็กปิดช่องว่างระหว่างอาคาร 1 และ 4</t>
  </si>
  <si>
    <t>ขนาด 2.50x8.00 ม. ตามแบบ ขบค.6/2568 จำนวน 1 แห่ง</t>
  </si>
  <si>
    <t>เครื่องสูบน้ำ แบบอัตโนมัติ ขนาด 400 W 1 เครื่อง</t>
  </si>
  <si>
    <t>ปรับปรุงโรงเรียนวัดบุณยประดิษฐ์</t>
  </si>
  <si>
    <t>ปรับปรุงห้องประชุมชั้นล่าง อาคาร 5 จำนวน 1 งาน</t>
  </si>
  <si>
    <t>ขาตั้งถังเก็บน้ำเสาสเตนเลส 1 ชุด</t>
  </si>
  <si>
    <t>แบบตั้งพื้นหรือแบบแขวน ขนาด 24,000 บีทียู 8 เครื่อง</t>
  </si>
  <si>
    <t>ปรับปรุงโรงเรียนบางเชือกหนัง (พูนบำเพ็ญอนุสรณ์)</t>
  </si>
  <si>
    <t>ปรับปรุงอาคาร 2</t>
  </si>
  <si>
    <t>ปรับปรุงเวทีและฐานเสาธง 1 งาน</t>
  </si>
  <si>
    <t>ปรับปรุงโรงเรียนบางไผ่ (บ้านนายพันแก้วขาว)</t>
  </si>
  <si>
    <t>ปรับปรุงห้องน้ำเด็กอนุบาล ขนาด 3.70x6.50 ม.</t>
  </si>
  <si>
    <t>ตามแบบ ขบค.9/2568</t>
  </si>
  <si>
    <t>ก่อสร้างโรงเรือนเกษตรผักปลอดสารพิษ โครงเหล็ก</t>
  </si>
  <si>
    <t>ขนาด 4.50x17.00 ม. ตามแบบ ขบค.10/2568</t>
  </si>
  <si>
    <t>ปรับปรุงโครงหลังคาเหล็ก ขนาด 18.00x39.00 ม. จำนวน 1 หลัง</t>
  </si>
  <si>
    <t>ขูดสีล้างทำความสะอาดโครงเหล็กเดิม พื้นที่ประมาณ 450 ตร.ม.</t>
  </si>
  <si>
    <t>ทาสีน้ำมันโครงเหล็กเดิม พื้นที่ประมาณ 450 ตร.ม.</t>
  </si>
  <si>
    <t>รื้อถอนอ่างล้างมือเดิม ยาวประมาณ 12.00 ม. 1 แห่ง</t>
  </si>
  <si>
    <t>ก่อสร้างอ่างล้างมือ ขนาด 0.60x12.00 ม. ด้านข้างอาคาร 2</t>
  </si>
  <si>
    <t>ตามแบบ ขบค.7/2568 จำนวน 1 แห่ง</t>
  </si>
  <si>
    <t>ติดตั้งรางน้ำฝนไวนิลขนาด 7 นิ้ว ยาวประมาณ 34 ม.</t>
  </si>
  <si>
    <t>ท่อระบายน้ำฝน PVC ขนาดเส้นผ่านศูนย์กลาง 4 นิ้ว</t>
  </si>
  <si>
    <t>พร้อมอุปกรณ์ ยาว 6 ม. จำนวน 8 จุด</t>
  </si>
  <si>
    <t>05304-1</t>
  </si>
  <si>
    <t>05304-3</t>
  </si>
  <si>
    <t>05304-4</t>
  </si>
  <si>
    <t>05304-5</t>
  </si>
  <si>
    <t>05304-6</t>
  </si>
  <si>
    <t>05304-7</t>
  </si>
  <si>
    <t>05304-8</t>
  </si>
  <si>
    <t>05304-9</t>
  </si>
  <si>
    <t>(ทรายล้าง) พื้นที่ประมาณ 280 ตร.ม.</t>
  </si>
  <si>
    <t>ค่าใช้จ่ายในการพัฒนาคุณภาพการดำเนินงานศูนย์วิชาการเขต</t>
  </si>
  <si>
    <t>ค่าใช้จ่ายในการสัมมนาประธานกรรมการเครือข่ายผู้ปกครอง</t>
  </si>
  <si>
    <t>เพื่อพัฒนาโรงเรียนสังกัดกรุงเทพมหานคร</t>
  </si>
  <si>
    <t>ค่าใช้จ่ายในการส่งเสริมสนับสนุนให้นักเรียน</t>
  </si>
  <si>
    <t>สร้างสรรค์ผลงานเพื่อการเรียนรู้</t>
  </si>
  <si>
    <t>ค่าใช้จ่ายในการพัฒนาคุณภาพเครือข่าย</t>
  </si>
  <si>
    <t>ค่าใช้จ่ายในการฝึกอบรมนายหมู่ลูกเสือสามัญ สามัญรุ่นใหญ่</t>
  </si>
  <si>
    <t>ค่าใช้จ่ายโครงการเล่นน้ำได้ ว่ายน้ำเป็น</t>
  </si>
  <si>
    <t>งบประมาณรายจ่ายประจำปีงบประมาณ พ.ศ. 2568</t>
  </si>
  <si>
    <t>งานรายจ่ายบุคลากร -รหัส 1300023</t>
  </si>
  <si>
    <t xml:space="preserve">กิจกรรมหลัก: </t>
  </si>
  <si>
    <t>งบประมาณ/ประมาณการรายจ่ายล่วงหน้า</t>
  </si>
  <si>
    <t>ปี 2571</t>
  </si>
  <si>
    <t>งานอำนวยการและบริหารสำนักงานเขต -รหัส 1300001</t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</si>
  <si>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อำนวยการและบริหารงานทั่วไป, ประชาสัมพันธ์และรับเรื่องร้องทุกข์, กิจการสภาเขต</t>
    </r>
  </si>
  <si>
    <t>เป้าหมายปฏิบัติงาน/ตัวชี้วัด</t>
  </si>
  <si>
    <t>รับเรื่องร้องทุกข์/ร้องเรียน</t>
  </si>
  <si>
    <t>งานปกครอง -รหัส 1300002</t>
  </si>
  <si>
    <r>
      <t xml:space="preserve">กิจกรรมหลัก: </t>
    </r>
    <r>
      <rPr>
        <sz val="14"/>
        <color theme="1"/>
        <rFont val="TH Sarabun New"/>
        <family val="2"/>
      </rPr>
      <t>บริการทะเบียนและปฏิบัติหน้าที่ทางปกครอง, อาสาสมัครป้องกันภัยฝ่ายพลเรือน</t>
    </r>
  </si>
  <si>
    <t>งานบริหารทั่วไปและบริการทะเบียน -รหัส 1300003</t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</si>
  <si>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อำนวยการและบริหารงานทั่วไป, บริการทะเบียนราษฎร, บริการทะเบียนบัตรประจำตัวประชาชน, บริการทะเบียนทั่วไป</t>
    </r>
  </si>
  <si>
    <t>งานบริหารทั่วไปและบริหารการคลัง -รหัส 1300004</t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</si>
  <si>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อำนวยการและบริหารทั่วไป, บริหารงานคลัง, งบประมาณ การเงินและบัญชี, ตรวจสอบฎีกา</t>
    </r>
  </si>
  <si>
    <t>งานบริหารทั่วไปและจัดเก็บรายได้ -รหัส 1300005</t>
  </si>
  <si>
    <t>ร้อยละของจำนวนป้ายใหม่ที่เพิ่มขึ้นจากปีที่ผ่านมา</t>
  </si>
  <si>
    <t>งานบริหารทั่วไปฝ่ายรักษาความสะอาด -รหัส 1300006</t>
  </si>
  <si>
    <t>งานกวาดทำความสะอาดที่และทางสาธารณะ -รหัส 1300007</t>
  </si>
  <si>
    <t>กวาดทำความสะอาดพื้นที่สาธารณะ (ปี)</t>
  </si>
  <si>
    <t>งานเก็บขยะมูลฝอยและขนถ่ายสิ่งปฏิกูล -รหัส 1300008</t>
  </si>
  <si>
    <r>
      <t xml:space="preserve">กิจกรรมหลัก: </t>
    </r>
    <r>
      <rPr>
        <sz val="14"/>
        <color theme="1"/>
        <rFont val="TH Sarabun New"/>
        <family val="2"/>
      </rPr>
      <t>เก็บขยะมูลฝอย, ขนถ่ายสิ่งปฏิกูล, ดูดไขมัน</t>
    </r>
  </si>
  <si>
    <t>งานดูแลสวนและพื้นที่สีเขียว -รหัส 1300009</t>
  </si>
  <si>
    <r>
      <t xml:space="preserve">กิจกรรมหลัก: </t>
    </r>
    <r>
      <rPr>
        <sz val="14"/>
        <color theme="1"/>
        <rFont val="TH Sarabun New"/>
        <family val="2"/>
      </rPr>
      <t>ตัดแต่งและดูแลบำรุงรักษาต้นไม้, เพาะชำและตกแต่งสถานที่, บริการรถน้ำ</t>
    </r>
  </si>
  <si>
    <t>งานบริหารทั่วไปและสอบสวนดำเนินคดี -รหัส 1300010</t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</si>
  <si>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อำนวยการและบริหารงานทั่วไป, จัดประชุมคณะกรรมการระดับเขต, สอบสวนดำเนินคดี</t>
    </r>
  </si>
  <si>
    <t>งานบริหารทั่วไปฝ่ายโยธา -รหัส 1300012</t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</si>
  <si>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อำนวยการและบริหารงานทั่วไป, ควบคุมการใช้ยานพาหนะ, สำรวจ ออกแบบ ประมาณราคา และควบคุมโครงการ</t>
    </r>
  </si>
  <si>
    <t>งานบำรุงรักษาซ่อมแซม -รหัส 1300014</t>
  </si>
  <si>
    <r>
      <t xml:space="preserve">กิจกรรมหลัก: </t>
    </r>
    <r>
      <rPr>
        <sz val="14"/>
        <color theme="1"/>
        <rFont val="TH Sarabun New"/>
        <family val="2"/>
      </rPr>
      <t>ซ่อมแซมผิวจราจรด้วยแอสฟัลต์, ซ่อมแซมทางเท้าและป้าย, บำรุงรักษาซ่อมแซมไฟฟ้าสาธารณะ, บำรุงรักษา/บริการเครื่องจักรกล</t>
    </r>
  </si>
  <si>
    <t>งานระบายน้ำและแก้ไขปัญหาน้ำท่วม -รหัส 1300015</t>
  </si>
  <si>
    <r>
      <t xml:space="preserve">กิจกรรมหลัก: </t>
    </r>
    <r>
      <rPr>
        <sz val="14"/>
        <color theme="1"/>
        <rFont val="TH Sarabun New"/>
        <family val="2"/>
      </rPr>
      <t>ซ่อมแซม เปลี่ยนฝาท่อระบายน้ำ, ทำความสะอาดและขุดลอกท่อระบายน้ำ, ทำความสะอาดและขุดลอกคลอง, สูบระบายน้ำ</t>
    </r>
  </si>
  <si>
    <t>งานบริหารทั่วไปฝ่ายพัฒนาชุมชน -รหัส 1300016</t>
  </si>
  <si>
    <t>งานพัฒนาชุมชนและบริการสังคม -รหัส 1300017</t>
  </si>
  <si>
    <t>งานบริหารทั่วไปฝ่ายสิ่งแวดล้อมและสุขาภิบาล -รหัส 1300018</t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</si>
  <si>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อำนวยการและบริหารงานทั่วไป, ควบคุมการใช้ยานพาหนะ</t>
    </r>
  </si>
  <si>
    <t>งานสุขาภิบาลอาหารและอนามัยสิ่งแวดล้อม -รหัส 1300019</t>
  </si>
  <si>
    <t>งานป้องกันและควบคุมโรค -รหัส 1300020</t>
  </si>
  <si>
    <t>งานบริหารทั่วไปฝ่ายการศึกษา -รหัส 1300021</t>
  </si>
  <si>
    <t>ร้อยละความสำเร็จในการตอบข้อร้องเรียน/ร้องทุกข์</t>
  </si>
  <si>
    <t>งานงบประมาณโรงเรียน -รหัส 1300022</t>
  </si>
  <si>
    <r>
      <t xml:space="preserve">กิจกรรมหลัก: </t>
    </r>
    <r>
      <rPr>
        <sz val="14"/>
        <color theme="1"/>
        <rFont val="TH Sarabun New"/>
        <family val="2"/>
      </rPr>
      <t>จัดการสอน, สนับสนุนการสอนและพัฒนาวิชาชีพครู, สนับสนุนนักเรียนและพัฒนาผู้เรียน, บริหารจัดการสถานศึกษา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</si>
  <si>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แสดงค่าใช้จ่ายเกี่ยวกับบุคลากรของกรุงเทพมหานครในภาพรวมของหน่วยรับงบประมาณที่กำหนดไว้ในงบบุคลากร เช่น เงินเดือน
และค่าจ้างประจำ ค่าจ้างชั่วคราว ค่าตอบแทน ใช้สอยและวัสดุ งบเงินอุดหนุน งบรายจ่ายอื่น และงบกลาง ซึ่งเบิกจ่ายในลักษณะงบดังกล่าว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</si>
  <si>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เพื่ออำนวยการ สั่งการสำนักงานเขต ดำเนินงานเกี่ยวกับส่วนราชการอื่นที่มิใช่ของส่วนราชการใดตามที่ได้รับมอบหมาย และปฏิบัติงาน
ร่วมกับหรือสนับสนุนการปฏิบัติงานของหน่วยงานอื่นที่เกี่ยวข้อง ปฏิบัติงานด้านความรับผิดชอบทางวินัย/ละเมิด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</si>
  <si>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เพื่อรักษาความสงบเรียบร้อยในภารกิจของฝ่ายพลเรือน ทำหน้าที่เกี่ยวกับการปกครองท้องที่ การทะเบียนปกครอง การปฏิบัติ
หน้าที่ในทางปกครองและรักษาความสงบเรียบร้อย และหน้าที่ในทางอาญาตามอำนาจหน้าที่ของนายอำเภอ ดำเนินงานเกี่ยวกับส่วนราชการอื่น
ที่มิใช่ของส่วนราชการใดตามที่ได้รับมอบหมาย และปฏิบัติงานร่วมกับหรือสนับสนุนการปฏิบัติงานของหน่วยงานอื่นที่เกี่ยวข้อง รวมถึงการสนับสนุน
การบริหารราชการส่วนภูมิภาคในการจัดตั้ง ยุบ และเปลี่ยนแปลงเขตปกครอง และการสอบสวนเปรียบเทียบแนวเขตที่มีปัญหาข้อขัดแย้ง งานป้องกัน
และบรรเทาสาธารณภัย งานด้านยาเสพติด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</si>
  <si>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เพื่อให้บริการประชาชนด้านทะเบียนราษฎร ทะเบียนบัตรประจำตัวประชาชน และทะเบียนทั่วไป นอกจากนี้ยังมีหน้าที่กำหนดหน่วยเลือกตั้ง
การจัดทำบัญชีรายชื่อผู้เสียสิทธิและจัดทำบัญชีรายชื่อผู้มีสิทธิเลือกตั้งสมาชิกวุฒิสภา สมาชิกสภาผู้แทนราษฎร ผู้ว่าราชการกรุงเทพมหานคร
สมาชิกสภากรุงเทพมหานคร และกรรมการชุมชน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</si>
  <si>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เพื่อให้กรุงเทพมหานครมีการพัฒนาระบบบัญชี จัดทำบัญชีและรายงานการเงินการคลัง และรายงานผลการดำเนินงานภาครัฐ
ตามมาตรฐานการบัญชีภาครัฐของไทย ให้บริการประมวล วิเคราะห์ และสังเคราะห์ข้อมูลการเงินการคลังงบประมาณเพื่อประกอบการวางแผน
และตัดสินใจของคณะผู้บริหารและส่วนราชการต่าง ๆ โดยจัดให้มีการรับเงินและจ่ายเงินจากคลัง จัดทำและบริหารงบประมาณ บริหารเงินสด
และเงินคงคลัง การรับและจ่ายเงินมีประสิทธิภาพ ถูกต้อง รวดเร็ว และดำรงรักษาสภาพคล่องทางการเงินให้อยู่ในระดับที่เหมาะสม รวมทั้ง
มีระบบสนับสนุนกลางในการบริหารจัดการทรัพย์สินให้ถูกต้องตามระเบียบ และคลังพัสดุกลางสำหรับเบิกจ่ายพัสดุให้แก่หน่วยงานต่าง ๆ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</si>
  <si>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จัดหารายได้นำส่งคลังกรุงเทพมหานครตามเป้าหมายอย่างมีประสิทธิภาพทั่วถึงและเป็นธรรมภายใต้กรอบที่กฎหมายกำหนด 
โดยให้มีการจัดเก็บภาษีที่ดินและสิ่งปลูกสร้าง ภาษีป้าย อากรที่กฎหมายกำหนด ตลอดจนจัดเก็บค่าตอบแทน ค่าธรรมเนียม ค่าเช่าทรัพย์สิน ที่ดิน 
ที่สาธารณะที่ไม่ถือเป็นรายได้ของแผนงานใดแผนงานหนึ่งโดยเฉพาะ</t>
    </r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</si>
  <si>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อำนวยการและบริหารทั่วไป, ประเมินและจัดเก็บภาษีโรงเรือนและที่ดิน, ประเมินและจัดเก็บภาษีที่ดินและสิ่งปลูกสร้าง, 
ประเมินและจัดเก็บภาษีบำรุงท้องที่,ประเมินและจัดเก็บภาษีป้าย, จัดเก็บรายได้อื่น ๆ เช่น ค่าธรรมเนียม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</si>
  <si>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เพื่อให้การดำเนินงานภายในฝ่ายรักษาความสะอาดโดยรวม ได้รับการสนับสนุนให้ประสบความสำเร็จอย่างมีประสิทธิภาพ
 โดยจัดให้มีการอำนวยการ ประสานงาน สนับสนุนการบริหารงานทั่วไป</t>
    </r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</si>
  <si>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อำนวยการ, บริหารงานทั่วไป, ดำเนินการแก้ไขปัญหาร้องทุกข์, บริหารงานบุคคลเบื้องต้น, ประสานงานร่วมกับหน่วยงาน
หรือส่วนราชการอื่น, จัดประชุม, ดูแลยานพาหนะ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</si>
  <si>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เพื่อให้ถนนและพื้นที่สัญจรมีความสะอาด ปราศจากมูลฝอย โดยจัดให้มีการกวาด ทำความสะอาดถนน บาทวิถี 
สะพานลอยคนเดินข้าม อุปกรณ์ประกอบถนน และป้ายต่าง ๆ ให้บริการกวาด ทำความสะอาดชุมชน ส่วนราชการตามร้องขอ</t>
    </r>
  </si>
  <si>
    <r>
      <t xml:space="preserve">กิจกรรมหลัก: </t>
    </r>
    <r>
      <rPr>
        <sz val="14"/>
        <color theme="1"/>
        <rFont val="TH Sarabun New"/>
        <family val="2"/>
      </rPr>
      <t>กวาด ล้าง ทำความสะอาดถนน ตรอก ซอย ในพื้นที่เขตและอุปกรณ์ประกอบถนน เช่น ป้ายต่าง ๆ สถานที่สำคัญ 
และสถานที่จัดงานของส่วนราชการ และชุมชน ฯลฯ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</si>
  <si>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เพื่อให้พื้นที่อยู่อาศัย พื้นที่ประกอบพาณิชยกรรม อุตสาหกรรม มีความสะอาดถูกสุขลักษณะ โดยจัดให้มีการเก็บขนมูลฝอย 
จุดจัดเก็บตามบ้าน ตรอก ซอย ตลาดสด ริมถนน บ้านริมคลองโดยทางน้ำ และบริการสูบสิ่งปฏิกูล ดูดไขมัน และขนถ่ายไปยังศูนย์กำจัดมูลฝอย 
โดยจัดเก็บค่าธรรมเนียม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</si>
  <si>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เพื่อให้พื้นที่เขตมีภูมิทัศน์ที่สวยงามร่มรื่น มีสภาพแวดล้อมที่ดี โดยจัดให้มีการดูแลสวนหย่อม ต้นไม้เกาะกลาง
และต้นไม้ริมทางเท้า ประดับตกแต่งถนนต้อนรับอาคันตุกะ และในวันสำคัญต่าง ๆ ให้บริการตัดแต่งต้นไม้แก่ประชาชน 
ส่วนราชการที่ร้องขอโดยคิดจัดเก็บค่าบริการ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</si>
  <si>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และติดตามประเมินผลการปฏิบัติหน้าที่ของฝ่ายเทศกิจ ให้เป็นไปอย่าง
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สนับสนุนการบริหารจัดการของฝ่ายในส่วนที่เกี่ยวข้องกับงานด้านธุรการ 
สนับสนุนการบริหารจัดการของสำนักงานเขตในส่วนที่เกี่ยวข้องกับงานนิติการ และสอบสวนดำเนินคดีผู้กระทำผิด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</si>
  <si>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และติดตามประเมินผลการปฏิบัติหน้าที่ของฝ่ายโยธา ให้เป็นไปอย่าง
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สนับสนุนการบริหารจัดการของฝ่ายในส่วนที่เกี่ยวข้องกับงานด้านธุรการ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</si>
  <si>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เพื่อดูแลซ่อมแซม บำรุงรักษาทางเท้าและพื้นผิวถนนสายรองให้อยู่ในสภาพที่ดี เพื่อให้ประชาชนสามารถใช้สัญจรได้อย่างสะดวก 
ปลอดภัย ดูแลซ่อมแซมบำรุงรักษาป้ายชื่อถนน ซอย และคลองให้อยู่ในสภาพที่ดี ใช้การได้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</si>
  <si>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เพื่อให้น้ำฝน น้ำปล่อยทิ้งจากบ้านเรือน อาคาร และน้ำปล่อยทิ้งจากแหล่งอื่น ๆ ได้รับการจัดการอย่างเป็นระบบ 
มีประสิทธิภาพ และบรรเทาความเดือดร้อนจากปัญหาน้ำท่วม ไม่ส่งผลกระทบต่อประชาชน สิ่งแวดล้อมและระบบนิเวศน์ของเมือง 
โดยจัดให้มีการระบายน้ำจากแหล่งกำเนิด ไปสู่โรงบำบัดหรือสู่แหล่งน้ำผิวดินผ่านระบบท่อระบายน้ำ ระบบรวบรวมน้ำเสีย คลอง บึงรับน้ำ 
ระบบบังคับน้ำ อุโมงค์ระบายน้ำ ระบบบ่อสูบน้ำ ป้องกันน้ำท่วมและบำรุงรักษาระบบท่อระบายน้ำ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</si>
  <si>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และติดตามการปฏิบัติหน้าที่ของฝ่ายพัฒนาชุมชนและสวัสดิการสังคม
ให้เป็นไปอย่างมีประสิทธิภาพ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 
ในส่วนที่เกี่ยวข้องกับงานด้านธุรการ</t>
    </r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</si>
  <si>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อำนวยการและบริหารงานทั่วไป, ควบคุมการใช้ยานพาหนะ, บริการเบิกจ่ายเงินสวัสดิการ, ทะเบียนและรับจดแจ้ง,
ประสานงานและให้คำปรึกษา, สำรวจและเยี่ยมชุมชน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</si>
  <si>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เพื่อส่งเสริม สนับสนุนให้ประชาชนมีขีดความสามารถในการบริหารจัดการปัญหาชุมชน ตระหนักถึงคุณค่าทางศิลปวัฒนธรรม 
ภูมิปัญญาท้องถิ่น เด็กและเยาวชนได้แลกเปลี่ยนความรู้ และประสบการณ์ เตรียมความพร้อมเด็กก่อนวัยเรียน สำหรับการเข้าสู่ระบบ
การศึกษาภาคบังคับ รวมทั้งส่งเสริมการออกกำลังกาย เล่นกีฬาและแหล่งค้นหาความรู้</t>
    </r>
  </si>
  <si>
    <r>
      <t xml:space="preserve">กิจกรรมหลัก: </t>
    </r>
    <r>
      <rPr>
        <sz val="14"/>
        <color theme="1"/>
        <rFont val="TH Sarabun New"/>
        <family val="2"/>
      </rPr>
      <t>พัฒนาศักยภาพชุมชน, สภาเยาวชนกรุงเทพมหานคร, ศูนย์พัฒนาเด็กก่อนวัยเรียน, จัดกิจกรรมวันสำคัญและส่งเสริม
วัฒนธรรมประเพณี, พิพิธภัณฑ์ท้องถิ่น, บ้านหนังสือ, กิจกรรมลานกีฬา, สอนแอโรบิค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</si>
  <si>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และติดตามประเมินผลการปฏิบัติหน้าที่ของฝ่ายสิ่งแวดล้อมและสุขาภิบาล
ให้เป็นไปอย่างมีประสิทธิภาพ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
กับงานธุรการทั่วไป ใบอนุญาตและหนังสือรับรองการแจ้งตามพรบ.การสาธารณสุขและกฎหมายที่เกี่ยวข้อง รวมถึงการจดทะเบียนสุนัขและ
ออกบัตรประจำตัวสัตว์เลี้ยง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</si>
  <si>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ประชาชนได้บริโภคอาหารปรุงสำเร็จที่ปลอดภัยปราศจากการปนเปื้อนสารเคมีอันตรายและเชื้อโรคในระบบทางเดินอาหาร 
สถานที่ประกอบอาหารได้มาตรฐานผ่านเกณฑ์ด้านสุขาภิบาลอาหาร ผู้สัมผัสอาหารมีจิตสำนึกในการประกอบ ปรุง และจำหน่ายอาหารที่ถูกสุขลักษณะ 
ผู้บริโภคมีความรู้ความเข้าใจในการเลือกซื้ออาหารให้ถูกสุขลักษณะ ลดความเสี่ยงภัยอันตรายที่เกิดจากสารเคมีและวัตถุอันตราย ประชาชนมีสุขอนามัย
ที่ดีปลอดภัยจากโรคและสิ่งคุกคามที่เป็นอันตรายต่อสุขภาพอันเกิดจากปัจจัยด้านสิ่งแวดล้อม คุ้มครองผู้บริโภคในเรื่องสลากอาหาร เครื่องชั่ง ตวง วัด 
สถานที่จำหน่ายแอลกอฮอล์และบุหรี่ ป้องกันการแพร่โรคพิษสุนัขบ้า อันเกิดจากการเลี้ยงสัตว์ ปล่อยสัตว์ออกนอกสถานที่เลี้ยง รวมทั้งปัญหาคุณภาพ
น้ำในแหล่งน้ำสาธารณะและประสานงานกับหน่วยงานที่เกี่ยวข้องในการดำเนินการแก้ไขปัญหาในแต่ละพื้นที่</t>
    </r>
  </si>
  <si>
    <r>
      <t xml:space="preserve">กิจกรรมหลัก: </t>
    </r>
    <r>
      <rPr>
        <sz val="14"/>
        <color theme="1"/>
        <rFont val="TH Sarabun New"/>
        <family val="2"/>
      </rPr>
      <t>ออก/ต่อใบอนุญาต, ลงพื้นที่ตรวจ/ระงับเหตุรับแจ้ง, ลงพื้นที่ตรวจตามแผน, ส่งเสริมความรู้ผู้สัมผัสอาหาร,
ดำเนินการบังคับใช้กฎหมายสาธารณสุขและสิ่งแวดล้อม</t>
    </r>
  </si>
  <si>
    <r>
      <t xml:space="preserve">กิจกรรมหลัก: </t>
    </r>
    <r>
      <rPr>
        <sz val="14"/>
        <color theme="1"/>
        <rFont val="TH Sarabun New"/>
        <family val="2"/>
      </rPr>
      <t>ควบคุมพาหะและแหล่งนำโรค, รณรงค์การกำจัดและควบคุมลูกน้ำยุงลาย, รณรงค์ป้องกันโรคติดต่อตามฤดูกาล, ประสานการฉีดวัคซีน/
ทำหมัน/จับสุนัข, ป้องกันและแก้ไขปัญหาโรคเอดส์ วัณโรค และโรคติดต่อทางเพศสัมพันธ์, อำนวยการและบริหารงานทั่วไป, ควบคุมการใช้ยานพาหนะ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</si>
  <si>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เพื่อกำหนดทิศทางในการบริหารงาน ควบคุมกำกับ และติดตามประเมินผลการปฏิบัติหน้าที่ของฝ่ายการศึกษาให้เป็นไปอย่าง
มีประสิทธิภาพ ตรงตามวัตถุประสงค์ และสอดคล้องกับนโยบายของผู้บริหาร สนับสนุนการบริหารจัดการของฝ่ายในส่วนที่เกี่ยวข้องกับงานด้านธุรการ 
ตลอดจนเพื่อให้การดำเนินงานของสถานศึกษามีคุณภาพได้มาตรฐานสอดคล้องกันนโยบายผู้บริหาร และเด็กที่มีอายุครบเกณฑ์ทุกคนเข้ารับการศึกษา
ตามที่กฎหมายกำหนด</t>
    </r>
  </si>
  <si>
    <r>
      <t xml:space="preserve">กิจกรรมหลัก: </t>
    </r>
    <r>
      <rPr>
        <sz val="14"/>
        <color theme="1"/>
        <rFont val="TH Sarabun New"/>
        <family val="2"/>
      </rPr>
      <t>อำนวยการและบริหารงานทั่วไป, ควบคุมการใช้ยานพาหนะ, บริหารการศึกษา ได้แก่ การตรวจเยี่ยมสถานศึกษา การจัดประชุม
ผู้บริหารสถานศึกษา จัดประชุมครู จัดทำทะเบียนเด็กครบเกณฑ์ ติดตามเด็กครบเกณฑ์ให้เข้ารับการศึกษา และจัดหาสถานศึกษาให้แก่เด็กครบเกณฑ์ 
ดำเนินการเรื่องร้องทุกข์</t>
    </r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</si>
  <si>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เพื่อให้นักเรียนทุกคนได้รับการสอนที่ได้มาตรฐานตามหลักสูตรที่สถานศึกษากำหนด อันเป็นการสนับสนุนให้นักเรียนนำศักยภาพ
ที่มีอยู่มาใช้ได้อย่างเต็มความสามารถและประสบความสำเร็จตามเกณฑ์การศึกษาที่ตั้งไว้ เพื่อพัฒนา ติดตามและประเมินผลหลักสูตรและ
เทคนิคการสอน ทั้งที่มีอยู่แล้วและที่ปรับปรุงใหม่ให้สามารถบรรลุมาตรฐานการศึกษาที่กำหนดไว้ เพื่อให้นักเรียนได้รับการช่วยเหลือทางสวัสดิการ
ตามความจำเป็นและได้ทำกิจกรรมเสริมหลักสูตร ซึ่งเป็นการช่วยให้นักเรียนสามารถพัฒนาทางสังคมและจิตใจตามมาตรฐานการศึกษาที่กำหนดไว้ 
เพื่อบำรุงรักษาสถานศึกษาให้อยู่ในสภาพที่ปลอดภัยและใช้งานได้อย่างเต็มประสิทธิภาพ</t>
    </r>
  </si>
  <si>
    <t>ร้อยละความสำเร็จของการส่งหนังสือ
ภายในเวลาที่กำหนด</t>
  </si>
  <si>
    <t>ร้อยละของอาคารสถานที่ภายในสำนักงานเขตที่ตรวจพบ
หรือได้รับแจ้งว่ามีการชำรุด เสียหาย ได้รับการแก้ไข</t>
  </si>
  <si>
    <t>ร้อยละของความสามารถในการป้องกันและบรรเทา
สาธารณภัยในชุมชน</t>
  </si>
  <si>
    <t>ร้อยละของความพึงพอใจของประชาชน
ในการรับบริการที่เพิ่มขึ้น</t>
  </si>
  <si>
    <t>ร้อยละความสำเร็จในการแก้ไขปัญหาเรื่องร้องทุกข์/
ร้องเรียน</t>
  </si>
  <si>
    <t>ร้อยละความสำเร็จของการจัดทำรายงานทางการเงิน
ส่งให้สำนักการคลังภายในเวลาที่กำหนด</t>
  </si>
  <si>
    <t>ร้อยละความพึงพอใจของผู้ขอรับบริการ
ในการรับเงิน-จ่ายเงิน จากเจ้าหน้าที่ฝ่ายการคลัง</t>
  </si>
  <si>
    <t>ร้อยละความสำเร็จในการรับแจ้งประเมินและ
รับชำระภาษีป้าย</t>
  </si>
  <si>
    <t>ร้อยละความสำเร็จการจัดเก็บค่าธรรมเนียม
เก็บขนมูลฝอย</t>
  </si>
  <si>
    <t>ความพึงพอใจของประชาชนในการรับบริการ
สูบสิ่งปฏิกูลและไขมัน</t>
  </si>
  <si>
    <t>ร้อยละความสำเร็จของการแก้ไขปัญหาและประสาน
ส่งต่อเรื่องร้องเรียนในระบบ Traffy Fondue</t>
  </si>
  <si>
    <t>ร้อยละการตรวจสอบร่างนิติกรรมสัญญาของ
ส่วนราชการสังกัดสำนักงานเขต</t>
  </si>
  <si>
    <t>ร้อยละความสำเร็จของการซ่อมแซมบำรุงรักษาทางเท้า
และพื้นถนนสาธารณะ ในความรับผิดชอบของ
สำนักงานเขตที่ได้รับการร้องเรียน</t>
  </si>
  <si>
    <t>ร้อยละความสำเร็จของการติดตั้งไฟฟ้าส่องสว่าง
ในพื้นที่สาธารณะของสำนักงานเขตที่ได้รับการร้องเรียน</t>
  </si>
  <si>
    <t>ร้อยละความสำเร็จของการซ่อมแซม บำรุงรักษา
ป้ายบอกชื่อซอย คลอง และกระจกโค้ง ที่อยู่
ในความรับผิดชอบของสำนักงานเขตที่ได้รับการร้องเรียน</t>
  </si>
  <si>
    <t>ร้อยละความสำเร็จในการดำเนินการตรวจสอบและแก้ไข
เรื่องร้องทุกข์เกี่ยวกับงานระบายน้ำและแก้ไขปัญหา
น้ำท่วมได้</t>
  </si>
  <si>
    <t>ร้อยละความสำเร็จในการจัดเก็บวัชพืช ขยะ และ
เปิดทางน้ำไหลในคูคลอง ลำรางที่อยู่ในความรับผิดชอบ
ของสำนักงานเขต</t>
  </si>
  <si>
    <t>ร้อยละความพึงพอใจในการให้บริการของฝ่าย
พัฒนาชุมชนและสวัสดิการสังคม</t>
  </si>
  <si>
    <t>ร้อยละของจำนวนผู้มาใช้บริการลานกีฬา
ในพื้นที่เขตเพิ่มขึ้น</t>
  </si>
  <si>
    <t>ร้อยละความพึงพอใจในการให้บริการของ
ฝ่ายสิ่งแวดล้อมและสุขาภิบาล</t>
  </si>
  <si>
    <t>ร้อยละของตัวอย่างอาหารที่ได้รับการสุ่มตรวจ
ไม่พบการปนเปื้อนของสารพิษและเชื้อโรค</t>
  </si>
  <si>
    <t>ร้อยละของสถานประกอบการอาหารที่ผ่านเกณฑ์
มาตรฐานอาหารปลอดภัยของกรุงเทพมหานคร</t>
  </si>
  <si>
    <t>ร้อยละของสถานประกอบการอาหารที่ผ่านเกณฑ์
มาตรฐานอาหารปลอดภัยของกรุงเทพมหานคร
มีบริการที่เป็นมิตรต่อสิ่งแวดล้อม</t>
  </si>
  <si>
    <t>ร้อยละของพนักงานในสถานประกอบการ หรือนักเรียน/
นักศึกษา หรือบุคคลทั่วไปมีความรู้ด้านการป้องกันโรค
เอดส์และโรคติดต่อทางเพศสัมพันธ์</t>
  </si>
  <si>
    <t>ร้อยละของชุมชนที่มีค่าดัชนีลูกน้ำยุงลาย
อยู่ในเกณฑ์ที่กำหนด</t>
  </si>
  <si>
    <t>ร้อยละความสำเร็จในการแก้ไขปัญหาหลังจาก
การตรวจเยี่ยมสถานศึกษา</t>
  </si>
  <si>
    <t>ร้อยละความสำเร็จของนักเรียนในสังกัดกรุงเทพมหานคร
มีผลสัมฤทธิ์ทางการเรียนตามที่สถานศึกษากำหนด
ในระดับผ่านขึ้นไป</t>
  </si>
  <si>
    <t>ร้อยละความสำเร็จของนักเรียนสามารถสื่อสาร
ภาษาอังกฤษขั้นพื้นฐานได้</t>
  </si>
  <si>
    <t>ร้อยละความสำเร็จของนักเรียนที่มีทักษะในการ
เอาตัวรอดจากอุบัติเหตุทางน้ำ</t>
  </si>
  <si>
    <t>งานตรวจและบังคับใช้กฎหมาย -รหัส 1300011</t>
  </si>
  <si>
    <r>
      <rPr>
        <b/>
        <sz val="14"/>
        <color theme="1"/>
        <rFont val="TH Sarabun New"/>
        <family val="2"/>
      </rPr>
      <t>วัตถุประสงค์ :</t>
    </r>
    <r>
      <rPr>
        <sz val="14"/>
        <color theme="1"/>
        <rFont val="TH Sarabun New"/>
        <family val="2"/>
      </rPr>
      <t xml:space="preserve"> เพื่อให้เขตพื้นที่มีความเป็นระเบียบ น่าอยู่อาศัย จัดระเบียบการทำกิจกรรมและการใช้ที่สาธารณะของผู้ประกอบการค้าหาบเร่
และแผงลอยให้เป็นไปด้วยความเรียบร้อย ดูแลความเป็นระเบียบเรียบร้อยตามข้อบัญญัติฯ จัดชุดปฏิบัติการออกตรวจพื้นที่ ตักเตือน จับกุมในกรณี
ที่พบผู้กระทำความผิด ให้บริการและปฏิบัติการพิเศษในการอำนวยความสะดวกในการจราจร ดูแลความปลอดภัย ตรวจพื้นที่จุดเสี่ยงภัย</t>
    </r>
  </si>
  <si>
    <r>
      <rPr>
        <b/>
        <sz val="14"/>
        <color theme="1"/>
        <rFont val="TH Sarabun New"/>
        <family val="2"/>
      </rPr>
      <t xml:space="preserve">กิจกรรมหลัก </t>
    </r>
    <r>
      <rPr>
        <sz val="14"/>
        <color theme="1"/>
        <rFont val="TH Sarabun New"/>
        <family val="2"/>
      </rPr>
      <t>: ตรวจและบังคับการ, บริการและปฏิบัติการกิจการพิเศษ, ควบคุมการใช้ยานพาหนะ</t>
    </r>
  </si>
  <si>
    <t>ระดับความพึงพอใจการจัดการและอำนวยความสะดวก
ด้านการจราจรในพื้นที่บริเวณหน้าโรงเรียน
และสถานศึกษา</t>
  </si>
  <si>
    <t xml:space="preserve">
ร้อยละ</t>
  </si>
  <si>
    <t>ร้อยละความสำเร็จของการจัดระเบียบทางเท้า
ที่อยู่ในความรับผิดชอบของสำนักงานเขต</t>
  </si>
  <si>
    <t xml:space="preserve">
ร้อยละ</t>
  </si>
  <si>
    <t xml:space="preserve"> งานอนุญาตก่อสร้าง ควบคุมอาคารและผังเมือง -รหัส 1300013</t>
  </si>
  <si>
    <r>
      <rPr>
        <b/>
        <sz val="14"/>
        <color theme="1"/>
        <rFont val="TH Sarabun New"/>
        <family val="2"/>
      </rPr>
      <t xml:space="preserve">กิจกรรมหลัก </t>
    </r>
    <r>
      <rPr>
        <sz val="14"/>
        <color theme="1"/>
        <rFont val="TH Sarabun New"/>
        <family val="2"/>
      </rPr>
      <t>: อนุญาตและควบคุมการก่อสร้าง, ตรวจสอบและควบคุมการใช้อาคาร, บังคับใช้กฎหมายอาคาร, อนุญาตตัดคันหิน
ถมดิน ฯลฯ, ตรวจสอบที่สาธารณะ</t>
    </r>
  </si>
  <si>
    <r>
      <rPr>
        <b/>
        <sz val="14"/>
        <color theme="1"/>
        <rFont val="TH Sarabun New"/>
        <family val="2"/>
      </rPr>
      <t>วัตถุประสงค์ :</t>
    </r>
    <r>
      <rPr>
        <sz val="14"/>
        <color theme="1"/>
        <rFont val="TH Sarabun New"/>
        <family val="2"/>
      </rPr>
      <t xml:space="preserve"> เพื่อให้สิ่งก่อสร้างมีความปลอดภัย ถูกสุขลักษณะ ไม่ส่งผลกระทบต่อสิ่งแวดล้อม เพื่อให้การพัฒนาและการขยายตัวของเมือง
สอดคล้องกับศักยภาพของพื้นที่ ไม่ทำลายสิ่งแวดล้อม เป็นไปอย่างมีแบบแผน เพื่อให้อาคารสาธารณะที่เข้าเกณฑ์ควบคุมมีมาตรฐาน
และความปลอดภัยตามที่กฎหมายกำหนด ดูแลที่สาธารณประโยชน์มิให้ถูกรุกล้ำหรือเปลี่ยนแปลงสภาพ</t>
    </r>
  </si>
  <si>
    <t>ร้อยละความสำเร็จของการพิจารณาอนุญาตก่อสร้าง
อาคาร ดัดแปลงอาคาร รื้อถอนอาคาร (อาคารที่พักอาศัย
ไม่เกิน 300 ตารางเมตร)</t>
  </si>
  <si>
    <t>ร้อยละความสำเร็จของการพิจารณาอนุญาตตัดคันหิน
ทางเท้า เชื่อมท่อ เชื่อมทาง ถมดิน ขุดดิน ภายใน
ระยะเวลาที่กำหนด</t>
  </si>
  <si>
    <t>ร้อยละความสำเร็จการออกหนังสือรับรองการตรวจสอบอาคารด้านความปลอดภัยอาคาร 9 ประเภท
เพิ่มขึ้นจากปีที่ผ่านมา</t>
  </si>
  <si>
    <t>ขยะมูลฝอยที่แหล่งกำเนิดเป็นการจัดการขยะ ตั้งแต่ต้นทางให้เกิดการลดปริมาณขยะ และใช้ทรัพยากรอย่างคุ้มค่า ปรับปรุง</t>
  </si>
  <si>
    <t>(ห้องฝ่ายพัฒนาชุมชนและสวัสดิการสังคม)</t>
  </si>
  <si>
    <t>เครื่องสูบน้ำ ขนาด 0.033 ลบ.ม./วินาที พร้อมอุปกรณ์ จำนวน 1 ชุด</t>
  </si>
  <si>
    <t>เครื่องสูบน้ำ ขนาด 0.033 ลบ.ม./วินาที พร้อมอุปกรณ์ จำนวน 4 ชุด</t>
  </si>
  <si>
    <t>ทุบรื้อผิวทางเดิมพร้อมขนทิ้ง เนื้อที่ประมาณ 1,465 ตร.ม.</t>
  </si>
  <si>
    <t>ปี 2568 ตั้งงบประมาณ</t>
  </si>
  <si>
    <t>0.80 ม. ตามแบบ มน.-05 พร้อมฝาบ่อพักแบบรางวี</t>
  </si>
  <si>
    <t>ขุดลอกลำกระโดงกว้างประมาณ 4.50-8.00 ม. ยาวประมาณ 950 ม.</t>
  </si>
  <si>
    <t>ค่าใช้จ่ายในการจัดสวัสดิการ การสงเคราะห์ช่วยเหลือเด็ก สตรี</t>
  </si>
  <si>
    <t>ค่าใช้จ่ายในการส่งเสริมกิจการสภาเด็กและเยาวชนเขต</t>
  </si>
  <si>
    <t>ทำระบบกันซึม (ชนิดทา) ผนังภายนอก บริเวณด้านข้างอาคาร</t>
  </si>
  <si>
    <t>สถานศึกษาขั้นพื้นฐานโรงเรียนสังกัดกรุงเทพมหานคร</t>
  </si>
  <si>
    <t>หรือกำลังเครื่องยนต์สูงสุดไม่ต่ำกว่า 90 กิโลวัตต์ 1 คัน</t>
  </si>
  <si>
    <t>2,400 ซีซี หรือกำลังเครื่องยนต์สูงสุดไม่ต่ำกว่า 90 กิโลวัตต์ 1 คัน</t>
  </si>
  <si>
    <t xml:space="preserve"> ค่าเครื่องแบบชุดปฏิบัติงาน และค่าวัสดุเครื่องจักรกล</t>
  </si>
  <si>
    <t xml:space="preserve"> และเครื่องทุ่นแรง ฯลฯ</t>
  </si>
  <si>
    <t>และค่าซ่อมแซมครุภัณฑ์</t>
  </si>
  <si>
    <t>ตามแบบ มท.-01 เนื้อที่ประมาณ 80 ตร.ม.</t>
  </si>
  <si>
    <t>ตามแบบ มทก.-02 เนื้อที่ประมาณ 150 ตร.ม.</t>
  </si>
  <si>
    <t>กล้องจุลทรรศน์ ชนิด 2 ตา 3 กล้อง</t>
  </si>
  <si>
    <t>ถังน้ำแบบสเตนเลส ขนาดบรรจุ 2,000 ลิตร 2 ใบ</t>
  </si>
  <si>
    <t>ถังน้ำแบบสเตนเลส ขนาดบรรจุ 2,000 ลิตร 1 ใบ</t>
  </si>
  <si>
    <t>ถังน้ำแบบสเตนเลส ขนาดบรรจุ 2,000 ลิตร 4 ใบ</t>
  </si>
  <si>
    <t>ปรับปรุงห้องน้ำด้านหลังอาคาร 1</t>
  </si>
  <si>
    <t>รื้อกระเบื้องเดิม พื้นที่ประมาณ 20 ตร.ม.</t>
  </si>
  <si>
    <t>ปูกระเบื้องเคลือบ ขนาด 12"x12" พื้นที่ประมาณ 20 ตร.ม.</t>
  </si>
  <si>
    <t>เปลี่ยนโถส้วมชนิดนั่งราบแบบมีถังพักน้ำ 12 ชุด</t>
  </si>
  <si>
    <t>ปรับปรุงระบบท่อน้ำทิ้ง/ท่อประปา</t>
  </si>
  <si>
    <t>ค่าใช้จ่ายในการบูรณาการความร่วมมือในการพัฒนาประสิทธิภาพ</t>
  </si>
  <si>
    <t>พื้นที่ประมาณ 280 ตร.ม.</t>
  </si>
  <si>
    <t xml:space="preserve">ทำความสะอาดผนังภายนอก บริเวณด้านข้างอาคาร (ทรายล้าง) </t>
  </si>
  <si>
    <t xml:space="preserve">และฟื้นฟูแหล่งท่องเที่ยวในพื้นที่เขต และจัดกิจกรรมส่งเสริมการท่องเที่ยว </t>
  </si>
  <si>
    <t xml:space="preserve">        สำนักงานเขตบางแค มีพันธกิจหลักในการพัฒนาปรับปรุงการให้บริการของหน่วยงานให้ตรงตามความต้องการของ</t>
  </si>
  <si>
    <t>ประชาชนผู้รับบริการ เฝ้าระวัง ตรวจตราและแก้ไขจุดเสี่ยงภัยที่อาจเกิดอันตรายกับประชาชน ส่งเสริมให้เกิดการคัดแยก</t>
  </si>
  <si>
    <t>การพัฒนาคุณภาพชีวิต การบำรุงรักษาศิลปะ จารีตประเพณี ภูมิปัญญาท้องถิ่นและวัฒนธรรมอันดีของท้องถิ่น การจัดให้มี</t>
  </si>
  <si>
    <t>พิพิธภัณฑ์ การปรับปรุงแหล่งชุมชนแออัด และการจัดการเกี่ยวกับที่อยู่อาศัย การจัดให้มีและบำรุงรักษาสถานที่พักผ่อน</t>
  </si>
  <si>
    <t>หย่อนใจ การส่งเสริมกีฬา การออกกำลังกายเพื่อสุขภาพ การส่งเสริมประชาธิปไตย ความเสมอภาค และสิทธิเสรีภาพของ</t>
  </si>
  <si>
    <t>ประชาชน การส่งเสริมการมีส่วนร่วมของราษฎร การรักษาความสะอาดและความเป็นระเบียบเรียบร้อย และการอนามัย</t>
  </si>
  <si>
    <t xml:space="preserve">โรงมหรสพ และสาธารณสถานอื่นๆ การคุ้มครอง ดูแลบำรุงรักษา และการใช้ประโยชน์ที่ดิน การจัดเก็บรายได้ </t>
  </si>
  <si>
    <t>การบังคับการให้เป็นไปตามข้อบัญญัติกรุงเทพมหานครหรือกฎหมายอื่นที่กำหนดให้เป็นอำนาจหน้าที่ของกรุงเทพมหนคร</t>
  </si>
  <si>
    <t>ปี 25670</t>
  </si>
  <si>
    <t>และแก้ไขปัญหายาและสารเสพติด</t>
  </si>
  <si>
    <t>05313-7</t>
  </si>
  <si>
    <t>05313-9</t>
  </si>
  <si>
    <t>05313-12</t>
  </si>
  <si>
    <t>05314-15</t>
  </si>
  <si>
    <t>05314-22</t>
  </si>
  <si>
    <t>05314-23</t>
  </si>
  <si>
    <t>05314-24</t>
  </si>
  <si>
    <t>ส่วนใหญ่เป็นค่าตอบแทนอาสาสมัครผู้ดูแลเด็ก ค่าตอบแทนการประชุม</t>
  </si>
  <si>
    <t>05101-4</t>
  </si>
  <si>
    <t>- ลูกจ้างประจำ (9)</t>
  </si>
  <si>
    <t>- ลูกจ้างโครงการ (1)</t>
  </si>
  <si>
    <t>- ลูกจ้างโครงการ (6)</t>
  </si>
  <si>
    <t>- ลูกจ้างโครงการ (3)</t>
  </si>
  <si>
    <t>- ลูกจ้างประจำ (336)</t>
  </si>
  <si>
    <t>- ลูกจ้างชั่วคราว (243)</t>
  </si>
  <si>
    <t>- ลูกจ้างประจำ (41)</t>
  </si>
  <si>
    <t>- ลูกจ้างชั่วคราว (5)</t>
  </si>
  <si>
    <t>- ลูกจ้างชั่วคราว (10)</t>
  </si>
  <si>
    <t>- ลูกจ้างโครงการ (23)</t>
  </si>
  <si>
    <t>- ลูกจ้างประจำ (4)</t>
  </si>
  <si>
    <t>- ข้าราชการ (20)</t>
  </si>
  <si>
    <t>- ลูกจ้างประจำ (38)</t>
  </si>
  <si>
    <t>- ลูกจ้างชั่วคราว (51)</t>
  </si>
  <si>
    <t>ร้อยละความสำเร็จในการล้างทำความสะอาดท่อระบายน้ำ
ตามความยาวท่อที่อยู่ในความรับผิดชอบของสำนักงานเขต</t>
  </si>
  <si>
    <r>
      <t xml:space="preserve">วัตถุประสงค์ : </t>
    </r>
    <r>
      <rPr>
        <sz val="14"/>
        <color theme="1"/>
        <rFont val="TH Sarabun New"/>
        <family val="2"/>
      </rPr>
      <t>เพื่อลดความเสี่ยงในการแพร่โรค เหตุเดือดร้อนรำคาญ และความไม่ปลอดภัยที่เกิดจากแมลงและสัตว์นำโรค รวมทั้งให้ประชาชน
รู้จักป้องกันตนเองและหลีกเลี่ยงปัจจัยเสี่ยงที่จะเกิดโรคติดต่อตามฤดูกาล โรคเอดส์ โรคติดต่อทางเพศสัมพันธ์ วัณโรค ฯลฯ และส่งต่อผู้ติดเชื้อ
หรือผู้ป่วยเข้าสู่รระบบการรักษา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</si>
</sst>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3"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TH Sarabun New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name val="TH Sarabun New"/>
      <family val="2"/>
    </font>
    <font>
      <b/>
      <sz val="16"/>
      <color theme="0" tint="-0.34998626667073579"/>
      <name val="TH Sarabun New"/>
      <family val="2"/>
    </font>
    <font>
      <b/>
      <sz val="16"/>
      <color rgb="FFFF0000"/>
      <name val="TH Sarabun New"/>
      <family val="2"/>
    </font>
    <font>
      <b/>
      <sz val="16"/>
      <color theme="0"/>
      <name val="TH Sarabun New"/>
      <family val="2"/>
    </font>
    <font>
      <sz val="16"/>
      <name val="TH Sarabun New"/>
      <family val="2"/>
    </font>
    <font>
      <sz val="15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8"/>
      <name val="Calibri"/>
      <family val="2"/>
      <charset val="222"/>
      <scheme val="minor"/>
    </font>
    <font>
      <sz val="12"/>
      <color theme="1"/>
      <name val="TH Sarabun New"/>
      <family val="2"/>
    </font>
    <font>
      <sz val="15"/>
      <name val="TH Sarabun New"/>
      <family val="2"/>
    </font>
    <font>
      <sz val="16"/>
      <color rgb="FF7030A0"/>
      <name val="TH Sarabun New"/>
      <family val="2"/>
    </font>
    <font>
      <sz val="15"/>
      <color rgb="FF7030A0"/>
      <name val="TH Sarabun New"/>
      <family val="2"/>
    </font>
    <font>
      <sz val="16"/>
      <color rgb="FF0070C0"/>
      <name val="TH Sarabun New"/>
      <family val="2"/>
    </font>
    <font>
      <sz val="15"/>
      <color rgb="FF0070C0"/>
      <name val="TH Sarabun New"/>
      <family val="2"/>
    </font>
    <font>
      <b/>
      <sz val="15"/>
      <color theme="1"/>
      <name val="TH Sarabun New"/>
      <family val="2"/>
    </font>
    <font>
      <sz val="16"/>
      <color rgb="FFFF0000"/>
      <name val="TH Sarabun New"/>
      <family val="2"/>
    </font>
    <font>
      <u/>
      <sz val="16"/>
      <color rgb="FFFF0000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9">
    <xf numFmtId="0" fontId="0" fillId="0" borderId="0" xfId="0"/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/>
    </xf>
    <xf numFmtId="49" fontId="8" fillId="0" borderId="5" xfId="0" applyNumberFormat="1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/>
    </xf>
    <xf numFmtId="49" fontId="1" fillId="0" borderId="5" xfId="0" applyNumberFormat="1" applyFont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49" fontId="7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49" fontId="8" fillId="0" borderId="5" xfId="0" applyNumberFormat="1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49" fontId="8" fillId="0" borderId="3" xfId="0" applyNumberFormat="1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49" fontId="7" fillId="0" borderId="0" xfId="0" applyNumberFormat="1" applyFont="1" applyAlignment="1">
      <alignment horizontal="center" vertical="top"/>
    </xf>
    <xf numFmtId="49" fontId="1" fillId="4" borderId="2" xfId="0" applyNumberFormat="1" applyFont="1" applyFill="1" applyBorder="1" applyAlignment="1">
      <alignment horizontal="left" vertical="top"/>
    </xf>
    <xf numFmtId="49" fontId="1" fillId="4" borderId="4" xfId="0" applyNumberFormat="1" applyFont="1" applyFill="1" applyBorder="1" applyAlignment="1">
      <alignment horizontal="left" vertical="top"/>
    </xf>
    <xf numFmtId="49" fontId="1" fillId="5" borderId="2" xfId="0" applyNumberFormat="1" applyFont="1" applyFill="1" applyBorder="1" applyAlignment="1">
      <alignment horizontal="left" vertical="top"/>
    </xf>
    <xf numFmtId="0" fontId="8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49" fontId="1" fillId="5" borderId="4" xfId="0" applyNumberFormat="1" applyFont="1" applyFill="1" applyBorder="1" applyAlignment="1">
      <alignment horizontal="left" vertical="top"/>
    </xf>
    <xf numFmtId="0" fontId="1" fillId="5" borderId="8" xfId="0" applyFont="1" applyFill="1" applyBorder="1" applyAlignment="1">
      <alignment horizontal="left" vertical="top" wrapText="1"/>
    </xf>
    <xf numFmtId="49" fontId="8" fillId="5" borderId="2" xfId="0" applyNumberFormat="1" applyFont="1" applyFill="1" applyBorder="1" applyAlignment="1">
      <alignment horizontal="left" vertical="top"/>
    </xf>
    <xf numFmtId="0" fontId="8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49" fontId="7" fillId="3" borderId="9" xfId="0" applyNumberFormat="1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left" vertical="top" wrapText="1"/>
    </xf>
    <xf numFmtId="49" fontId="8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/>
    </xf>
    <xf numFmtId="49" fontId="2" fillId="3" borderId="4" xfId="0" applyNumberFormat="1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 wrapText="1"/>
    </xf>
    <xf numFmtId="49" fontId="1" fillId="3" borderId="5" xfId="0" applyNumberFormat="1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 wrapText="1"/>
    </xf>
    <xf numFmtId="49" fontId="1" fillId="3" borderId="3" xfId="0" applyNumberFormat="1" applyFont="1" applyFill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49" fontId="1" fillId="6" borderId="4" xfId="0" applyNumberFormat="1" applyFont="1" applyFill="1" applyBorder="1" applyAlignment="1">
      <alignment horizontal="left" vertical="top"/>
    </xf>
    <xf numFmtId="0" fontId="1" fillId="6" borderId="4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left" vertical="top" wrapText="1"/>
    </xf>
    <xf numFmtId="49" fontId="1" fillId="6" borderId="2" xfId="0" applyNumberFormat="1" applyFont="1" applyFill="1" applyBorder="1" applyAlignment="1">
      <alignment horizontal="left" vertical="top"/>
    </xf>
    <xf numFmtId="0" fontId="1" fillId="6" borderId="4" xfId="0" applyFont="1" applyFill="1" applyBorder="1" applyAlignment="1">
      <alignment horizontal="left" vertical="top"/>
    </xf>
    <xf numFmtId="49" fontId="7" fillId="7" borderId="2" xfId="0" applyNumberFormat="1" applyFont="1" applyFill="1" applyBorder="1" applyAlignment="1">
      <alignment horizontal="center" vertical="top"/>
    </xf>
    <xf numFmtId="0" fontId="7" fillId="7" borderId="2" xfId="0" applyFont="1" applyFill="1" applyBorder="1" applyAlignment="1">
      <alignment horizontal="left" vertical="top" wrapText="1"/>
    </xf>
    <xf numFmtId="49" fontId="7" fillId="7" borderId="2" xfId="0" applyNumberFormat="1" applyFont="1" applyFill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49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9" fillId="0" borderId="0" xfId="0" applyFont="1"/>
    <xf numFmtId="49" fontId="8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165" fontId="8" fillId="0" borderId="0" xfId="5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165" fontId="8" fillId="0" borderId="0" xfId="5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165" fontId="12" fillId="0" borderId="0" xfId="0" applyNumberFormat="1" applyFont="1" applyAlignment="1">
      <alignment vertical="top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 vertical="top" wrapText="1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1" fillId="0" borderId="0" xfId="0" applyFont="1"/>
    <xf numFmtId="165" fontId="12" fillId="0" borderId="0" xfId="5" applyNumberFormat="1" applyFont="1" applyFill="1" applyAlignment="1">
      <alignment vertical="center"/>
    </xf>
    <xf numFmtId="165" fontId="12" fillId="0" borderId="0" xfId="5" applyNumberFormat="1" applyFont="1" applyFill="1" applyAlignment="1">
      <alignment horizontal="center" vertical="center"/>
    </xf>
    <xf numFmtId="165" fontId="12" fillId="0" borderId="0" xfId="5" applyNumberFormat="1" applyFont="1" applyFill="1" applyAlignment="1">
      <alignment horizontal="left" vertical="center"/>
    </xf>
    <xf numFmtId="0" fontId="16" fillId="0" borderId="0" xfId="0" applyFont="1" applyAlignment="1">
      <alignment vertical="top"/>
    </xf>
    <xf numFmtId="165" fontId="11" fillId="0" borderId="0" xfId="5" applyNumberFormat="1" applyFont="1" applyFill="1" applyAlignment="1">
      <alignment horizontal="right" vertical="top"/>
    </xf>
    <xf numFmtId="165" fontId="11" fillId="0" borderId="0" xfId="5" applyNumberFormat="1" applyFont="1" applyFill="1" applyAlignment="1">
      <alignment vertical="top"/>
    </xf>
    <xf numFmtId="165" fontId="17" fillId="0" borderId="0" xfId="5" applyNumberFormat="1" applyFont="1" applyFill="1" applyAlignment="1">
      <alignment vertical="top"/>
    </xf>
    <xf numFmtId="49" fontId="17" fillId="0" borderId="0" xfId="5" applyNumberFormat="1" applyFont="1" applyFill="1" applyAlignment="1">
      <alignment vertical="top"/>
    </xf>
    <xf numFmtId="165" fontId="18" fillId="0" borderId="0" xfId="5" applyNumberFormat="1" applyFont="1" applyFill="1" applyAlignment="1">
      <alignment vertical="top"/>
    </xf>
    <xf numFmtId="165" fontId="17" fillId="0" borderId="0" xfId="5" applyNumberFormat="1" applyFont="1" applyFill="1" applyAlignment="1">
      <alignment horizontal="right" vertical="top"/>
    </xf>
    <xf numFmtId="165" fontId="11" fillId="0" borderId="0" xfId="5" applyNumberFormat="1" applyFont="1" applyFill="1" applyAlignment="1">
      <alignment horizontal="left" vertical="top"/>
    </xf>
    <xf numFmtId="165" fontId="19" fillId="0" borderId="0" xfId="5" applyNumberFormat="1" applyFont="1" applyFill="1" applyAlignment="1">
      <alignment vertical="top"/>
    </xf>
    <xf numFmtId="165" fontId="19" fillId="0" borderId="0" xfId="5" applyNumberFormat="1" applyFont="1" applyFill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16" fillId="0" borderId="0" xfId="0" applyFo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5" fontId="11" fillId="0" borderId="0" xfId="5" applyNumberFormat="1" applyFont="1" applyFill="1" applyAlignment="1">
      <alignment horizontal="right" vertical="center"/>
    </xf>
    <xf numFmtId="0" fontId="11" fillId="0" borderId="0" xfId="0" applyFont="1" applyAlignment="1">
      <alignment horizontal="left" vertical="center"/>
    </xf>
    <xf numFmtId="49" fontId="19" fillId="0" borderId="0" xfId="0" applyNumberFormat="1" applyFont="1" applyAlignment="1">
      <alignment wrapText="1"/>
    </xf>
    <xf numFmtId="49" fontId="20" fillId="9" borderId="15" xfId="0" applyNumberFormat="1" applyFont="1" applyFill="1" applyBorder="1" applyAlignment="1">
      <alignment horizontal="center" vertical="center" wrapText="1"/>
    </xf>
    <xf numFmtId="49" fontId="20" fillId="9" borderId="27" xfId="0" applyNumberFormat="1" applyFont="1" applyFill="1" applyBorder="1" applyAlignment="1">
      <alignment horizontal="center" vertical="center" wrapText="1"/>
    </xf>
    <xf numFmtId="49" fontId="19" fillId="9" borderId="28" xfId="0" applyNumberFormat="1" applyFont="1" applyFill="1" applyBorder="1" applyAlignment="1">
      <alignment wrapText="1"/>
    </xf>
    <xf numFmtId="49" fontId="19" fillId="9" borderId="15" xfId="0" applyNumberFormat="1" applyFont="1" applyFill="1" applyBorder="1" applyAlignment="1">
      <alignment horizontal="center" wrapText="1"/>
    </xf>
    <xf numFmtId="49" fontId="19" fillId="9" borderId="15" xfId="0" applyNumberFormat="1" applyFont="1" applyFill="1" applyBorder="1" applyAlignment="1">
      <alignment horizontal="right" wrapText="1"/>
    </xf>
    <xf numFmtId="49" fontId="19" fillId="9" borderId="28" xfId="0" applyNumberFormat="1" applyFont="1" applyFill="1" applyBorder="1" applyAlignment="1">
      <alignment horizontal="left" vertical="center" wrapText="1"/>
    </xf>
    <xf numFmtId="49" fontId="19" fillId="9" borderId="0" xfId="0" applyNumberFormat="1" applyFont="1" applyFill="1" applyAlignment="1">
      <alignment wrapText="1"/>
    </xf>
    <xf numFmtId="49" fontId="19" fillId="9" borderId="0" xfId="0" applyNumberFormat="1" applyFont="1" applyFill="1" applyAlignment="1">
      <alignment horizontal="center" wrapText="1"/>
    </xf>
    <xf numFmtId="49" fontId="19" fillId="9" borderId="0" xfId="0" applyNumberFormat="1" applyFont="1" applyFill="1" applyAlignment="1">
      <alignment horizontal="right" wrapText="1"/>
    </xf>
    <xf numFmtId="0" fontId="21" fillId="0" borderId="1" xfId="0" applyFont="1" applyBorder="1" applyAlignment="1">
      <alignment horizontal="center" vertical="top" wrapText="1"/>
    </xf>
    <xf numFmtId="0" fontId="21" fillId="0" borderId="14" xfId="2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37" xfId="0" applyFont="1" applyBorder="1" applyAlignment="1">
      <alignment horizontal="center" vertical="top" wrapText="1"/>
    </xf>
    <xf numFmtId="49" fontId="19" fillId="9" borderId="38" xfId="0" applyNumberFormat="1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49" fontId="19" fillId="9" borderId="40" xfId="0" applyNumberFormat="1" applyFont="1" applyFill="1" applyBorder="1" applyAlignment="1">
      <alignment wrapText="1"/>
    </xf>
    <xf numFmtId="49" fontId="19" fillId="9" borderId="40" xfId="0" applyNumberFormat="1" applyFont="1" applyFill="1" applyBorder="1" applyAlignment="1">
      <alignment vertical="top" wrapText="1"/>
    </xf>
    <xf numFmtId="0" fontId="21" fillId="0" borderId="36" xfId="0" applyFont="1" applyBorder="1" applyAlignment="1">
      <alignment horizontal="left" vertical="top" wrapText="1"/>
    </xf>
    <xf numFmtId="165" fontId="21" fillId="0" borderId="1" xfId="0" applyNumberFormat="1" applyFont="1" applyBorder="1" applyAlignment="1">
      <alignment horizontal="right" vertical="top" wrapText="1"/>
    </xf>
    <xf numFmtId="165" fontId="21" fillId="0" borderId="1" xfId="5" applyNumberFormat="1" applyFont="1" applyBorder="1" applyAlignment="1">
      <alignment horizontal="right" vertical="top" wrapText="1"/>
    </xf>
    <xf numFmtId="0" fontId="21" fillId="0" borderId="41" xfId="0" applyFont="1" applyBorder="1" applyAlignment="1">
      <alignment horizontal="left" vertical="top" wrapText="1"/>
    </xf>
    <xf numFmtId="0" fontId="21" fillId="0" borderId="42" xfId="0" applyFont="1" applyBorder="1" applyAlignment="1">
      <alignment horizontal="center" vertical="top" wrapText="1"/>
    </xf>
    <xf numFmtId="165" fontId="21" fillId="0" borderId="42" xfId="5" applyNumberFormat="1" applyFont="1" applyBorder="1" applyAlignment="1">
      <alignment horizontal="right" vertical="top" wrapText="1"/>
    </xf>
    <xf numFmtId="165" fontId="12" fillId="0" borderId="0" xfId="5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49" fontId="11" fillId="0" borderId="0" xfId="0" quotePrefix="1" applyNumberFormat="1" applyFont="1" applyAlignment="1">
      <alignment wrapText="1"/>
    </xf>
    <xf numFmtId="0" fontId="11" fillId="0" borderId="0" xfId="0" applyFont="1" applyAlignment="1">
      <alignment horizontal="center" vertical="top"/>
    </xf>
    <xf numFmtId="165" fontId="11" fillId="0" borderId="0" xfId="5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center" vertical="top"/>
    </xf>
    <xf numFmtId="43" fontId="11" fillId="0" borderId="0" xfId="5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12" fillId="8" borderId="6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8" fillId="0" borderId="6" xfId="0" quotePrefix="1" applyFont="1" applyBorder="1" applyAlignment="1">
      <alignment horizontal="left" vertical="center" indent="1"/>
    </xf>
    <xf numFmtId="0" fontId="18" fillId="0" borderId="3" xfId="0" quotePrefix="1" applyFont="1" applyBorder="1" applyAlignment="1">
      <alignment horizontal="left" vertical="center" indent="1"/>
    </xf>
    <xf numFmtId="0" fontId="18" fillId="0" borderId="13" xfId="0" quotePrefix="1" applyFont="1" applyBorder="1" applyAlignment="1">
      <alignment horizontal="left" vertical="center" indent="1"/>
    </xf>
    <xf numFmtId="0" fontId="12" fillId="8" borderId="3" xfId="0" applyFont="1" applyFill="1" applyBorder="1" applyAlignment="1">
      <alignment horizontal="center"/>
    </xf>
    <xf numFmtId="0" fontId="11" fillId="0" borderId="18" xfId="0" applyFont="1" applyBorder="1"/>
    <xf numFmtId="0" fontId="24" fillId="0" borderId="0" xfId="0" quotePrefix="1" applyFont="1" applyAlignment="1">
      <alignment horizontal="left" vertical="center" indent="1"/>
    </xf>
    <xf numFmtId="0" fontId="17" fillId="0" borderId="0" xfId="0" applyFont="1"/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165" fontId="11" fillId="0" borderId="17" xfId="5" applyNumberFormat="1" applyFont="1" applyBorder="1" applyAlignment="1">
      <alignment horizontal="center" vertical="center"/>
    </xf>
    <xf numFmtId="43" fontId="11" fillId="0" borderId="17" xfId="5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8" fillId="0" borderId="0" xfId="0" applyFont="1"/>
    <xf numFmtId="43" fontId="11" fillId="0" borderId="0" xfId="5" applyFont="1" applyAlignment="1">
      <alignment vertical="center"/>
    </xf>
    <xf numFmtId="165" fontId="11" fillId="0" borderId="0" xfId="5" applyNumberFormat="1" applyFont="1" applyAlignment="1">
      <alignment horizontal="center" vertical="center"/>
    </xf>
    <xf numFmtId="0" fontId="12" fillId="0" borderId="16" xfId="0" applyFont="1" applyBorder="1" applyAlignment="1">
      <alignment horizontal="left" wrapText="1"/>
    </xf>
    <xf numFmtId="165" fontId="12" fillId="0" borderId="16" xfId="0" applyNumberFormat="1" applyFont="1" applyBorder="1" applyAlignment="1">
      <alignment horizontal="center" wrapText="1"/>
    </xf>
    <xf numFmtId="165" fontId="12" fillId="0" borderId="16" xfId="0" applyNumberFormat="1" applyFont="1" applyBorder="1" applyAlignment="1">
      <alignment wrapText="1"/>
    </xf>
    <xf numFmtId="165" fontId="12" fillId="0" borderId="0" xfId="0" applyNumberFormat="1" applyFont="1"/>
    <xf numFmtId="0" fontId="12" fillId="0" borderId="0" xfId="0" applyFont="1" applyAlignment="1">
      <alignment horizontal="left" indent="2"/>
    </xf>
    <xf numFmtId="165" fontId="12" fillId="0" borderId="0" xfId="5" applyNumberFormat="1" applyFont="1" applyAlignment="1">
      <alignment horizontal="right"/>
    </xf>
    <xf numFmtId="0" fontId="13" fillId="0" borderId="0" xfId="0" applyFont="1" applyAlignment="1">
      <alignment horizontal="left" indent="2"/>
    </xf>
    <xf numFmtId="165" fontId="13" fillId="0" borderId="0" xfId="5" applyNumberFormat="1" applyFont="1" applyAlignment="1">
      <alignment horizontal="right"/>
    </xf>
    <xf numFmtId="0" fontId="15" fillId="0" borderId="0" xfId="0" applyFont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 indent="5"/>
    </xf>
    <xf numFmtId="165" fontId="17" fillId="0" borderId="0" xfId="5" applyNumberFormat="1" applyFont="1" applyAlignment="1"/>
    <xf numFmtId="3" fontId="11" fillId="0" borderId="0" xfId="0" applyNumberFormat="1" applyFont="1" applyAlignment="1">
      <alignment horizontal="right" wrapText="1"/>
    </xf>
    <xf numFmtId="165" fontId="17" fillId="0" borderId="0" xfId="5" applyNumberFormat="1" applyFont="1"/>
    <xf numFmtId="0" fontId="25" fillId="0" borderId="0" xfId="0" applyFont="1"/>
    <xf numFmtId="0" fontId="26" fillId="0" borderId="0" xfId="0" applyFont="1" applyAlignment="1">
      <alignment vertical="top"/>
    </xf>
    <xf numFmtId="0" fontId="26" fillId="0" borderId="0" xfId="0" applyFont="1" applyAlignment="1">
      <alignment vertical="top" wrapText="1"/>
    </xf>
    <xf numFmtId="165" fontId="17" fillId="0" borderId="0" xfId="5" applyNumberFormat="1" applyFont="1" applyAlignment="1">
      <alignment vertical="top"/>
    </xf>
    <xf numFmtId="0" fontId="27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165" fontId="12" fillId="0" borderId="16" xfId="5" applyNumberFormat="1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165" fontId="11" fillId="0" borderId="0" xfId="5" applyNumberFormat="1" applyFont="1" applyAlignment="1">
      <alignment vertical="top"/>
    </xf>
    <xf numFmtId="43" fontId="11" fillId="0" borderId="0" xfId="5" applyFont="1" applyAlignment="1">
      <alignment vertical="top"/>
    </xf>
    <xf numFmtId="43" fontId="12" fillId="0" borderId="0" xfId="5" applyFont="1" applyAlignment="1">
      <alignment vertical="top"/>
    </xf>
    <xf numFmtId="0" fontId="12" fillId="0" borderId="16" xfId="0" applyFont="1" applyBorder="1" applyAlignment="1">
      <alignment horizontal="left"/>
    </xf>
    <xf numFmtId="165" fontId="12" fillId="0" borderId="16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165" fontId="30" fillId="0" borderId="0" xfId="0" applyNumberFormat="1" applyFont="1" applyAlignment="1">
      <alignment horizontal="center"/>
    </xf>
    <xf numFmtId="0" fontId="20" fillId="0" borderId="16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 shrinkToFit="1"/>
    </xf>
    <xf numFmtId="0" fontId="21" fillId="0" borderId="0" xfId="0" applyFont="1"/>
    <xf numFmtId="165" fontId="19" fillId="0" borderId="0" xfId="5" applyNumberFormat="1" applyFont="1" applyAlignment="1">
      <alignment horizontal="left"/>
    </xf>
    <xf numFmtId="165" fontId="19" fillId="0" borderId="0" xfId="5" applyNumberFormat="1" applyFont="1"/>
    <xf numFmtId="165" fontId="19" fillId="0" borderId="17" xfId="5" applyNumberFormat="1" applyFont="1" applyBorder="1" applyAlignment="1">
      <alignment horizontal="center"/>
    </xf>
    <xf numFmtId="165" fontId="20" fillId="0" borderId="0" xfId="5" applyNumberFormat="1" applyFont="1" applyAlignment="1">
      <alignment vertical="center"/>
    </xf>
    <xf numFmtId="0" fontId="21" fillId="0" borderId="0" xfId="0" applyFont="1" applyAlignment="1">
      <alignment vertical="center"/>
    </xf>
    <xf numFmtId="165" fontId="19" fillId="0" borderId="0" xfId="5" applyNumberFormat="1" applyFont="1" applyAlignment="1">
      <alignment vertical="center"/>
    </xf>
    <xf numFmtId="165" fontId="19" fillId="0" borderId="0" xfId="5" applyNumberFormat="1" applyFont="1" applyAlignment="1">
      <alignment horizontal="center"/>
    </xf>
    <xf numFmtId="165" fontId="19" fillId="0" borderId="0" xfId="5" applyNumberFormat="1" applyFont="1" applyAlignment="1">
      <alignment horizontal="center" vertical="center"/>
    </xf>
    <xf numFmtId="0" fontId="19" fillId="0" borderId="0" xfId="0" applyFont="1"/>
    <xf numFmtId="0" fontId="20" fillId="0" borderId="16" xfId="0" applyFont="1" applyBorder="1" applyAlignment="1">
      <alignment horizontal="left" wrapText="1"/>
    </xf>
    <xf numFmtId="165" fontId="20" fillId="0" borderId="16" xfId="0" applyNumberFormat="1" applyFont="1" applyBorder="1" applyAlignment="1">
      <alignment horizontal="left" wrapText="1"/>
    </xf>
    <xf numFmtId="165" fontId="11" fillId="0" borderId="0" xfId="0" applyNumberFormat="1" applyFont="1"/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center" vertical="top"/>
    </xf>
    <xf numFmtId="165" fontId="12" fillId="0" borderId="0" xfId="0" applyNumberFormat="1" applyFont="1" applyAlignment="1">
      <alignment vertical="top"/>
    </xf>
    <xf numFmtId="165" fontId="12" fillId="0" borderId="0" xfId="0" applyNumberFormat="1" applyFont="1" applyAlignment="1">
      <alignment horizontal="left"/>
    </xf>
    <xf numFmtId="165" fontId="12" fillId="0" borderId="0" xfId="5" applyNumberFormat="1" applyFont="1" applyFill="1" applyAlignment="1">
      <alignment horizontal="left" vertical="top"/>
    </xf>
    <xf numFmtId="0" fontId="20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165" fontId="12" fillId="0" borderId="0" xfId="5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/>
    <xf numFmtId="0" fontId="11" fillId="0" borderId="0" xfId="0" applyFont="1" applyAlignment="1">
      <alignment horizontal="left"/>
    </xf>
    <xf numFmtId="165" fontId="12" fillId="0" borderId="0" xfId="5" applyNumberFormat="1" applyFont="1"/>
    <xf numFmtId="165" fontId="11" fillId="0" borderId="0" xfId="5" applyNumberFormat="1" applyFont="1"/>
    <xf numFmtId="0" fontId="15" fillId="0" borderId="0" xfId="0" applyFont="1" applyAlignment="1">
      <alignment vertical="center"/>
    </xf>
    <xf numFmtId="165" fontId="19" fillId="0" borderId="0" xfId="5" applyNumberFormat="1" applyFont="1" applyAlignment="1">
      <alignment vertical="top"/>
    </xf>
    <xf numFmtId="165" fontId="11" fillId="0" borderId="0" xfId="5" applyNumberFormat="1" applyFont="1" applyFill="1" applyAlignment="1">
      <alignment horizontal="left" vertical="center"/>
    </xf>
    <xf numFmtId="49" fontId="11" fillId="0" borderId="0" xfId="5" applyNumberFormat="1" applyFont="1" applyFill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165" fontId="17" fillId="0" borderId="0" xfId="5" applyNumberFormat="1" applyFont="1" applyFill="1" applyAlignment="1">
      <alignment horizontal="left" vertical="center"/>
    </xf>
    <xf numFmtId="165" fontId="31" fillId="0" borderId="0" xfId="5" applyNumberFormat="1" applyFont="1" applyFill="1" applyAlignment="1">
      <alignment horizontal="left" vertical="center"/>
    </xf>
    <xf numFmtId="165" fontId="11" fillId="0" borderId="0" xfId="5" applyNumberFormat="1" applyFont="1" applyFill="1" applyAlignment="1">
      <alignment horizontal="center" vertical="center"/>
    </xf>
    <xf numFmtId="165" fontId="11" fillId="0" borderId="0" xfId="5" applyNumberFormat="1" applyFont="1" applyFill="1" applyAlignment="1">
      <alignment horizontal="center" vertical="top"/>
    </xf>
    <xf numFmtId="3" fontId="11" fillId="0" borderId="0" xfId="0" applyNumberFormat="1" applyFont="1" applyAlignment="1">
      <alignment horizontal="right" vertical="top"/>
    </xf>
    <xf numFmtId="3" fontId="11" fillId="0" borderId="0" xfId="0" applyNumberFormat="1" applyFont="1" applyAlignment="1">
      <alignment vertical="top"/>
    </xf>
    <xf numFmtId="0" fontId="31" fillId="0" borderId="0" xfId="0" applyFont="1" applyAlignment="1">
      <alignment horizontal="left" vertical="top"/>
    </xf>
    <xf numFmtId="49" fontId="11" fillId="0" borderId="0" xfId="5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vertical="center"/>
    </xf>
    <xf numFmtId="165" fontId="11" fillId="0" borderId="0" xfId="5" applyNumberFormat="1" applyFont="1" applyAlignment="1">
      <alignment horizontal="left" vertical="center"/>
    </xf>
    <xf numFmtId="49" fontId="19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top"/>
    </xf>
    <xf numFmtId="49" fontId="11" fillId="0" borderId="0" xfId="0" applyNumberFormat="1" applyFont="1"/>
    <xf numFmtId="165" fontId="11" fillId="0" borderId="0" xfId="5" applyNumberFormat="1" applyFont="1" applyAlignment="1">
      <alignment horizontal="right"/>
    </xf>
    <xf numFmtId="165" fontId="11" fillId="0" borderId="0" xfId="5" applyNumberFormat="1" applyFont="1" applyAlignment="1">
      <alignment horizontal="left"/>
    </xf>
    <xf numFmtId="165" fontId="11" fillId="0" borderId="0" xfId="5" applyNumberFormat="1" applyFont="1" applyAlignment="1">
      <alignment vertical="center"/>
    </xf>
    <xf numFmtId="49" fontId="15" fillId="0" borderId="0" xfId="0" applyNumberFormat="1" applyFont="1" applyAlignment="1">
      <alignment horizontal="right" vertical="top"/>
    </xf>
    <xf numFmtId="0" fontId="31" fillId="0" borderId="0" xfId="0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5" applyNumberFormat="1" applyFont="1" applyFill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31" fillId="0" borderId="0" xfId="5" applyNumberFormat="1" applyFont="1" applyFill="1" applyAlignment="1">
      <alignment horizontal="right" vertical="top"/>
    </xf>
    <xf numFmtId="0" fontId="31" fillId="0" borderId="0" xfId="0" applyFont="1" applyAlignment="1">
      <alignment vertical="top"/>
    </xf>
    <xf numFmtId="165" fontId="15" fillId="0" borderId="0" xfId="5" applyNumberFormat="1" applyFont="1" applyFill="1" applyAlignment="1">
      <alignment horizontal="right" vertical="top"/>
    </xf>
    <xf numFmtId="165" fontId="12" fillId="0" borderId="0" xfId="5" applyNumberFormat="1" applyFont="1" applyFill="1" applyAlignment="1">
      <alignment horizontal="right" vertical="top"/>
    </xf>
    <xf numFmtId="165" fontId="31" fillId="0" borderId="0" xfId="5" applyNumberFormat="1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19" fillId="9" borderId="15" xfId="0" applyFont="1" applyFill="1" applyBorder="1" applyAlignment="1">
      <alignment horizontal="right" wrapText="1"/>
    </xf>
    <xf numFmtId="4" fontId="19" fillId="9" borderId="15" xfId="0" applyNumberFormat="1" applyFont="1" applyFill="1" applyBorder="1" applyAlignment="1">
      <alignment horizontal="right" wrapText="1"/>
    </xf>
    <xf numFmtId="0" fontId="19" fillId="9" borderId="27" xfId="0" applyFont="1" applyFill="1" applyBorder="1" applyAlignment="1">
      <alignment horizontal="right" wrapText="1"/>
    </xf>
    <xf numFmtId="4" fontId="19" fillId="9" borderId="27" xfId="0" applyNumberFormat="1" applyFont="1" applyFill="1" applyBorder="1" applyAlignment="1">
      <alignment horizontal="right" wrapText="1"/>
    </xf>
    <xf numFmtId="49" fontId="20" fillId="9" borderId="28" xfId="0" applyNumberFormat="1" applyFont="1" applyFill="1" applyBorder="1" applyAlignment="1">
      <alignment wrapText="1"/>
    </xf>
    <xf numFmtId="49" fontId="20" fillId="9" borderId="15" xfId="0" applyNumberFormat="1" applyFont="1" applyFill="1" applyBorder="1" applyAlignment="1">
      <alignment horizontal="center" wrapText="1"/>
    </xf>
    <xf numFmtId="165" fontId="20" fillId="9" borderId="15" xfId="5" applyNumberFormat="1" applyFont="1" applyFill="1" applyBorder="1" applyAlignment="1">
      <alignment horizontal="right" wrapText="1"/>
    </xf>
    <xf numFmtId="4" fontId="20" fillId="9" borderId="15" xfId="0" applyNumberFormat="1" applyFont="1" applyFill="1" applyBorder="1" applyAlignment="1">
      <alignment horizontal="right" wrapText="1"/>
    </xf>
    <xf numFmtId="49" fontId="20" fillId="9" borderId="15" xfId="0" applyNumberFormat="1" applyFont="1" applyFill="1" applyBorder="1" applyAlignment="1">
      <alignment horizontal="right" wrapText="1"/>
    </xf>
    <xf numFmtId="49" fontId="20" fillId="9" borderId="27" xfId="0" applyNumberFormat="1" applyFont="1" applyFill="1" applyBorder="1" applyAlignment="1">
      <alignment horizontal="right" wrapText="1"/>
    </xf>
    <xf numFmtId="49" fontId="20" fillId="9" borderId="29" xfId="0" applyNumberFormat="1" applyFont="1" applyFill="1" applyBorder="1" applyAlignment="1">
      <alignment wrapText="1"/>
    </xf>
    <xf numFmtId="49" fontId="20" fillId="9" borderId="30" xfId="0" applyNumberFormat="1" applyFont="1" applyFill="1" applyBorder="1" applyAlignment="1">
      <alignment horizontal="center" wrapText="1"/>
    </xf>
    <xf numFmtId="49" fontId="20" fillId="9" borderId="30" xfId="0" applyNumberFormat="1" applyFont="1" applyFill="1" applyBorder="1" applyAlignment="1">
      <alignment horizontal="right" wrapText="1"/>
    </xf>
    <xf numFmtId="49" fontId="20" fillId="9" borderId="31" xfId="0" applyNumberFormat="1" applyFont="1" applyFill="1" applyBorder="1" applyAlignment="1">
      <alignment horizontal="right" wrapText="1"/>
    </xf>
    <xf numFmtId="3" fontId="20" fillId="9" borderId="15" xfId="0" applyNumberFormat="1" applyFont="1" applyFill="1" applyBorder="1" applyAlignment="1">
      <alignment horizontal="right" wrapText="1"/>
    </xf>
    <xf numFmtId="165" fontId="21" fillId="0" borderId="39" xfId="5" applyNumberFormat="1" applyFont="1" applyBorder="1" applyAlignment="1">
      <alignment horizontal="right" vertical="top" wrapText="1"/>
    </xf>
    <xf numFmtId="165" fontId="21" fillId="0" borderId="43" xfId="5" applyNumberFormat="1" applyFont="1" applyBorder="1" applyAlignment="1">
      <alignment horizontal="right" vertical="top" wrapText="1"/>
    </xf>
    <xf numFmtId="165" fontId="20" fillId="9" borderId="15" xfId="0" applyNumberFormat="1" applyFont="1" applyFill="1" applyBorder="1" applyAlignment="1">
      <alignment horizontal="right" wrapText="1"/>
    </xf>
    <xf numFmtId="49" fontId="20" fillId="9" borderId="0" xfId="0" applyNumberFormat="1" applyFont="1" applyFill="1" applyAlignment="1">
      <alignment wrapText="1"/>
    </xf>
    <xf numFmtId="49" fontId="20" fillId="9" borderId="0" xfId="0" applyNumberFormat="1" applyFont="1" applyFill="1" applyAlignment="1">
      <alignment horizontal="center" wrapText="1"/>
    </xf>
    <xf numFmtId="49" fontId="20" fillId="9" borderId="0" xfId="0" applyNumberFormat="1" applyFont="1" applyFill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17" fillId="0" borderId="0" xfId="0" applyFont="1" applyAlignment="1">
      <alignment horizontal="right" vertical="center"/>
    </xf>
    <xf numFmtId="49" fontId="17" fillId="0" borderId="0" xfId="0" applyNumberFormat="1" applyFont="1" applyAlignment="1">
      <alignment horizontal="left" vertical="top"/>
    </xf>
    <xf numFmtId="165" fontId="13" fillId="0" borderId="0" xfId="0" applyNumberFormat="1" applyFont="1" applyAlignment="1">
      <alignment horizontal="center" vertical="center"/>
    </xf>
    <xf numFmtId="49" fontId="17" fillId="0" borderId="0" xfId="5" applyNumberFormat="1" applyFont="1" applyFill="1" applyAlignment="1">
      <alignment horizontal="left" vertical="center"/>
    </xf>
    <xf numFmtId="49" fontId="17" fillId="0" borderId="0" xfId="0" applyNumberFormat="1" applyFont="1"/>
    <xf numFmtId="165" fontId="17" fillId="0" borderId="0" xfId="5" applyNumberFormat="1" applyFont="1" applyFill="1" applyAlignment="1">
      <alignment vertical="center"/>
    </xf>
    <xf numFmtId="49" fontId="17" fillId="0" borderId="0" xfId="0" applyNumberFormat="1" applyFont="1" applyAlignment="1">
      <alignment horizontal="center" vertical="top"/>
    </xf>
    <xf numFmtId="165" fontId="13" fillId="0" borderId="0" xfId="5" applyNumberFormat="1" applyFont="1" applyFill="1" applyAlignment="1">
      <alignment vertical="center"/>
    </xf>
    <xf numFmtId="165" fontId="13" fillId="0" borderId="0" xfId="5" applyNumberFormat="1" applyFont="1" applyFill="1" applyAlignment="1">
      <alignment horizontal="center" vertical="center"/>
    </xf>
    <xf numFmtId="3" fontId="19" fillId="9" borderId="15" xfId="0" applyNumberFormat="1" applyFont="1" applyFill="1" applyBorder="1" applyAlignment="1">
      <alignment horizontal="right" wrapText="1"/>
    </xf>
    <xf numFmtId="3" fontId="19" fillId="9" borderId="27" xfId="0" applyNumberFormat="1" applyFont="1" applyFill="1" applyBorder="1" applyAlignment="1">
      <alignment horizontal="right" wrapText="1"/>
    </xf>
    <xf numFmtId="49" fontId="20" fillId="0" borderId="0" xfId="0" applyNumberFormat="1" applyFont="1" applyAlignment="1">
      <alignment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left" wrapText="1"/>
    </xf>
    <xf numFmtId="0" fontId="13" fillId="0" borderId="16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13" fillId="0" borderId="17" xfId="0" applyFont="1" applyBorder="1" applyAlignment="1">
      <alignment horizontal="left" wrapText="1"/>
    </xf>
    <xf numFmtId="49" fontId="20" fillId="0" borderId="0" xfId="0" applyNumberFormat="1" applyFont="1" applyAlignment="1">
      <alignment horizontal="center" wrapText="1"/>
    </xf>
    <xf numFmtId="49" fontId="20" fillId="0" borderId="19" xfId="0" applyNumberFormat="1" applyFont="1" applyBorder="1" applyAlignment="1">
      <alignment horizontal="left" wrapText="1"/>
    </xf>
    <xf numFmtId="49" fontId="20" fillId="0" borderId="20" xfId="0" applyNumberFormat="1" applyFont="1" applyBorder="1" applyAlignment="1">
      <alignment horizontal="left" wrapText="1"/>
    </xf>
    <xf numFmtId="49" fontId="19" fillId="0" borderId="0" xfId="0" applyNumberFormat="1" applyFont="1" applyAlignment="1">
      <alignment wrapText="1"/>
    </xf>
    <xf numFmtId="49" fontId="20" fillId="0" borderId="0" xfId="0" applyNumberFormat="1" applyFont="1" applyAlignment="1">
      <alignment wrapText="1"/>
    </xf>
    <xf numFmtId="49" fontId="20" fillId="9" borderId="21" xfId="0" applyNumberFormat="1" applyFont="1" applyFill="1" applyBorder="1" applyAlignment="1">
      <alignment horizontal="center" vertical="center" wrapText="1"/>
    </xf>
    <xf numFmtId="49" fontId="20" fillId="9" borderId="26" xfId="0" applyNumberFormat="1" applyFont="1" applyFill="1" applyBorder="1" applyAlignment="1">
      <alignment horizontal="center" vertical="center" wrapText="1"/>
    </xf>
    <xf numFmtId="49" fontId="20" fillId="9" borderId="22" xfId="0" applyNumberFormat="1" applyFont="1" applyFill="1" applyBorder="1" applyAlignment="1">
      <alignment horizontal="center" vertical="center" wrapText="1"/>
    </xf>
    <xf numFmtId="49" fontId="20" fillId="9" borderId="23" xfId="0" applyNumberFormat="1" applyFont="1" applyFill="1" applyBorder="1" applyAlignment="1">
      <alignment horizontal="center" vertical="center" wrapText="1"/>
    </xf>
    <xf numFmtId="49" fontId="20" fillId="9" borderId="24" xfId="0" applyNumberFormat="1" applyFont="1" applyFill="1" applyBorder="1" applyAlignment="1">
      <alignment horizontal="center" vertical="center" wrapText="1"/>
    </xf>
    <xf numFmtId="49" fontId="19" fillId="0" borderId="25" xfId="0" applyNumberFormat="1" applyFont="1" applyBorder="1" applyAlignment="1">
      <alignment wrapText="1"/>
    </xf>
    <xf numFmtId="49" fontId="19" fillId="9" borderId="20" xfId="0" applyNumberFormat="1" applyFont="1" applyFill="1" applyBorder="1" applyAlignment="1">
      <alignment horizontal="left" vertical="center" wrapText="1"/>
    </xf>
    <xf numFmtId="49" fontId="19" fillId="9" borderId="0" xfId="0" applyNumberFormat="1" applyFont="1" applyFill="1" applyAlignment="1">
      <alignment horizontal="left" wrapText="1"/>
    </xf>
    <xf numFmtId="0" fontId="21" fillId="0" borderId="3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3" xfId="2" applyFont="1" applyBorder="1" applyAlignment="1">
      <alignment horizontal="center" vertical="top"/>
    </xf>
    <xf numFmtId="0" fontId="21" fillId="0" borderId="34" xfId="2" applyFont="1" applyBorder="1" applyAlignment="1">
      <alignment horizontal="center" vertical="top"/>
    </xf>
    <xf numFmtId="0" fontId="21" fillId="0" borderId="35" xfId="2" applyFont="1" applyBorder="1" applyAlignment="1">
      <alignment horizontal="center" vertical="top"/>
    </xf>
    <xf numFmtId="49" fontId="19" fillId="0" borderId="20" xfId="0" applyNumberFormat="1" applyFont="1" applyBorder="1" applyAlignment="1">
      <alignment horizontal="left" vertical="top" wrapText="1"/>
    </xf>
    <xf numFmtId="49" fontId="19" fillId="0" borderId="0" xfId="0" applyNumberFormat="1" applyFont="1" applyAlignment="1">
      <alignment horizontal="left" wrapText="1"/>
    </xf>
    <xf numFmtId="0" fontId="21" fillId="0" borderId="32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49" fontId="20" fillId="0" borderId="0" xfId="0" applyNumberFormat="1" applyFont="1" applyAlignment="1">
      <alignment horizontal="left" wrapText="1"/>
    </xf>
    <xf numFmtId="165" fontId="13" fillId="0" borderId="0" xfId="5" applyNumberFormat="1" applyFont="1" applyFill="1" applyAlignment="1">
      <alignment horizontal="right"/>
    </xf>
    <xf numFmtId="165" fontId="12" fillId="0" borderId="0" xfId="5" applyNumberFormat="1" applyFont="1" applyFill="1" applyAlignment="1">
      <alignment horizontal="center" vertical="center"/>
    </xf>
    <xf numFmtId="165" fontId="12" fillId="0" borderId="0" xfId="5" applyNumberFormat="1" applyFont="1" applyFill="1" applyAlignment="1">
      <alignment horizontal="center"/>
    </xf>
    <xf numFmtId="0" fontId="11" fillId="0" borderId="0" xfId="0" applyFont="1" applyAlignment="1">
      <alignment horizontal="left" shrinkToFi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</cellXfs>
  <cellStyles count="9">
    <cellStyle name="Comma 2" xfId="1" xr:uid="{00000000-0005-0000-0000-000000000000}"/>
    <cellStyle name="Comma 2 2" xfId="8" xr:uid="{EDB5DBEB-E838-4C51-BBC4-9F4C9654B403}"/>
    <cellStyle name="Normal 2" xfId="2" xr:uid="{00000000-0005-0000-0000-000001000000}"/>
    <cellStyle name="Normal 2 2" xfId="7" xr:uid="{C3E66F65-DEDD-4BDA-A5C3-BCB48D8EB554}"/>
    <cellStyle name="Normal 3" xfId="3" xr:uid="{00000000-0005-0000-0000-000002000000}"/>
    <cellStyle name="Percent 2" xfId="4" xr:uid="{00000000-0005-0000-0000-000003000000}"/>
    <cellStyle name="จุลภาค" xfId="5" builtinId="3"/>
    <cellStyle name="จุลภาค 2" xfId="6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272143</xdr:colOff>
      <xdr:row>9</xdr:row>
      <xdr:rowOff>190500</xdr:rowOff>
    </xdr:from>
    <xdr:to>
      <xdr:col>11</xdr:col>
      <xdr:colOff>521151</xdr:colOff>
      <xdr:row>11</xdr:row>
      <xdr:rowOff>27214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842430D-D09C-5F19-E58F-33F9906144A1}"/>
            </a:ext>
          </a:extLst>
        </xdr:cNvPr>
        <xdr:cNvSpPr txBox="1"/>
      </xdr:nvSpPr>
      <xdr:spPr>
        <a:xfrm rot="5400000">
          <a:off x="8630569" y="3385339"/>
          <a:ext cx="475449" cy="2490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D33"/>
  <sheetViews>
    <sheetView showGridLines="0" tabSelected="1" view="pageBreakPreview" zoomScaleNormal="100" zoomScaleSheetLayoutView="100" workbookViewId="0">
      <selection activeCell="B30" sqref="B30"/>
    </sheetView>
  </sheetViews>
  <sheetFormatPr defaultRowHeight="21"/>
  <cols>
    <col min="1" max="1" width="62.7109375" style="78" customWidth="1"/>
    <col min="2" max="2" width="11.5703125" style="78" customWidth="1"/>
    <col min="3" max="3" width="8.5703125" style="78" customWidth="1"/>
    <col min="4" max="4" width="10.5703125" style="78" customWidth="1"/>
    <col min="5" max="16384" width="9.140625" style="78"/>
  </cols>
  <sheetData>
    <row r="1" spans="1:4">
      <c r="A1" s="328" t="s">
        <v>666</v>
      </c>
      <c r="B1" s="328"/>
      <c r="C1" s="328"/>
      <c r="D1" s="328"/>
    </row>
    <row r="2" spans="1:4">
      <c r="A2" s="16"/>
      <c r="B2" s="16"/>
      <c r="C2" s="16"/>
      <c r="D2" s="16"/>
    </row>
    <row r="3" spans="1:4">
      <c r="A3" s="5" t="s">
        <v>1242</v>
      </c>
      <c r="B3" s="5"/>
      <c r="C3" s="5"/>
      <c r="D3" s="5"/>
    </row>
    <row r="4" spans="1:4">
      <c r="A4" s="329" t="s">
        <v>1243</v>
      </c>
      <c r="B4" s="329"/>
      <c r="C4" s="329"/>
      <c r="D4" s="329"/>
    </row>
    <row r="5" spans="1:4">
      <c r="A5" s="329" t="s">
        <v>1210</v>
      </c>
      <c r="B5" s="329"/>
      <c r="C5" s="329"/>
      <c r="D5" s="329"/>
    </row>
    <row r="6" spans="1:4">
      <c r="A6" s="329" t="s">
        <v>1241</v>
      </c>
      <c r="B6" s="329"/>
      <c r="C6" s="329"/>
      <c r="D6" s="329"/>
    </row>
    <row r="7" spans="1:4">
      <c r="A7" s="5"/>
      <c r="B7" s="5"/>
      <c r="C7" s="5"/>
      <c r="D7" s="5"/>
    </row>
    <row r="8" spans="1:4" ht="24">
      <c r="A8" s="325" t="s">
        <v>827</v>
      </c>
      <c r="B8" s="325"/>
      <c r="C8" s="325"/>
      <c r="D8" s="325"/>
    </row>
    <row r="9" spans="1:4" ht="24">
      <c r="A9" s="325" t="s">
        <v>816</v>
      </c>
      <c r="B9" s="325"/>
      <c r="C9" s="325"/>
      <c r="D9" s="325"/>
    </row>
    <row r="10" spans="1:4" ht="24">
      <c r="A10" s="325" t="s">
        <v>829</v>
      </c>
      <c r="B10" s="325"/>
      <c r="C10" s="325"/>
      <c r="D10" s="325"/>
    </row>
    <row r="11" spans="1:4" ht="24">
      <c r="A11" s="325" t="s">
        <v>1244</v>
      </c>
      <c r="B11" s="325"/>
      <c r="C11" s="325"/>
      <c r="D11" s="325"/>
    </row>
    <row r="12" spans="1:4" ht="24">
      <c r="A12" s="325" t="s">
        <v>1245</v>
      </c>
      <c r="B12" s="325"/>
      <c r="C12" s="325"/>
      <c r="D12" s="325"/>
    </row>
    <row r="13" spans="1:4" ht="24">
      <c r="A13" s="325" t="s">
        <v>1246</v>
      </c>
      <c r="B13" s="325"/>
      <c r="C13" s="325"/>
      <c r="D13" s="325"/>
    </row>
    <row r="14" spans="1:4" ht="24">
      <c r="A14" s="325" t="s">
        <v>1247</v>
      </c>
      <c r="B14" s="325"/>
      <c r="C14" s="325"/>
      <c r="D14" s="325"/>
    </row>
    <row r="15" spans="1:4" ht="24">
      <c r="A15" s="325" t="s">
        <v>1248</v>
      </c>
      <c r="B15" s="325"/>
      <c r="C15" s="325"/>
      <c r="D15" s="325"/>
    </row>
    <row r="16" spans="1:4" ht="24">
      <c r="A16" s="325" t="s">
        <v>1249</v>
      </c>
      <c r="B16" s="325"/>
      <c r="C16" s="325"/>
      <c r="D16" s="325"/>
    </row>
    <row r="17" spans="1:4" ht="21" customHeight="1">
      <c r="A17" s="85"/>
      <c r="B17" s="85"/>
      <c r="C17" s="85"/>
      <c r="D17" s="85"/>
    </row>
    <row r="18" spans="1:4" ht="24">
      <c r="A18" s="327" t="s">
        <v>462</v>
      </c>
      <c r="B18" s="326" t="s">
        <v>463</v>
      </c>
      <c r="C18" s="326" t="s">
        <v>828</v>
      </c>
      <c r="D18" s="326"/>
    </row>
    <row r="19" spans="1:4" ht="24">
      <c r="A19" s="327"/>
      <c r="B19" s="326"/>
      <c r="C19" s="109" t="s">
        <v>484</v>
      </c>
      <c r="D19" s="149" t="s">
        <v>485</v>
      </c>
    </row>
    <row r="20" spans="1:4" ht="24">
      <c r="A20" s="150" t="s">
        <v>615</v>
      </c>
      <c r="B20" s="109"/>
      <c r="C20" s="109"/>
      <c r="D20" s="149"/>
    </row>
    <row r="21" spans="1:4" ht="24">
      <c r="A21" s="150" t="s">
        <v>810</v>
      </c>
      <c r="B21" s="109"/>
      <c r="C21" s="149"/>
      <c r="D21" s="149"/>
    </row>
    <row r="22" spans="1:4" ht="24">
      <c r="A22" s="151" t="s">
        <v>861</v>
      </c>
      <c r="B22" s="152"/>
      <c r="C22" s="152"/>
      <c r="D22" s="153"/>
    </row>
    <row r="23" spans="1:4" ht="24">
      <c r="A23" s="151" t="s">
        <v>862</v>
      </c>
      <c r="B23" s="152" t="s">
        <v>464</v>
      </c>
      <c r="C23" s="154" t="s">
        <v>96</v>
      </c>
      <c r="D23" s="155">
        <v>80</v>
      </c>
    </row>
    <row r="24" spans="1:4">
      <c r="A24" s="79"/>
      <c r="B24" s="3"/>
      <c r="C24" s="3"/>
      <c r="D24" s="81"/>
    </row>
    <row r="25" spans="1:4">
      <c r="A25" s="79"/>
      <c r="D25" s="82"/>
    </row>
    <row r="26" spans="1:4">
      <c r="A26" s="79"/>
      <c r="B26" s="3"/>
      <c r="C26" s="3"/>
      <c r="D26" s="81"/>
    </row>
    <row r="27" spans="1:4">
      <c r="A27" s="79"/>
      <c r="B27" s="3"/>
      <c r="C27" s="3"/>
      <c r="D27" s="81"/>
    </row>
    <row r="28" spans="1:4">
      <c r="A28" s="79"/>
      <c r="B28" s="3"/>
      <c r="C28" s="83"/>
      <c r="D28" s="81"/>
    </row>
    <row r="29" spans="1:4">
      <c r="A29" s="79"/>
      <c r="D29" s="82"/>
    </row>
    <row r="30" spans="1:4">
      <c r="A30" s="79"/>
      <c r="B30" s="3"/>
      <c r="C30" s="83"/>
      <c r="D30" s="81"/>
    </row>
    <row r="31" spans="1:4">
      <c r="A31" s="79"/>
      <c r="D31" s="82"/>
    </row>
    <row r="32" spans="1:4">
      <c r="A32" s="80"/>
      <c r="B32" s="3"/>
      <c r="C32" s="3"/>
      <c r="D32" s="81"/>
    </row>
    <row r="33" spans="1:4">
      <c r="A33" s="79"/>
      <c r="B33" s="3"/>
      <c r="C33" s="83"/>
      <c r="D33" s="81"/>
    </row>
  </sheetData>
  <mergeCells count="16">
    <mergeCell ref="A1:D1"/>
    <mergeCell ref="A12:D12"/>
    <mergeCell ref="A13:D13"/>
    <mergeCell ref="A14:D14"/>
    <mergeCell ref="A10:D10"/>
    <mergeCell ref="A8:D8"/>
    <mergeCell ref="A9:D9"/>
    <mergeCell ref="A11:D11"/>
    <mergeCell ref="A4:D4"/>
    <mergeCell ref="A5:D5"/>
    <mergeCell ref="A6:D6"/>
    <mergeCell ref="A15:D15"/>
    <mergeCell ref="A16:D16"/>
    <mergeCell ref="C18:D18"/>
    <mergeCell ref="A18:A19"/>
    <mergeCell ref="B18:B19"/>
  </mergeCells>
  <pageMargins left="1.1811023622047245" right="0.59055118110236227" top="0.98425196850393704" bottom="0.59055118110236227" header="0.31496062992125984" footer="0.31496062992125984"/>
  <pageSetup paperSize="9" scale="88" firstPageNumber="23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2:G110"/>
  <sheetViews>
    <sheetView showGridLines="0" view="pageBreakPreview" zoomScale="85" zoomScaleNormal="100" zoomScaleSheetLayoutView="85" zoomScalePageLayoutView="90" workbookViewId="0">
      <selection sqref="A1:D1"/>
    </sheetView>
  </sheetViews>
  <sheetFormatPr defaultColWidth="6.140625" defaultRowHeight="24"/>
  <cols>
    <col min="1" max="1" width="0.7109375" style="94" customWidth="1"/>
    <col min="2" max="2" width="27.7109375" style="94" customWidth="1"/>
    <col min="3" max="3" width="2" style="94" customWidth="1"/>
    <col min="4" max="4" width="27.7109375" style="94" customWidth="1"/>
    <col min="5" max="5" width="2.140625" style="94" customWidth="1"/>
    <col min="6" max="6" width="28.7109375" style="94" customWidth="1"/>
    <col min="7" max="7" width="4.7109375" style="94" customWidth="1"/>
    <col min="8" max="16384" width="6.140625" style="94"/>
  </cols>
  <sheetData>
    <row r="2" spans="1:7">
      <c r="A2" s="330" t="s">
        <v>461</v>
      </c>
      <c r="B2" s="330"/>
      <c r="C2" s="330"/>
      <c r="D2" s="330"/>
      <c r="E2" s="330"/>
      <c r="F2" s="330"/>
      <c r="G2" s="156"/>
    </row>
    <row r="3" spans="1:7">
      <c r="A3" s="333" t="s">
        <v>467</v>
      </c>
      <c r="B3" s="333"/>
      <c r="C3" s="333"/>
      <c r="D3" s="333"/>
      <c r="E3" s="333"/>
      <c r="F3" s="333"/>
      <c r="G3" s="92"/>
    </row>
    <row r="4" spans="1:7" ht="11.45" customHeight="1"/>
    <row r="5" spans="1:7" ht="20.100000000000001" customHeight="1">
      <c r="D5" s="157" t="s">
        <v>468</v>
      </c>
    </row>
    <row r="6" spans="1:7" s="118" customFormat="1" ht="21.6" customHeight="1">
      <c r="D6" s="158" t="s">
        <v>836</v>
      </c>
    </row>
    <row r="7" spans="1:7" s="118" customFormat="1" ht="21.6" customHeight="1">
      <c r="D7" s="159" t="s">
        <v>469</v>
      </c>
    </row>
    <row r="8" spans="1:7" ht="6" customHeight="1"/>
    <row r="9" spans="1:7" s="118" customFormat="1" ht="20.100000000000001" customHeight="1">
      <c r="B9" s="157" t="s">
        <v>108</v>
      </c>
      <c r="D9" s="157" t="s">
        <v>105</v>
      </c>
      <c r="F9" s="157" t="s">
        <v>103</v>
      </c>
    </row>
    <row r="10" spans="1:7" ht="20.100000000000001" customHeight="1">
      <c r="B10" s="160" t="s">
        <v>837</v>
      </c>
      <c r="D10" s="160" t="s">
        <v>837</v>
      </c>
      <c r="F10" s="160" t="s">
        <v>837</v>
      </c>
    </row>
    <row r="11" spans="1:7" s="161" customFormat="1" ht="20.100000000000001" customHeight="1">
      <c r="B11" s="162" t="s">
        <v>470</v>
      </c>
      <c r="D11" s="162" t="s">
        <v>481</v>
      </c>
      <c r="F11" s="162" t="s">
        <v>471</v>
      </c>
    </row>
    <row r="12" spans="1:7" s="161" customFormat="1" ht="20.100000000000001" customHeight="1">
      <c r="B12" s="163" t="s">
        <v>1261</v>
      </c>
      <c r="D12" s="163" t="s">
        <v>472</v>
      </c>
      <c r="F12" s="163" t="s">
        <v>472</v>
      </c>
    </row>
    <row r="13" spans="1:7" s="161" customFormat="1" ht="20.100000000000001" customHeight="1">
      <c r="B13" s="163" t="s">
        <v>807</v>
      </c>
      <c r="D13" s="163" t="s">
        <v>473</v>
      </c>
      <c r="F13" s="163" t="s">
        <v>473</v>
      </c>
    </row>
    <row r="14" spans="1:7" s="161" customFormat="1" ht="20.100000000000001" customHeight="1">
      <c r="B14" s="164" t="s">
        <v>1262</v>
      </c>
      <c r="D14" s="164" t="s">
        <v>1263</v>
      </c>
      <c r="F14" s="164" t="s">
        <v>1262</v>
      </c>
    </row>
    <row r="15" spans="1:7" ht="12.75" customHeight="1"/>
    <row r="16" spans="1:7" s="118" customFormat="1" ht="19.5" customHeight="1">
      <c r="B16" s="331" t="s">
        <v>110</v>
      </c>
      <c r="D16" s="157" t="s">
        <v>475</v>
      </c>
      <c r="F16" s="331" t="s">
        <v>106</v>
      </c>
    </row>
    <row r="17" spans="2:6" ht="17.100000000000001" customHeight="1">
      <c r="B17" s="332"/>
      <c r="D17" s="165" t="s">
        <v>476</v>
      </c>
      <c r="F17" s="332"/>
    </row>
    <row r="18" spans="2:6" ht="20.100000000000001" customHeight="1">
      <c r="B18" s="160" t="s">
        <v>837</v>
      </c>
      <c r="C18" s="166"/>
      <c r="D18" s="160" t="s">
        <v>837</v>
      </c>
      <c r="F18" s="160" t="s">
        <v>837</v>
      </c>
    </row>
    <row r="19" spans="2:6" s="161" customFormat="1" ht="20.100000000000001" customHeight="1">
      <c r="B19" s="162" t="s">
        <v>477</v>
      </c>
      <c r="C19" s="94"/>
      <c r="D19" s="162" t="s">
        <v>835</v>
      </c>
      <c r="F19" s="162" t="s">
        <v>471</v>
      </c>
    </row>
    <row r="20" spans="2:6" s="161" customFormat="1" ht="20.100000000000001" customHeight="1">
      <c r="B20" s="163" t="s">
        <v>478</v>
      </c>
      <c r="C20" s="94"/>
      <c r="D20" s="163" t="s">
        <v>1265</v>
      </c>
      <c r="F20" s="163" t="s">
        <v>1267</v>
      </c>
    </row>
    <row r="21" spans="2:6" s="161" customFormat="1" ht="20.100000000000001" customHeight="1">
      <c r="B21" s="163" t="s">
        <v>473</v>
      </c>
      <c r="D21" s="163" t="s">
        <v>1266</v>
      </c>
      <c r="F21" s="163" t="s">
        <v>1268</v>
      </c>
    </row>
    <row r="22" spans="2:6" s="161" customFormat="1" ht="20.100000000000001" customHeight="1">
      <c r="B22" s="164" t="s">
        <v>1264</v>
      </c>
      <c r="D22" s="164" t="s">
        <v>474</v>
      </c>
      <c r="F22" s="164" t="s">
        <v>474</v>
      </c>
    </row>
    <row r="23" spans="2:6" ht="12.75" customHeight="1"/>
    <row r="24" spans="2:6" s="118" customFormat="1" ht="20.100000000000001" customHeight="1">
      <c r="B24" s="331" t="s">
        <v>109</v>
      </c>
      <c r="D24" s="157" t="s">
        <v>479</v>
      </c>
      <c r="F24" s="331" t="s">
        <v>111</v>
      </c>
    </row>
    <row r="25" spans="2:6" ht="20.100000000000001" customHeight="1">
      <c r="B25" s="332"/>
      <c r="D25" s="165" t="s">
        <v>480</v>
      </c>
      <c r="F25" s="332"/>
    </row>
    <row r="26" spans="2:6" ht="20.100000000000001" customHeight="1">
      <c r="B26" s="160" t="s">
        <v>837</v>
      </c>
      <c r="D26" s="160" t="s">
        <v>837</v>
      </c>
      <c r="F26" s="160" t="s">
        <v>837</v>
      </c>
    </row>
    <row r="27" spans="2:6" s="161" customFormat="1" ht="20.100000000000001" customHeight="1">
      <c r="B27" s="162" t="s">
        <v>481</v>
      </c>
      <c r="D27" s="162" t="s">
        <v>477</v>
      </c>
      <c r="F27" s="162" t="s">
        <v>496</v>
      </c>
    </row>
    <row r="28" spans="2:6" s="161" customFormat="1" ht="20.100000000000001" customHeight="1">
      <c r="B28" s="163" t="s">
        <v>808</v>
      </c>
      <c r="D28" s="163" t="s">
        <v>482</v>
      </c>
      <c r="F28" s="163" t="s">
        <v>1271</v>
      </c>
    </row>
    <row r="29" spans="2:6" s="161" customFormat="1" ht="20.100000000000001" customHeight="1">
      <c r="B29" s="163" t="s">
        <v>1269</v>
      </c>
      <c r="D29" s="163" t="s">
        <v>473</v>
      </c>
      <c r="F29" s="163" t="s">
        <v>483</v>
      </c>
    </row>
    <row r="30" spans="2:6" s="161" customFormat="1" ht="20.100000000000001" customHeight="1">
      <c r="B30" s="164" t="s">
        <v>474</v>
      </c>
      <c r="D30" s="164" t="s">
        <v>1270</v>
      </c>
      <c r="F30" s="164" t="s">
        <v>1263</v>
      </c>
    </row>
    <row r="31" spans="2:6" ht="6" customHeight="1"/>
    <row r="32" spans="2:6" s="118" customFormat="1" ht="20.100000000000001" customHeight="1">
      <c r="B32" s="149"/>
      <c r="D32" s="157" t="s">
        <v>104</v>
      </c>
      <c r="F32" s="149"/>
    </row>
    <row r="33" spans="1:6" ht="20.100000000000001" customHeight="1">
      <c r="B33" s="149"/>
      <c r="D33" s="160" t="s">
        <v>837</v>
      </c>
      <c r="F33" s="149"/>
    </row>
    <row r="34" spans="1:6" s="161" customFormat="1" ht="20.100000000000001" customHeight="1">
      <c r="A34" s="94"/>
      <c r="B34" s="149"/>
      <c r="D34" s="162" t="s">
        <v>1272</v>
      </c>
      <c r="E34" s="94"/>
      <c r="F34" s="118"/>
    </row>
    <row r="35" spans="1:6" s="161" customFormat="1" ht="20.100000000000001" customHeight="1">
      <c r="A35" s="94"/>
      <c r="B35" s="118"/>
      <c r="D35" s="163" t="s">
        <v>1273</v>
      </c>
      <c r="E35" s="94"/>
      <c r="F35" s="118"/>
    </row>
    <row r="36" spans="1:6" s="161" customFormat="1" ht="20.100000000000001" customHeight="1">
      <c r="A36" s="94"/>
      <c r="B36" s="118"/>
      <c r="D36" s="163" t="s">
        <v>1274</v>
      </c>
      <c r="E36" s="94"/>
      <c r="F36" s="118"/>
    </row>
    <row r="37" spans="1:6" s="161" customFormat="1" ht="20.100000000000001" customHeight="1">
      <c r="A37" s="94"/>
      <c r="B37" s="118"/>
      <c r="D37" s="164" t="s">
        <v>474</v>
      </c>
      <c r="E37" s="94"/>
      <c r="F37" s="118"/>
    </row>
    <row r="38" spans="1:6" ht="6" customHeight="1">
      <c r="B38" s="118"/>
      <c r="F38" s="118"/>
    </row>
    <row r="39" spans="1:6" s="118" customFormat="1" ht="20.100000000000001" customHeight="1">
      <c r="B39" s="149"/>
      <c r="D39" s="94"/>
    </row>
    <row r="40" spans="1:6" s="118" customFormat="1" ht="20.100000000000001" customHeight="1">
      <c r="B40" s="149"/>
      <c r="D40" s="94"/>
      <c r="F40" s="149"/>
    </row>
    <row r="41" spans="1:6" ht="20.100000000000001" customHeight="1">
      <c r="B41" s="118"/>
      <c r="F41" s="118"/>
    </row>
    <row r="42" spans="1:6" s="161" customFormat="1" ht="14.1" customHeight="1">
      <c r="B42" s="167"/>
      <c r="D42" s="94"/>
      <c r="F42" s="167"/>
    </row>
    <row r="43" spans="1:6" s="161" customFormat="1" ht="14.1" customHeight="1">
      <c r="B43" s="167"/>
      <c r="D43" s="94"/>
      <c r="F43" s="167"/>
    </row>
    <row r="44" spans="1:6" s="161" customFormat="1" ht="14.1" customHeight="1">
      <c r="B44" s="167"/>
      <c r="D44" s="94"/>
      <c r="F44" s="167"/>
    </row>
    <row r="45" spans="1:6" s="161" customFormat="1" ht="14.1" customHeight="1">
      <c r="B45" s="167"/>
      <c r="D45" s="94"/>
      <c r="F45" s="167"/>
    </row>
    <row r="46" spans="1:6" ht="20.100000000000001" customHeight="1"/>
    <row r="47" spans="1:6" ht="20.100000000000001" customHeight="1"/>
    <row r="48" spans="1:6" ht="20.100000000000001" customHeight="1"/>
    <row r="49" s="94" customFormat="1" ht="20.100000000000001" customHeight="1"/>
    <row r="50" s="94" customFormat="1" ht="20.100000000000001" customHeight="1"/>
    <row r="51" s="94" customFormat="1" ht="20.100000000000001" customHeight="1"/>
    <row r="52" s="94" customFormat="1" ht="20.100000000000001" customHeight="1"/>
    <row r="53" s="94" customFormat="1" ht="20.100000000000001" customHeight="1"/>
    <row r="54" s="94" customFormat="1" ht="20.100000000000001" customHeight="1"/>
    <row r="55" s="94" customFormat="1" ht="20.100000000000001" customHeight="1"/>
    <row r="56" s="94" customFormat="1" ht="20.100000000000001" customHeight="1"/>
    <row r="57" s="94" customFormat="1" ht="20.100000000000001" customHeight="1"/>
    <row r="58" s="94" customFormat="1" ht="20.100000000000001" customHeight="1"/>
    <row r="59" s="94" customFormat="1" ht="20.100000000000001" customHeight="1"/>
    <row r="60" s="94" customFormat="1" ht="20.100000000000001" customHeight="1"/>
    <row r="61" s="94" customFormat="1" ht="20.100000000000001" customHeight="1"/>
    <row r="62" s="94" customFormat="1" ht="20.100000000000001" customHeight="1"/>
    <row r="63" s="94" customFormat="1" ht="20.100000000000001" customHeight="1"/>
    <row r="64" s="94" customFormat="1" ht="20.100000000000001" customHeight="1"/>
    <row r="65" s="94" customFormat="1" ht="20.100000000000001" customHeight="1"/>
    <row r="66" s="94" customFormat="1" ht="20.100000000000001" customHeight="1"/>
    <row r="67" s="94" customFormat="1" ht="20.100000000000001" customHeight="1"/>
    <row r="68" s="94" customFormat="1" ht="20.100000000000001" customHeight="1"/>
    <row r="69" s="94" customFormat="1" ht="20.100000000000001" customHeight="1"/>
    <row r="70" s="94" customFormat="1" ht="20.100000000000001" customHeight="1"/>
    <row r="71" s="94" customFormat="1" ht="20.100000000000001" customHeight="1"/>
    <row r="72" s="94" customFormat="1" ht="20.100000000000001" customHeight="1"/>
    <row r="73" s="94" customFormat="1" ht="20.100000000000001" customHeight="1"/>
    <row r="74" s="94" customFormat="1" ht="20.100000000000001" customHeight="1"/>
    <row r="75" s="94" customFormat="1" ht="20.100000000000001" customHeight="1"/>
    <row r="76" s="94" customFormat="1" ht="20.100000000000001" customHeight="1"/>
    <row r="77" s="94" customFormat="1" ht="20.100000000000001" customHeight="1"/>
    <row r="78" s="94" customFormat="1" ht="20.100000000000001" customHeight="1"/>
    <row r="79" s="94" customFormat="1" ht="20.100000000000001" customHeight="1"/>
    <row r="80" s="94" customFormat="1" ht="20.100000000000001" customHeight="1"/>
    <row r="81" s="94" customFormat="1" ht="20.100000000000001" customHeight="1"/>
    <row r="82" s="94" customFormat="1" ht="20.100000000000001" customHeight="1"/>
    <row r="83" s="94" customFormat="1" ht="20.100000000000001" customHeight="1"/>
    <row r="84" s="94" customFormat="1" ht="20.100000000000001" customHeight="1"/>
    <row r="85" s="94" customFormat="1" ht="20.100000000000001" customHeight="1"/>
    <row r="86" s="94" customFormat="1" ht="20.100000000000001" customHeight="1"/>
    <row r="87" s="94" customFormat="1" ht="20.100000000000001" customHeight="1"/>
    <row r="88" s="94" customFormat="1" ht="20.100000000000001" customHeight="1"/>
    <row r="89" s="94" customFormat="1" ht="20.100000000000001" customHeight="1"/>
    <row r="90" s="94" customFormat="1" ht="20.100000000000001" customHeight="1"/>
    <row r="91" s="94" customFormat="1" ht="20.100000000000001" customHeight="1"/>
    <row r="92" s="94" customFormat="1" ht="20.100000000000001" customHeight="1"/>
    <row r="93" s="94" customFormat="1" ht="20.100000000000001" customHeight="1"/>
    <row r="94" s="94" customFormat="1" ht="20.100000000000001" customHeight="1"/>
    <row r="95" s="94" customFormat="1" ht="20.100000000000001" customHeight="1"/>
    <row r="96" s="94" customFormat="1" ht="20.100000000000001" customHeight="1"/>
    <row r="97" s="94" customFormat="1" ht="20.100000000000001" customHeight="1"/>
    <row r="98" s="94" customFormat="1" ht="20.100000000000001" customHeight="1"/>
    <row r="99" s="94" customFormat="1" ht="20.100000000000001" customHeight="1"/>
    <row r="100" s="94" customFormat="1" ht="20.100000000000001" customHeight="1"/>
    <row r="101" s="94" customFormat="1" ht="20.100000000000001" customHeight="1"/>
    <row r="102" s="94" customFormat="1" ht="20.100000000000001" customHeight="1"/>
    <row r="103" s="94" customFormat="1" ht="20.100000000000001" customHeight="1"/>
    <row r="104" s="94" customFormat="1" ht="20.100000000000001" customHeight="1"/>
    <row r="105" s="94" customFormat="1" ht="20.100000000000001" customHeight="1"/>
    <row r="106" s="94" customFormat="1" ht="20.100000000000001" customHeight="1"/>
    <row r="107" s="94" customFormat="1" ht="20.100000000000001" customHeight="1"/>
    <row r="108" s="94" customFormat="1" ht="20.100000000000001" customHeight="1"/>
    <row r="109" s="94" customFormat="1" ht="20.100000000000001" customHeight="1"/>
    <row r="110" s="94" customFormat="1" ht="20.100000000000001" customHeight="1"/>
  </sheetData>
  <mergeCells count="6">
    <mergeCell ref="A2:F2"/>
    <mergeCell ref="B16:B17"/>
    <mergeCell ref="F16:F17"/>
    <mergeCell ref="B24:B25"/>
    <mergeCell ref="F24:F25"/>
    <mergeCell ref="A3:F3"/>
  </mergeCells>
  <printOptions horizontalCentered="1"/>
  <pageMargins left="1.1811023622047245" right="0.59055118110236227" top="0.98425196850393704" bottom="0.59055118110236227" header="0.31496062992125984" footer="0.31496062992125984"/>
  <pageSetup scale="90" firstPageNumber="231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6311-9941-4C12-822C-7A7F3ECF1DC4}">
  <sheetPr>
    <tabColor theme="1"/>
  </sheetPr>
  <dimension ref="A1:J75"/>
  <sheetViews>
    <sheetView showGridLines="0" view="pageBreakPreview" topLeftCell="A70" zoomScale="85" zoomScaleNormal="100" zoomScaleSheetLayoutView="85" zoomScalePageLayoutView="90" workbookViewId="0">
      <selection sqref="A1:J1"/>
    </sheetView>
  </sheetViews>
  <sheetFormatPr defaultColWidth="8.7109375" defaultRowHeight="24"/>
  <cols>
    <col min="1" max="1" width="0.7109375" style="94" customWidth="1"/>
    <col min="2" max="2" width="12.7109375" style="94" customWidth="1"/>
    <col min="3" max="3" width="13.42578125" style="94" bestFit="1" customWidth="1"/>
    <col min="4" max="4" width="11.5703125" style="94" customWidth="1"/>
    <col min="5" max="5" width="12.5703125" style="94" customWidth="1"/>
    <col min="6" max="6" width="4" style="94" customWidth="1"/>
    <col min="7" max="7" width="15" style="94" customWidth="1"/>
    <col min="8" max="8" width="16.7109375" style="94" customWidth="1"/>
    <col min="9" max="9" width="15" style="94" customWidth="1"/>
    <col min="10" max="10" width="1" style="94" customWidth="1"/>
    <col min="11" max="11" width="23.140625" style="94" customWidth="1"/>
    <col min="12" max="16384" width="8.7109375" style="94"/>
  </cols>
  <sheetData>
    <row r="1" spans="1:10" s="168" customFormat="1">
      <c r="A1" s="337" t="s">
        <v>461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s="168" customFormat="1" ht="34.5" customHeight="1">
      <c r="A2" s="330" t="s">
        <v>863</v>
      </c>
      <c r="B2" s="330"/>
      <c r="C2" s="330"/>
      <c r="D2" s="330"/>
      <c r="E2" s="330"/>
      <c r="F2" s="330"/>
      <c r="G2" s="330"/>
      <c r="H2" s="330"/>
      <c r="I2" s="330"/>
      <c r="J2" s="330"/>
    </row>
    <row r="3" spans="1:10" ht="22.5" customHeight="1">
      <c r="B3" s="92" t="s">
        <v>498</v>
      </c>
      <c r="C3" s="92"/>
      <c r="D3" s="92"/>
      <c r="E3" s="92"/>
      <c r="F3" s="92"/>
    </row>
    <row r="4" spans="1:10" ht="15.95" customHeight="1" thickBot="1">
      <c r="I4" s="169" t="s">
        <v>499</v>
      </c>
    </row>
    <row r="5" spans="1:10" s="174" customFormat="1" ht="25.5" thickTop="1" thickBot="1">
      <c r="A5" s="170"/>
      <c r="B5" s="334" t="s">
        <v>500</v>
      </c>
      <c r="C5" s="334"/>
      <c r="D5" s="334"/>
      <c r="E5" s="334"/>
      <c r="F5" s="172"/>
      <c r="G5" s="173" t="s">
        <v>489</v>
      </c>
      <c r="H5" s="173" t="s">
        <v>490</v>
      </c>
      <c r="I5" s="171" t="s">
        <v>501</v>
      </c>
      <c r="J5" s="170"/>
    </row>
    <row r="6" spans="1:10" s="178" customFormat="1" ht="21" customHeight="1" thickTop="1">
      <c r="A6" s="94"/>
      <c r="B6" s="118" t="s">
        <v>502</v>
      </c>
      <c r="C6" s="118"/>
      <c r="D6" s="118"/>
      <c r="E6" s="118"/>
      <c r="F6" s="94"/>
      <c r="G6" s="175">
        <f>รายละเอียดตามงบรายจ่าย!K2</f>
        <v>518804300</v>
      </c>
      <c r="H6" s="176">
        <v>0</v>
      </c>
      <c r="I6" s="177">
        <f>SUM(G6:H6)</f>
        <v>518804300</v>
      </c>
      <c r="J6" s="94"/>
    </row>
    <row r="7" spans="1:10" s="178" customFormat="1" ht="21" customHeight="1">
      <c r="A7" s="94"/>
      <c r="B7" s="118" t="s">
        <v>503</v>
      </c>
      <c r="C7" s="118"/>
      <c r="D7" s="118"/>
      <c r="E7" s="118"/>
      <c r="F7" s="118"/>
      <c r="G7" s="179">
        <v>0</v>
      </c>
      <c r="H7" s="179">
        <v>0</v>
      </c>
      <c r="I7" s="177">
        <f>SUM(F7:G7)</f>
        <v>0</v>
      </c>
      <c r="J7" s="94"/>
    </row>
    <row r="8" spans="1:10" s="178" customFormat="1" ht="21" customHeight="1">
      <c r="A8" s="94"/>
      <c r="B8" s="118" t="s">
        <v>504</v>
      </c>
      <c r="C8" s="118"/>
      <c r="D8" s="118"/>
      <c r="E8" s="118"/>
      <c r="F8" s="118"/>
      <c r="G8" s="179">
        <v>0</v>
      </c>
      <c r="H8" s="179">
        <v>0</v>
      </c>
      <c r="I8" s="177">
        <f>SUM(F8:H8)</f>
        <v>0</v>
      </c>
      <c r="J8" s="94"/>
    </row>
    <row r="9" spans="1:10" s="178" customFormat="1" ht="21" customHeight="1">
      <c r="A9" s="94"/>
      <c r="B9" s="118" t="s">
        <v>505</v>
      </c>
      <c r="C9" s="118"/>
      <c r="D9" s="118"/>
      <c r="E9" s="118"/>
      <c r="F9" s="94"/>
      <c r="G9" s="180">
        <v>0</v>
      </c>
      <c r="H9" s="179">
        <v>0</v>
      </c>
      <c r="I9" s="177">
        <f>SUM(G9:H9)</f>
        <v>0</v>
      </c>
      <c r="J9" s="94"/>
    </row>
    <row r="10" spans="1:10" ht="12.75" customHeight="1" thickBot="1">
      <c r="B10" s="118"/>
      <c r="C10" s="118"/>
      <c r="D10" s="118"/>
      <c r="E10" s="118"/>
      <c r="F10" s="118"/>
      <c r="G10" s="118"/>
      <c r="H10" s="118"/>
      <c r="I10" s="177"/>
    </row>
    <row r="11" spans="1:10" s="178" customFormat="1" ht="25.5" thickTop="1" thickBot="1">
      <c r="A11" s="94"/>
      <c r="B11" s="335" t="s">
        <v>506</v>
      </c>
      <c r="C11" s="335"/>
      <c r="D11" s="335"/>
      <c r="E11" s="335"/>
      <c r="F11" s="182"/>
      <c r="G11" s="183">
        <f>SUM(G6:G10)</f>
        <v>518804300</v>
      </c>
      <c r="H11" s="183">
        <f>SUM(H6:H10)</f>
        <v>0</v>
      </c>
      <c r="I11" s="183">
        <f>SUM(I6:I10)</f>
        <v>518804300</v>
      </c>
      <c r="J11" s="94"/>
    </row>
    <row r="12" spans="1:10" ht="16.5" customHeight="1" thickTop="1"/>
    <row r="13" spans="1:10">
      <c r="B13" s="92" t="s">
        <v>507</v>
      </c>
      <c r="C13" s="92"/>
      <c r="D13" s="92"/>
      <c r="E13" s="92"/>
      <c r="F13" s="184"/>
    </row>
    <row r="14" spans="1:10" ht="21.95" customHeight="1">
      <c r="B14" s="185" t="s">
        <v>508</v>
      </c>
      <c r="C14" s="185"/>
      <c r="D14" s="185"/>
      <c r="E14" s="185"/>
      <c r="F14" s="185"/>
      <c r="G14" s="186">
        <f>G11-G15</f>
        <v>518804300</v>
      </c>
      <c r="H14" s="93" t="s">
        <v>488</v>
      </c>
    </row>
    <row r="15" spans="1:10" s="168" customFormat="1" ht="21.95" customHeight="1">
      <c r="B15" s="187" t="s">
        <v>509</v>
      </c>
      <c r="C15" s="187"/>
      <c r="D15" s="187"/>
      <c r="E15" s="187"/>
      <c r="F15" s="187"/>
      <c r="G15" s="188">
        <v>0</v>
      </c>
      <c r="H15" s="89" t="s">
        <v>488</v>
      </c>
    </row>
    <row r="16" spans="1:10" s="168" customFormat="1" ht="21.95" customHeight="1">
      <c r="B16" s="187"/>
      <c r="C16" s="187"/>
      <c r="D16" s="187" t="s">
        <v>510</v>
      </c>
      <c r="E16" s="187"/>
      <c r="F16" s="187"/>
      <c r="G16" s="188"/>
      <c r="H16" s="188">
        <v>0</v>
      </c>
      <c r="I16" s="89" t="s">
        <v>488</v>
      </c>
    </row>
    <row r="17" spans="1:10" s="168" customFormat="1" ht="21.95" customHeight="1">
      <c r="B17" s="187"/>
      <c r="C17" s="187"/>
      <c r="D17" s="187" t="s">
        <v>511</v>
      </c>
      <c r="E17" s="187"/>
      <c r="F17" s="187"/>
      <c r="G17" s="188"/>
      <c r="H17" s="188">
        <v>0</v>
      </c>
      <c r="I17" s="89" t="s">
        <v>488</v>
      </c>
    </row>
    <row r="18" spans="1:10" ht="26.1" customHeight="1" thickBot="1">
      <c r="I18" s="169" t="s">
        <v>499</v>
      </c>
    </row>
    <row r="19" spans="1:10" s="178" customFormat="1" ht="25.5" thickTop="1" thickBot="1">
      <c r="A19" s="94"/>
      <c r="B19" s="336" t="s">
        <v>512</v>
      </c>
      <c r="C19" s="336"/>
      <c r="D19" s="336"/>
      <c r="E19" s="336"/>
      <c r="F19" s="173"/>
      <c r="G19" s="173" t="s">
        <v>489</v>
      </c>
      <c r="H19" s="173" t="s">
        <v>490</v>
      </c>
      <c r="I19" s="173" t="s">
        <v>501</v>
      </c>
      <c r="J19" s="94"/>
    </row>
    <row r="20" spans="1:10" s="178" customFormat="1" ht="24.75" thickTop="1">
      <c r="A20" s="94"/>
      <c r="B20" s="339" t="s">
        <v>497</v>
      </c>
      <c r="C20" s="339"/>
      <c r="D20" s="339"/>
      <c r="E20" s="189"/>
      <c r="F20" s="190"/>
      <c r="G20" s="147"/>
      <c r="H20" s="147"/>
      <c r="I20" s="147"/>
      <c r="J20" s="94"/>
    </row>
    <row r="21" spans="1:10" s="196" customFormat="1" ht="24" customHeight="1">
      <c r="A21" s="168"/>
      <c r="B21" s="191" t="s">
        <v>513</v>
      </c>
      <c r="C21" s="192"/>
      <c r="D21" s="192"/>
      <c r="E21" s="192"/>
      <c r="F21" s="193"/>
      <c r="G21" s="194">
        <f>รายละเอียดตามงบรายจ่าย!J5</f>
        <v>211418180</v>
      </c>
      <c r="H21" s="195">
        <v>0</v>
      </c>
      <c r="I21" s="195">
        <f>SUM(G21:H21)</f>
        <v>211418180</v>
      </c>
      <c r="J21" s="168"/>
    </row>
    <row r="22" spans="1:10" s="196" customFormat="1" ht="24" customHeight="1">
      <c r="A22" s="168"/>
      <c r="B22" s="191" t="s">
        <v>514</v>
      </c>
      <c r="C22" s="192"/>
      <c r="D22" s="192"/>
      <c r="E22" s="192"/>
      <c r="F22" s="193"/>
      <c r="G22" s="194">
        <f>รายละเอียดตามงบรายจ่าย!J29</f>
        <v>13245400</v>
      </c>
      <c r="H22" s="195">
        <v>0</v>
      </c>
      <c r="I22" s="195">
        <f t="shared" ref="I22:I43" si="0">SUM(G22:H22)</f>
        <v>13245400</v>
      </c>
      <c r="J22" s="168"/>
    </row>
    <row r="23" spans="1:10" s="196" customFormat="1" ht="24" customHeight="1">
      <c r="A23" s="168"/>
      <c r="B23" s="191" t="s">
        <v>515</v>
      </c>
      <c r="C23" s="192"/>
      <c r="D23" s="192"/>
      <c r="E23" s="192"/>
      <c r="F23" s="193"/>
      <c r="G23" s="194">
        <f>รายละเอียดตามงบรายจ่าย!K70</f>
        <v>537100</v>
      </c>
      <c r="H23" s="195">
        <v>0</v>
      </c>
      <c r="I23" s="195">
        <f t="shared" si="0"/>
        <v>537100</v>
      </c>
      <c r="J23" s="168"/>
    </row>
    <row r="24" spans="1:10" s="196" customFormat="1" ht="24" customHeight="1">
      <c r="A24" s="168"/>
      <c r="B24" s="191" t="s">
        <v>516</v>
      </c>
      <c r="C24" s="192"/>
      <c r="D24" s="192"/>
      <c r="E24" s="192"/>
      <c r="F24" s="193"/>
      <c r="G24" s="194">
        <f>รายละเอียดตามงบรายจ่าย!J107</f>
        <v>1948900</v>
      </c>
      <c r="H24" s="195">
        <v>0</v>
      </c>
      <c r="I24" s="195">
        <f t="shared" si="0"/>
        <v>1948900</v>
      </c>
      <c r="J24" s="168"/>
    </row>
    <row r="25" spans="1:10" s="196" customFormat="1" ht="24" customHeight="1">
      <c r="A25" s="168"/>
      <c r="B25" s="191" t="s">
        <v>517</v>
      </c>
      <c r="C25" s="192"/>
      <c r="D25" s="192"/>
      <c r="E25" s="192"/>
      <c r="F25" s="193"/>
      <c r="G25" s="194">
        <f>รายละเอียดตามงบรายจ่าย!J143</f>
        <v>959000</v>
      </c>
      <c r="H25" s="195">
        <v>0</v>
      </c>
      <c r="I25" s="195">
        <f t="shared" si="0"/>
        <v>959000</v>
      </c>
      <c r="J25" s="168"/>
    </row>
    <row r="26" spans="1:10" s="196" customFormat="1" ht="24" customHeight="1">
      <c r="A26" s="168"/>
      <c r="B26" s="191" t="s">
        <v>518</v>
      </c>
      <c r="C26" s="192"/>
      <c r="D26" s="192"/>
      <c r="E26" s="192"/>
      <c r="F26" s="193"/>
      <c r="G26" s="194">
        <f>รายละเอียดตามงบรายจ่าย!J180</f>
        <v>2090800</v>
      </c>
      <c r="H26" s="195">
        <v>0</v>
      </c>
      <c r="I26" s="195">
        <f t="shared" si="0"/>
        <v>2090800</v>
      </c>
      <c r="J26" s="168"/>
    </row>
    <row r="27" spans="1:10" s="196" customFormat="1" ht="24" customHeight="1">
      <c r="A27" s="168"/>
      <c r="B27" s="191" t="s">
        <v>519</v>
      </c>
      <c r="C27" s="192"/>
      <c r="D27" s="192"/>
      <c r="E27" s="192"/>
      <c r="F27" s="193"/>
      <c r="G27" s="194">
        <f>รายละเอียดตามงบรายจ่าย!J217</f>
        <v>14231700</v>
      </c>
      <c r="H27" s="195">
        <v>0</v>
      </c>
      <c r="I27" s="195">
        <f t="shared" si="0"/>
        <v>14231700</v>
      </c>
      <c r="J27" s="168"/>
    </row>
    <row r="28" spans="1:10" s="196" customFormat="1" ht="24" customHeight="1">
      <c r="A28" s="168"/>
      <c r="B28" s="191" t="s">
        <v>520</v>
      </c>
      <c r="C28" s="192"/>
      <c r="D28" s="192"/>
      <c r="E28" s="192"/>
      <c r="F28" s="193"/>
      <c r="G28" s="194">
        <f>รายละเอียดตามงบรายจ่าย!J254</f>
        <v>1106500</v>
      </c>
      <c r="H28" s="195">
        <v>0</v>
      </c>
      <c r="I28" s="195">
        <f t="shared" si="0"/>
        <v>1106500</v>
      </c>
      <c r="J28" s="168"/>
    </row>
    <row r="29" spans="1:10" s="196" customFormat="1" ht="24" customHeight="1">
      <c r="A29" s="168"/>
      <c r="B29" s="191" t="s">
        <v>521</v>
      </c>
      <c r="C29" s="192"/>
      <c r="D29" s="192"/>
      <c r="E29" s="192"/>
      <c r="F29" s="193"/>
      <c r="G29" s="194">
        <f>รายละเอียดตามงบรายจ่าย!J291</f>
        <v>8362700</v>
      </c>
      <c r="H29" s="195">
        <v>0</v>
      </c>
      <c r="I29" s="195">
        <f t="shared" si="0"/>
        <v>8362700</v>
      </c>
      <c r="J29" s="168"/>
    </row>
    <row r="30" spans="1:10" s="196" customFormat="1" ht="24" customHeight="1">
      <c r="A30" s="168"/>
      <c r="B30" s="191" t="s">
        <v>522</v>
      </c>
      <c r="C30" s="192"/>
      <c r="D30" s="192"/>
      <c r="E30" s="192"/>
      <c r="F30" s="193"/>
      <c r="G30" s="194">
        <f>รายละเอียดตามงบรายจ่าย!J328</f>
        <v>6153610</v>
      </c>
      <c r="H30" s="195">
        <v>0</v>
      </c>
      <c r="I30" s="195">
        <f t="shared" si="0"/>
        <v>6153610</v>
      </c>
      <c r="J30" s="168"/>
    </row>
    <row r="31" spans="1:10" s="196" customFormat="1" ht="24" customHeight="1">
      <c r="A31" s="168"/>
      <c r="B31" s="191" t="s">
        <v>523</v>
      </c>
      <c r="C31" s="192"/>
      <c r="D31" s="192"/>
      <c r="E31" s="192"/>
      <c r="F31" s="193"/>
      <c r="G31" s="194">
        <f>รายละเอียดตามงบรายจ่าย!J363</f>
        <v>5092250</v>
      </c>
      <c r="H31" s="195">
        <v>0</v>
      </c>
      <c r="I31" s="195">
        <f t="shared" si="0"/>
        <v>5092250</v>
      </c>
      <c r="J31" s="168"/>
    </row>
    <row r="32" spans="1:10" s="196" customFormat="1" ht="24" customHeight="1">
      <c r="A32" s="168"/>
      <c r="B32" s="191" t="s">
        <v>813</v>
      </c>
      <c r="C32" s="192"/>
      <c r="D32" s="192"/>
      <c r="E32" s="192"/>
      <c r="F32" s="193"/>
      <c r="G32" s="194" t="s">
        <v>96</v>
      </c>
      <c r="H32" s="195">
        <v>0</v>
      </c>
      <c r="I32" s="195">
        <f t="shared" si="0"/>
        <v>0</v>
      </c>
      <c r="J32" s="168"/>
    </row>
    <row r="33" spans="1:10" s="196" customFormat="1" ht="24" customHeight="1">
      <c r="A33" s="168"/>
      <c r="B33" s="191" t="s">
        <v>524</v>
      </c>
      <c r="C33" s="192"/>
      <c r="D33" s="192"/>
      <c r="E33" s="192"/>
      <c r="F33" s="193"/>
      <c r="G33" s="194">
        <f>รายละเอียดตามงบรายจ่าย!J397</f>
        <v>1322400</v>
      </c>
      <c r="H33" s="195">
        <v>0</v>
      </c>
      <c r="I33" s="195">
        <f t="shared" si="0"/>
        <v>1322400</v>
      </c>
      <c r="J33" s="168"/>
    </row>
    <row r="34" spans="1:10" s="196" customFormat="1" ht="24" customHeight="1">
      <c r="A34" s="168"/>
      <c r="B34" s="191" t="s">
        <v>814</v>
      </c>
      <c r="C34" s="192"/>
      <c r="D34" s="192"/>
      <c r="E34" s="192"/>
      <c r="F34" s="193"/>
      <c r="G34" s="194" t="s">
        <v>96</v>
      </c>
      <c r="H34" s="195">
        <v>0</v>
      </c>
      <c r="I34" s="195">
        <f t="shared" si="0"/>
        <v>0</v>
      </c>
      <c r="J34" s="168"/>
    </row>
    <row r="35" spans="1:10" s="196" customFormat="1" ht="24" customHeight="1">
      <c r="A35" s="168"/>
      <c r="B35" s="191" t="s">
        <v>525</v>
      </c>
      <c r="C35" s="192"/>
      <c r="D35" s="192"/>
      <c r="E35" s="192"/>
      <c r="F35" s="193"/>
      <c r="G35" s="194">
        <f>รายละเอียดตามงบรายจ่าย!J431</f>
        <v>93129000</v>
      </c>
      <c r="H35" s="195">
        <v>0</v>
      </c>
      <c r="I35" s="195">
        <f t="shared" si="0"/>
        <v>93129000</v>
      </c>
      <c r="J35" s="168"/>
    </row>
    <row r="36" spans="1:10" s="196" customFormat="1" ht="24" customHeight="1">
      <c r="A36" s="168"/>
      <c r="B36" s="191" t="s">
        <v>526</v>
      </c>
      <c r="C36" s="192"/>
      <c r="D36" s="192"/>
      <c r="E36" s="192"/>
      <c r="F36" s="193"/>
      <c r="G36" s="194">
        <f>รายละเอียดตามงบรายจ่าย!J748</f>
        <v>18329500</v>
      </c>
      <c r="H36" s="195">
        <v>0</v>
      </c>
      <c r="I36" s="195">
        <f t="shared" si="0"/>
        <v>18329500</v>
      </c>
      <c r="J36" s="168"/>
    </row>
    <row r="37" spans="1:10" s="196" customFormat="1" ht="24" customHeight="1">
      <c r="A37" s="168"/>
      <c r="B37" s="191" t="s">
        <v>527</v>
      </c>
      <c r="C37" s="192"/>
      <c r="D37" s="192"/>
      <c r="E37" s="192"/>
      <c r="F37" s="193"/>
      <c r="G37" s="194">
        <f>รายละเอียดตามงบรายจ่าย!J785</f>
        <v>1933940</v>
      </c>
      <c r="H37" s="195">
        <v>0</v>
      </c>
      <c r="I37" s="195">
        <f t="shared" si="0"/>
        <v>1933940</v>
      </c>
      <c r="J37" s="168"/>
    </row>
    <row r="38" spans="1:10" s="196" customFormat="1" ht="24" customHeight="1">
      <c r="A38" s="168"/>
      <c r="B38" s="191" t="s">
        <v>528</v>
      </c>
      <c r="C38" s="192"/>
      <c r="D38" s="192"/>
      <c r="E38" s="192"/>
      <c r="F38" s="193"/>
      <c r="G38" s="194">
        <f>รายละเอียดตามงบรายจ่าย!J820</f>
        <v>22301700</v>
      </c>
      <c r="H38" s="195">
        <v>0</v>
      </c>
      <c r="I38" s="195">
        <f t="shared" si="0"/>
        <v>22301700</v>
      </c>
      <c r="J38" s="168"/>
    </row>
    <row r="39" spans="1:10" s="200" customFormat="1" ht="24" customHeight="1">
      <c r="A39" s="197"/>
      <c r="B39" s="191" t="s">
        <v>529</v>
      </c>
      <c r="C39" s="198"/>
      <c r="D39" s="198"/>
      <c r="E39" s="198"/>
      <c r="F39" s="198"/>
      <c r="G39" s="194">
        <f>รายละเอียดตามงบรายจ่าย!J853</f>
        <v>276500</v>
      </c>
      <c r="H39" s="199">
        <v>0</v>
      </c>
      <c r="I39" s="199">
        <f t="shared" si="0"/>
        <v>276500</v>
      </c>
      <c r="J39" s="112"/>
    </row>
    <row r="40" spans="1:10" s="196" customFormat="1" ht="24" customHeight="1">
      <c r="A40" s="168"/>
      <c r="B40" s="191" t="s">
        <v>530</v>
      </c>
      <c r="C40" s="192"/>
      <c r="D40" s="192"/>
      <c r="E40" s="192"/>
      <c r="F40" s="193"/>
      <c r="G40" s="194">
        <f>รายละเอียดตามงบรายจ่าย!J887</f>
        <v>1422000</v>
      </c>
      <c r="H40" s="195">
        <v>0</v>
      </c>
      <c r="I40" s="199">
        <f t="shared" si="0"/>
        <v>1422000</v>
      </c>
      <c r="J40" s="168"/>
    </row>
    <row r="41" spans="1:10" s="196" customFormat="1" ht="24" customHeight="1">
      <c r="A41" s="168"/>
      <c r="B41" s="191" t="s">
        <v>815</v>
      </c>
      <c r="C41" s="192"/>
      <c r="D41" s="192"/>
      <c r="E41" s="192"/>
      <c r="F41" s="193"/>
      <c r="G41" s="194">
        <f>รายละเอียดตามงบรายจ่าย!J922</f>
        <v>212420</v>
      </c>
      <c r="H41" s="195">
        <v>0</v>
      </c>
      <c r="I41" s="199">
        <f t="shared" si="0"/>
        <v>212420</v>
      </c>
      <c r="J41" s="168"/>
    </row>
    <row r="42" spans="1:10" s="202" customFormat="1" ht="24" customHeight="1">
      <c r="A42" s="201"/>
      <c r="B42" s="191" t="s">
        <v>532</v>
      </c>
      <c r="C42" s="201"/>
      <c r="D42" s="201"/>
      <c r="E42" s="201"/>
      <c r="F42" s="201"/>
      <c r="G42" s="194">
        <f>รายละเอียดตามงบรายจ่าย!J956</f>
        <v>711500</v>
      </c>
      <c r="H42" s="199">
        <v>0</v>
      </c>
      <c r="I42" s="199">
        <f t="shared" si="0"/>
        <v>711500</v>
      </c>
      <c r="J42" s="112"/>
    </row>
    <row r="43" spans="1:10" s="196" customFormat="1" ht="24" customHeight="1" thickBot="1">
      <c r="A43" s="168"/>
      <c r="B43" s="191" t="s">
        <v>533</v>
      </c>
      <c r="C43" s="192"/>
      <c r="D43" s="192"/>
      <c r="E43" s="192"/>
      <c r="F43" s="193"/>
      <c r="G43" s="194">
        <f>รายละเอียดตามงบรายจ่าย!J991</f>
        <v>114019200</v>
      </c>
      <c r="H43" s="195">
        <v>0</v>
      </c>
      <c r="I43" s="195">
        <f t="shared" si="0"/>
        <v>114019200</v>
      </c>
      <c r="J43" s="168"/>
    </row>
    <row r="44" spans="1:10" s="178" customFormat="1" ht="25.5" thickTop="1" thickBot="1">
      <c r="A44" s="94"/>
      <c r="B44" s="335" t="s">
        <v>534</v>
      </c>
      <c r="C44" s="335"/>
      <c r="D44" s="335"/>
      <c r="E44" s="335"/>
      <c r="F44" s="181"/>
      <c r="G44" s="203">
        <f>SUM(G20:G43)</f>
        <v>518804300</v>
      </c>
      <c r="H44" s="203">
        <f t="shared" ref="H44:I44" si="1">SUM(H20:H43)</f>
        <v>0</v>
      </c>
      <c r="I44" s="203">
        <f t="shared" si="1"/>
        <v>518804300</v>
      </c>
      <c r="J44" s="94"/>
    </row>
    <row r="45" spans="1:10" ht="24.75" thickTop="1">
      <c r="B45" s="92" t="s">
        <v>535</v>
      </c>
      <c r="C45" s="92"/>
      <c r="D45" s="92"/>
      <c r="E45" s="92"/>
      <c r="F45" s="92"/>
    </row>
    <row r="46" spans="1:10" ht="24.75" thickBot="1">
      <c r="I46" s="169" t="s">
        <v>499</v>
      </c>
    </row>
    <row r="47" spans="1:10" s="178" customFormat="1" ht="25.5" thickTop="1" thickBot="1">
      <c r="A47" s="94"/>
      <c r="B47" s="173" t="s">
        <v>95</v>
      </c>
      <c r="C47" s="173"/>
      <c r="D47" s="173"/>
      <c r="E47" s="173"/>
      <c r="F47" s="173"/>
      <c r="G47" s="173" t="s">
        <v>489</v>
      </c>
      <c r="H47" s="173" t="s">
        <v>490</v>
      </c>
      <c r="I47" s="173" t="s">
        <v>501</v>
      </c>
      <c r="J47" s="94"/>
    </row>
    <row r="48" spans="1:10" s="178" customFormat="1" ht="24.75" thickTop="1">
      <c r="A48" s="94"/>
      <c r="B48" s="94"/>
      <c r="C48" s="94"/>
      <c r="D48" s="94"/>
      <c r="E48" s="94"/>
      <c r="F48" s="94"/>
      <c r="G48" s="118"/>
      <c r="H48" s="118"/>
      <c r="I48" s="118"/>
      <c r="J48" s="94"/>
    </row>
    <row r="49" spans="1:10" s="178" customFormat="1">
      <c r="A49" s="94"/>
      <c r="B49" s="118"/>
      <c r="C49" s="118"/>
      <c r="D49" s="118"/>
      <c r="E49" s="118"/>
      <c r="F49" s="118"/>
      <c r="G49" s="118"/>
      <c r="H49" s="118"/>
      <c r="I49" s="118"/>
      <c r="J49" s="94"/>
    </row>
    <row r="50" spans="1:10" s="178" customFormat="1" ht="24.75" thickBot="1">
      <c r="A50" s="94"/>
      <c r="B50" s="94"/>
      <c r="C50" s="94"/>
      <c r="D50" s="94"/>
      <c r="E50" s="94"/>
      <c r="F50" s="94"/>
      <c r="G50" s="94"/>
      <c r="H50" s="94"/>
      <c r="I50" s="94"/>
      <c r="J50" s="94"/>
    </row>
    <row r="51" spans="1:10" s="178" customFormat="1" ht="25.5" thickTop="1" thickBot="1">
      <c r="A51" s="94"/>
      <c r="B51" s="335" t="s">
        <v>536</v>
      </c>
      <c r="C51" s="335"/>
      <c r="D51" s="335"/>
      <c r="E51" s="335"/>
      <c r="F51" s="181"/>
      <c r="G51" s="173"/>
      <c r="H51" s="173"/>
      <c r="I51" s="173"/>
      <c r="J51" s="94"/>
    </row>
    <row r="52" spans="1:10" s="178" customFormat="1" ht="24.75" thickTop="1">
      <c r="A52" s="94"/>
      <c r="B52" s="204"/>
      <c r="C52" s="204"/>
      <c r="D52" s="204"/>
      <c r="E52" s="204"/>
      <c r="F52" s="204"/>
      <c r="G52" s="147"/>
      <c r="H52" s="147"/>
      <c r="I52" s="147"/>
      <c r="J52" s="94"/>
    </row>
    <row r="53" spans="1:10">
      <c r="B53" s="92" t="s">
        <v>537</v>
      </c>
      <c r="C53" s="92"/>
      <c r="D53" s="92"/>
      <c r="E53" s="92"/>
      <c r="F53" s="92"/>
    </row>
    <row r="54" spans="1:10" ht="24.75" thickBot="1">
      <c r="I54" s="169" t="s">
        <v>499</v>
      </c>
    </row>
    <row r="55" spans="1:10" s="178" customFormat="1" ht="25.5" thickTop="1" thickBot="1">
      <c r="A55" s="94"/>
      <c r="B55" s="173" t="s">
        <v>95</v>
      </c>
      <c r="C55" s="173"/>
      <c r="D55" s="173"/>
      <c r="E55" s="173"/>
      <c r="F55" s="173"/>
      <c r="G55" s="173" t="s">
        <v>489</v>
      </c>
      <c r="H55" s="173" t="s">
        <v>490</v>
      </c>
      <c r="I55" s="173" t="s">
        <v>501</v>
      </c>
      <c r="J55" s="94"/>
    </row>
    <row r="56" spans="1:10" s="178" customFormat="1" ht="24.75" thickTop="1">
      <c r="A56" s="94"/>
      <c r="B56" s="94"/>
      <c r="C56" s="94"/>
      <c r="D56" s="94"/>
      <c r="E56" s="94"/>
      <c r="F56" s="94"/>
      <c r="G56" s="118"/>
      <c r="H56" s="118"/>
      <c r="I56" s="118"/>
      <c r="J56" s="94"/>
    </row>
    <row r="57" spans="1:10" s="178" customFormat="1">
      <c r="A57" s="94"/>
      <c r="B57" s="94"/>
      <c r="C57" s="94"/>
      <c r="D57" s="94"/>
      <c r="E57" s="94"/>
      <c r="F57" s="94"/>
      <c r="G57" s="118"/>
      <c r="H57" s="118"/>
      <c r="I57" s="118"/>
      <c r="J57" s="94"/>
    </row>
    <row r="58" spans="1:10" s="178" customFormat="1" ht="24.75" thickBot="1">
      <c r="A58" s="94"/>
      <c r="B58" s="94"/>
      <c r="C58" s="94"/>
      <c r="D58" s="94"/>
      <c r="E58" s="94"/>
      <c r="F58" s="94"/>
      <c r="G58" s="94"/>
      <c r="H58" s="94"/>
      <c r="I58" s="94"/>
      <c r="J58" s="94"/>
    </row>
    <row r="59" spans="1:10" s="178" customFormat="1" ht="25.5" thickTop="1" thickBot="1">
      <c r="A59" s="94"/>
      <c r="B59" s="335" t="s">
        <v>538</v>
      </c>
      <c r="C59" s="335"/>
      <c r="D59" s="335"/>
      <c r="E59" s="335"/>
      <c r="F59" s="181"/>
      <c r="G59" s="173"/>
      <c r="H59" s="173"/>
      <c r="I59" s="173"/>
      <c r="J59" s="94"/>
    </row>
    <row r="60" spans="1:10" ht="24.75" thickTop="1"/>
    <row r="61" spans="1:10">
      <c r="B61" s="92" t="s">
        <v>539</v>
      </c>
      <c r="C61" s="92"/>
      <c r="D61" s="92"/>
      <c r="E61" s="92"/>
      <c r="F61" s="92"/>
    </row>
    <row r="62" spans="1:10" ht="24.75" thickBot="1">
      <c r="I62" s="169" t="s">
        <v>499</v>
      </c>
    </row>
    <row r="63" spans="1:10" s="178" customFormat="1" ht="25.5" thickTop="1" thickBot="1">
      <c r="A63" s="94"/>
      <c r="B63" s="173" t="s">
        <v>95</v>
      </c>
      <c r="C63" s="173"/>
      <c r="D63" s="173"/>
      <c r="E63" s="173"/>
      <c r="F63" s="173"/>
      <c r="G63" s="173" t="s">
        <v>489</v>
      </c>
      <c r="H63" s="173" t="s">
        <v>490</v>
      </c>
      <c r="I63" s="173" t="s">
        <v>501</v>
      </c>
      <c r="J63" s="94"/>
    </row>
    <row r="64" spans="1:10" s="178" customFormat="1" ht="24.75" thickTop="1">
      <c r="A64" s="94"/>
      <c r="B64" s="338"/>
      <c r="C64" s="338"/>
      <c r="D64" s="338"/>
      <c r="E64" s="338"/>
      <c r="F64" s="338"/>
      <c r="G64" s="206"/>
      <c r="H64" s="177"/>
      <c r="I64" s="206"/>
      <c r="J64" s="94"/>
    </row>
    <row r="65" spans="1:10" s="178" customFormat="1" ht="24.75" thickBot="1">
      <c r="A65" s="94"/>
      <c r="B65" s="205"/>
      <c r="C65" s="205"/>
      <c r="D65" s="205"/>
      <c r="E65" s="205"/>
      <c r="F65" s="205"/>
      <c r="G65" s="207"/>
      <c r="H65" s="118"/>
      <c r="I65" s="208"/>
      <c r="J65" s="94"/>
    </row>
    <row r="66" spans="1:10" s="178" customFormat="1" ht="25.5" thickTop="1" thickBot="1">
      <c r="A66" s="94"/>
      <c r="B66" s="209" t="s">
        <v>540</v>
      </c>
      <c r="C66" s="181"/>
      <c r="D66" s="181"/>
      <c r="E66" s="181"/>
      <c r="F66" s="181"/>
      <c r="G66" s="210"/>
      <c r="H66" s="210"/>
      <c r="I66" s="210"/>
      <c r="J66" s="94"/>
    </row>
    <row r="67" spans="1:10" s="178" customFormat="1" ht="24.75" thickTop="1">
      <c r="A67" s="94"/>
      <c r="B67" s="93"/>
      <c r="C67" s="204"/>
      <c r="D67" s="204"/>
      <c r="E67" s="204"/>
      <c r="F67" s="204"/>
      <c r="G67" s="211"/>
      <c r="H67" s="211"/>
      <c r="I67" s="211"/>
      <c r="J67" s="94"/>
    </row>
    <row r="70" spans="1:10" s="178" customFormat="1" ht="23.25">
      <c r="B70" s="212"/>
      <c r="C70" s="213"/>
      <c r="D70" s="213"/>
      <c r="E70" s="213"/>
      <c r="F70" s="213"/>
      <c r="G70" s="214"/>
      <c r="H70" s="214"/>
      <c r="I70" s="214"/>
    </row>
    <row r="71" spans="1:10" s="178" customFormat="1" ht="23.25">
      <c r="B71" s="212"/>
      <c r="C71" s="213"/>
      <c r="D71" s="213"/>
      <c r="E71" s="213"/>
      <c r="F71" s="213"/>
      <c r="G71" s="214"/>
      <c r="H71" s="214"/>
      <c r="I71" s="214"/>
    </row>
    <row r="72" spans="1:10" s="178" customFormat="1" ht="23.25">
      <c r="B72" s="212"/>
      <c r="C72" s="213"/>
      <c r="D72" s="213"/>
      <c r="E72" s="213"/>
      <c r="F72" s="213"/>
      <c r="G72" s="214"/>
      <c r="H72" s="214"/>
      <c r="I72" s="214"/>
    </row>
    <row r="73" spans="1:10" s="178" customFormat="1" ht="23.25">
      <c r="B73" s="212"/>
      <c r="C73" s="213"/>
      <c r="D73" s="213"/>
      <c r="E73" s="213"/>
      <c r="F73" s="213"/>
      <c r="G73" s="214"/>
      <c r="H73" s="214"/>
      <c r="I73" s="214"/>
    </row>
    <row r="74" spans="1:10" s="178" customFormat="1" ht="23.25">
      <c r="B74" s="212"/>
      <c r="C74" s="213"/>
      <c r="D74" s="213"/>
      <c r="E74" s="213"/>
      <c r="F74" s="213"/>
      <c r="G74" s="214"/>
      <c r="H74" s="214"/>
      <c r="I74" s="214"/>
    </row>
    <row r="75" spans="1:10" s="178" customFormat="1" ht="23.25">
      <c r="B75" s="212"/>
      <c r="C75" s="213"/>
      <c r="D75" s="213"/>
      <c r="E75" s="213"/>
      <c r="F75" s="213"/>
      <c r="G75" s="214"/>
      <c r="H75" s="214"/>
      <c r="I75" s="214"/>
    </row>
  </sheetData>
  <mergeCells count="10">
    <mergeCell ref="B59:E59"/>
    <mergeCell ref="B64:F64"/>
    <mergeCell ref="B44:E44"/>
    <mergeCell ref="B51:E51"/>
    <mergeCell ref="B20:D20"/>
    <mergeCell ref="A2:J2"/>
    <mergeCell ref="B5:E5"/>
    <mergeCell ref="B11:E11"/>
    <mergeCell ref="B19:E19"/>
    <mergeCell ref="A1:J1"/>
  </mergeCells>
  <pageMargins left="1.1811023622047245" right="0.59055118110236227" top="0.98425196850393704" bottom="0.59055118110236227" header="0.31496062992125984" footer="0.31496062992125984"/>
  <pageSetup paperSize="9" scale="80" orientation="portrait" useFirstPageNumber="1" r:id="rId1"/>
  <headerFooter>
    <oddHeader>&amp;C&amp;"TH Sarabun New,ตัวหนา"&amp;18&amp;P</oddHeader>
  </headerFooter>
  <rowBreaks count="1" manualBreakCount="1">
    <brk id="3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EE59-A28D-41EC-A015-28864ACCD150}">
  <sheetPr>
    <tabColor theme="1"/>
  </sheetPr>
  <dimension ref="A1:K18"/>
  <sheetViews>
    <sheetView showGridLines="0" view="pageBreakPreview" zoomScale="85" zoomScaleNormal="100" zoomScaleSheetLayoutView="85" zoomScalePageLayoutView="90" workbookViewId="0">
      <selection sqref="A1:D1"/>
    </sheetView>
  </sheetViews>
  <sheetFormatPr defaultColWidth="8.7109375" defaultRowHeight="24"/>
  <cols>
    <col min="1" max="1" width="0.7109375" style="94" customWidth="1"/>
    <col min="2" max="2" width="12.7109375" style="94" customWidth="1"/>
    <col min="3" max="3" width="13.42578125" style="94" bestFit="1" customWidth="1"/>
    <col min="4" max="4" width="11.5703125" style="94" customWidth="1"/>
    <col min="5" max="5" width="13.42578125" style="94" bestFit="1" customWidth="1"/>
    <col min="6" max="6" width="15" style="94" customWidth="1"/>
    <col min="7" max="7" width="13.42578125" style="94" customWidth="1"/>
    <col min="8" max="8" width="15" style="94" bestFit="1" customWidth="1"/>
    <col min="9" max="9" width="16.7109375" style="94" customWidth="1"/>
    <col min="10" max="10" width="15" style="94" bestFit="1" customWidth="1"/>
    <col min="11" max="11" width="1" style="94" customWidth="1"/>
    <col min="12" max="12" width="9.28515625" style="94" customWidth="1"/>
    <col min="13" max="16384" width="8.7109375" style="94"/>
  </cols>
  <sheetData>
    <row r="1" spans="1:11" s="178" customFormat="1">
      <c r="A1" s="94"/>
      <c r="B1" s="91" t="s">
        <v>541</v>
      </c>
      <c r="C1" s="92"/>
      <c r="D1" s="92"/>
      <c r="E1" s="92"/>
      <c r="F1" s="92"/>
      <c r="G1" s="92"/>
      <c r="H1" s="94"/>
      <c r="I1" s="94"/>
      <c r="J1" s="94"/>
      <c r="K1" s="94"/>
    </row>
    <row r="2" spans="1:11" ht="24.75" thickBot="1">
      <c r="J2" s="169" t="s">
        <v>499</v>
      </c>
    </row>
    <row r="3" spans="1:11" s="84" customFormat="1" ht="66.75" thickTop="1" thickBot="1">
      <c r="B3" s="215" t="s">
        <v>542</v>
      </c>
      <c r="C3" s="215" t="s">
        <v>543</v>
      </c>
      <c r="D3" s="216" t="s">
        <v>544</v>
      </c>
      <c r="E3" s="215" t="s">
        <v>545</v>
      </c>
      <c r="F3" s="217" t="s">
        <v>614</v>
      </c>
      <c r="G3" s="215" t="s">
        <v>546</v>
      </c>
      <c r="H3" s="216" t="s">
        <v>547</v>
      </c>
      <c r="I3" s="216" t="s">
        <v>548</v>
      </c>
      <c r="J3" s="216" t="s">
        <v>501</v>
      </c>
    </row>
    <row r="4" spans="1:11" ht="24.75" thickTop="1">
      <c r="A4" s="92"/>
      <c r="B4" s="218" t="s">
        <v>549</v>
      </c>
      <c r="C4" s="219">
        <f>รายละเอียดตามงบรายจ่าย!I7+รายละเอียดตามงบรายจ่าย!I14</f>
        <v>161779420</v>
      </c>
      <c r="D4" s="220">
        <f>รายละเอียดตามงบรายจ่าย!I19</f>
        <v>45031080</v>
      </c>
      <c r="E4" s="220">
        <f>รายละเอียดตามงบรายจ่าย!I23</f>
        <v>4607680</v>
      </c>
      <c r="F4" s="220">
        <v>0</v>
      </c>
      <c r="G4" s="221">
        <v>0</v>
      </c>
      <c r="H4" s="220">
        <v>0</v>
      </c>
      <c r="I4" s="220">
        <v>0</v>
      </c>
      <c r="J4" s="222">
        <f>SUM(C4:I4)</f>
        <v>211418180</v>
      </c>
    </row>
    <row r="5" spans="1:11">
      <c r="A5" s="92"/>
      <c r="B5" s="223" t="s">
        <v>550</v>
      </c>
      <c r="C5" s="220">
        <v>0</v>
      </c>
      <c r="D5" s="220">
        <v>0</v>
      </c>
      <c r="E5" s="224">
        <v>120662600</v>
      </c>
      <c r="F5" s="224">
        <v>9989100</v>
      </c>
      <c r="G5" s="225">
        <v>0</v>
      </c>
      <c r="H5" s="220">
        <v>0</v>
      </c>
      <c r="I5" s="220">
        <v>0</v>
      </c>
      <c r="J5" s="222">
        <f t="shared" ref="J5:J8" si="0">SUM(C5:I5)</f>
        <v>130651700</v>
      </c>
    </row>
    <row r="6" spans="1:11">
      <c r="A6" s="92"/>
      <c r="B6" s="223" t="s">
        <v>551</v>
      </c>
      <c r="C6" s="220">
        <v>0</v>
      </c>
      <c r="D6" s="220">
        <v>0</v>
      </c>
      <c r="E6" s="220">
        <v>0</v>
      </c>
      <c r="F6" s="220">
        <v>0</v>
      </c>
      <c r="G6" s="226">
        <v>134564100</v>
      </c>
      <c r="H6" s="220">
        <v>0</v>
      </c>
      <c r="I6" s="220">
        <v>0</v>
      </c>
      <c r="J6" s="222">
        <f>SUM(C6:I6)</f>
        <v>134564100</v>
      </c>
    </row>
    <row r="7" spans="1:11">
      <c r="A7" s="92"/>
      <c r="B7" s="223" t="s">
        <v>552</v>
      </c>
      <c r="C7" s="220">
        <v>0</v>
      </c>
      <c r="D7" s="220">
        <v>0</v>
      </c>
      <c r="E7" s="220">
        <v>0</v>
      </c>
      <c r="F7" s="220">
        <v>0</v>
      </c>
      <c r="G7" s="225">
        <v>0</v>
      </c>
      <c r="H7" s="224">
        <v>29906400</v>
      </c>
      <c r="I7" s="220">
        <v>0</v>
      </c>
      <c r="J7" s="222">
        <f t="shared" si="0"/>
        <v>29906400</v>
      </c>
    </row>
    <row r="8" spans="1:11">
      <c r="A8" s="92"/>
      <c r="B8" s="223" t="s">
        <v>553</v>
      </c>
      <c r="C8" s="220">
        <v>0</v>
      </c>
      <c r="D8" s="220">
        <v>0</v>
      </c>
      <c r="E8" s="220">
        <v>0</v>
      </c>
      <c r="F8" s="220">
        <v>0</v>
      </c>
      <c r="G8" s="225">
        <v>0</v>
      </c>
      <c r="H8" s="220">
        <v>0</v>
      </c>
      <c r="I8" s="226">
        <v>12263920</v>
      </c>
      <c r="J8" s="222">
        <f t="shared" si="0"/>
        <v>12263920</v>
      </c>
    </row>
    <row r="9" spans="1:11" ht="6.75" customHeight="1" thickBot="1">
      <c r="B9" s="227"/>
      <c r="C9" s="227"/>
      <c r="D9" s="227"/>
      <c r="E9" s="227"/>
      <c r="F9" s="227"/>
      <c r="G9" s="227"/>
      <c r="H9" s="227"/>
      <c r="I9" s="227"/>
    </row>
    <row r="10" spans="1:11" ht="45.75" thickTop="1" thickBot="1">
      <c r="B10" s="228" t="s">
        <v>554</v>
      </c>
      <c r="C10" s="229">
        <f>SUM(C4:C9)</f>
        <v>161779420</v>
      </c>
      <c r="D10" s="229">
        <f t="shared" ref="D10:J10" si="1">SUM(D4:D9)</f>
        <v>45031080</v>
      </c>
      <c r="E10" s="229">
        <f t="shared" si="1"/>
        <v>125270280</v>
      </c>
      <c r="F10" s="229">
        <f t="shared" si="1"/>
        <v>9989100</v>
      </c>
      <c r="G10" s="229">
        <f t="shared" si="1"/>
        <v>134564100</v>
      </c>
      <c r="H10" s="229">
        <f t="shared" si="1"/>
        <v>29906400</v>
      </c>
      <c r="I10" s="229">
        <f t="shared" si="1"/>
        <v>12263920</v>
      </c>
      <c r="J10" s="229">
        <f t="shared" si="1"/>
        <v>518804300</v>
      </c>
    </row>
    <row r="11" spans="1:11" ht="24.75" thickTop="1">
      <c r="I11" s="230"/>
    </row>
    <row r="13" spans="1:11" s="178" customFormat="1" ht="23.25">
      <c r="B13" s="212"/>
      <c r="C13" s="213"/>
      <c r="D13" s="213"/>
      <c r="E13" s="213"/>
      <c r="F13" s="213"/>
      <c r="G13" s="213"/>
      <c r="H13" s="214"/>
      <c r="I13" s="214"/>
      <c r="J13" s="214"/>
    </row>
    <row r="14" spans="1:11" s="178" customFormat="1" ht="23.25">
      <c r="B14" s="212"/>
      <c r="C14" s="213"/>
      <c r="D14" s="213"/>
      <c r="E14" s="213"/>
      <c r="F14" s="213"/>
      <c r="G14" s="213"/>
      <c r="H14" s="214"/>
      <c r="I14" s="214"/>
      <c r="J14" s="214"/>
    </row>
    <row r="15" spans="1:11" s="178" customFormat="1" ht="23.25">
      <c r="B15" s="212"/>
      <c r="C15" s="213"/>
      <c r="D15" s="213"/>
      <c r="E15" s="213"/>
      <c r="F15" s="213"/>
      <c r="G15" s="213"/>
      <c r="H15" s="214"/>
      <c r="I15" s="214"/>
      <c r="J15" s="214"/>
    </row>
    <row r="16" spans="1:11" s="178" customFormat="1" ht="23.25">
      <c r="B16" s="212"/>
      <c r="C16" s="213"/>
      <c r="D16" s="213"/>
      <c r="E16" s="213"/>
      <c r="F16" s="213"/>
      <c r="G16" s="213"/>
      <c r="H16" s="214"/>
      <c r="I16" s="214"/>
      <c r="J16" s="214"/>
    </row>
    <row r="17" spans="2:10" s="178" customFormat="1" ht="23.25">
      <c r="B17" s="212"/>
      <c r="C17" s="213"/>
      <c r="D17" s="213"/>
      <c r="E17" s="213"/>
      <c r="F17" s="213"/>
      <c r="G17" s="213"/>
      <c r="H17" s="214"/>
      <c r="I17" s="214"/>
      <c r="J17" s="214"/>
    </row>
    <row r="18" spans="2:10" s="178" customFormat="1" ht="23.25">
      <c r="B18" s="212"/>
      <c r="C18" s="213"/>
      <c r="D18" s="213"/>
      <c r="E18" s="213"/>
      <c r="F18" s="213"/>
      <c r="G18" s="213"/>
      <c r="H18" s="214"/>
      <c r="I18" s="214"/>
      <c r="J18" s="214"/>
    </row>
  </sheetData>
  <pageMargins left="1.1811023622047245" right="0.59055118110236227" top="0.98425196850393704" bottom="0.59055118110236227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09B4-60D1-43F0-B3BD-BE81789C7C9B}">
  <sheetPr>
    <tabColor theme="1"/>
  </sheetPr>
  <dimension ref="A1:I335"/>
  <sheetViews>
    <sheetView showGridLines="0" view="pageBreakPreview" topLeftCell="A189" zoomScaleNormal="100" zoomScaleSheetLayoutView="100" workbookViewId="0">
      <selection sqref="A1:G1"/>
    </sheetView>
  </sheetViews>
  <sheetFormatPr defaultRowHeight="15"/>
  <cols>
    <col min="1" max="1" width="41.42578125" customWidth="1"/>
    <col min="2" max="2" width="8.42578125" bestFit="1" customWidth="1"/>
    <col min="3" max="3" width="12.5703125" bestFit="1" customWidth="1"/>
    <col min="4" max="4" width="12.42578125" bestFit="1" customWidth="1"/>
    <col min="5" max="7" width="8.85546875" bestFit="1" customWidth="1"/>
    <col min="8" max="8" width="10.28515625" customWidth="1"/>
    <col min="9" max="9" width="1" customWidth="1"/>
  </cols>
  <sheetData>
    <row r="1" spans="1:9" ht="21.75" customHeight="1">
      <c r="A1" s="340" t="s">
        <v>461</v>
      </c>
      <c r="B1" s="340"/>
      <c r="C1" s="340"/>
      <c r="D1" s="340"/>
      <c r="E1" s="340"/>
      <c r="F1" s="340"/>
      <c r="G1" s="340"/>
      <c r="H1" s="324"/>
      <c r="I1" s="324"/>
    </row>
    <row r="2" spans="1:9" ht="21.75" customHeight="1">
      <c r="A2" s="340" t="s">
        <v>1098</v>
      </c>
      <c r="B2" s="340"/>
      <c r="C2" s="340"/>
      <c r="D2" s="340"/>
      <c r="E2" s="340"/>
      <c r="F2" s="340"/>
      <c r="G2" s="340"/>
      <c r="H2" s="324"/>
      <c r="I2" s="324"/>
    </row>
    <row r="3" spans="1:9" ht="21.75">
      <c r="A3" s="343"/>
      <c r="B3" s="343"/>
      <c r="C3" s="343"/>
      <c r="D3" s="343"/>
      <c r="E3" s="343"/>
      <c r="F3" s="343"/>
      <c r="G3" s="343"/>
      <c r="H3" s="343"/>
      <c r="I3" s="343"/>
    </row>
    <row r="4" spans="1:9" ht="21.75" customHeight="1">
      <c r="A4" s="362" t="s">
        <v>497</v>
      </c>
      <c r="B4" s="362"/>
      <c r="C4" s="362"/>
      <c r="D4" s="362"/>
      <c r="E4" s="362"/>
      <c r="F4" s="362"/>
      <c r="G4" s="362"/>
      <c r="H4" s="362"/>
      <c r="I4" s="362"/>
    </row>
    <row r="5" spans="1:9" ht="21.75">
      <c r="A5" s="343"/>
      <c r="B5" s="343"/>
      <c r="C5" s="343"/>
      <c r="D5" s="343"/>
      <c r="E5" s="343"/>
      <c r="F5" s="343"/>
      <c r="G5" s="343"/>
      <c r="H5" s="343"/>
      <c r="I5" s="343"/>
    </row>
    <row r="6" spans="1:9" ht="22.5" thickBot="1">
      <c r="A6" s="341" t="s">
        <v>1099</v>
      </c>
      <c r="B6" s="341"/>
      <c r="C6" s="341"/>
      <c r="D6" s="341"/>
      <c r="E6" s="341"/>
      <c r="F6" s="341"/>
      <c r="G6" s="341"/>
      <c r="H6" s="341"/>
      <c r="I6" s="341"/>
    </row>
    <row r="7" spans="1:9" ht="43.5" customHeight="1">
      <c r="A7" s="342" t="s">
        <v>1140</v>
      </c>
      <c r="B7" s="342"/>
      <c r="C7" s="342"/>
      <c r="D7" s="342"/>
      <c r="E7" s="342"/>
      <c r="F7" s="342"/>
      <c r="G7" s="342"/>
      <c r="H7" s="342"/>
      <c r="I7" s="342"/>
    </row>
    <row r="8" spans="1:9" ht="21.75">
      <c r="A8" s="343"/>
      <c r="B8" s="343"/>
      <c r="C8" s="343"/>
      <c r="D8" s="343"/>
      <c r="E8" s="343"/>
      <c r="F8" s="343"/>
      <c r="G8" s="343"/>
      <c r="H8" s="343"/>
      <c r="I8" s="343"/>
    </row>
    <row r="9" spans="1:9" ht="22.5" thickBot="1">
      <c r="A9" s="344" t="s">
        <v>1100</v>
      </c>
      <c r="B9" s="344"/>
      <c r="C9" s="344"/>
      <c r="D9" s="344"/>
      <c r="E9" s="344"/>
      <c r="F9" s="344"/>
      <c r="G9" s="344"/>
      <c r="H9" s="344"/>
      <c r="I9" s="344"/>
    </row>
    <row r="10" spans="1:9" ht="21.75" customHeight="1">
      <c r="A10" s="345" t="s">
        <v>340</v>
      </c>
      <c r="B10" s="347" t="s">
        <v>1101</v>
      </c>
      <c r="C10" s="348"/>
      <c r="D10" s="348"/>
      <c r="E10" s="348"/>
      <c r="F10" s="348"/>
      <c r="G10" s="349"/>
      <c r="H10" s="350"/>
      <c r="I10" s="343"/>
    </row>
    <row r="11" spans="1:9" ht="21.75">
      <c r="A11" s="346"/>
      <c r="B11" s="123" t="s">
        <v>463</v>
      </c>
      <c r="C11" s="123" t="s">
        <v>484</v>
      </c>
      <c r="D11" s="123" t="s">
        <v>485</v>
      </c>
      <c r="E11" s="123" t="s">
        <v>486</v>
      </c>
      <c r="F11" s="123" t="s">
        <v>674</v>
      </c>
      <c r="G11" s="124" t="s">
        <v>1102</v>
      </c>
      <c r="H11" s="350"/>
      <c r="I11" s="343"/>
    </row>
    <row r="12" spans="1:9" ht="21.75">
      <c r="A12" s="294" t="s">
        <v>487</v>
      </c>
      <c r="B12" s="295" t="s">
        <v>488</v>
      </c>
      <c r="C12" s="296">
        <v>204961980</v>
      </c>
      <c r="D12" s="307">
        <f>สังเขป!I21</f>
        <v>211418180</v>
      </c>
      <c r="E12" s="298" t="s">
        <v>96</v>
      </c>
      <c r="F12" s="298" t="s">
        <v>96</v>
      </c>
      <c r="G12" s="299" t="s">
        <v>96</v>
      </c>
      <c r="H12" s="350"/>
      <c r="I12" s="343"/>
    </row>
    <row r="13" spans="1:9" ht="21.75">
      <c r="A13" s="294" t="s">
        <v>489</v>
      </c>
      <c r="B13" s="295" t="s">
        <v>488</v>
      </c>
      <c r="C13" s="296">
        <v>204961980</v>
      </c>
      <c r="D13" s="307">
        <f>D12</f>
        <v>211418180</v>
      </c>
      <c r="E13" s="298" t="s">
        <v>96</v>
      </c>
      <c r="F13" s="298" t="s">
        <v>96</v>
      </c>
      <c r="G13" s="299" t="s">
        <v>96</v>
      </c>
      <c r="H13" s="350"/>
      <c r="I13" s="343"/>
    </row>
    <row r="14" spans="1:9" ht="22.5" thickBot="1">
      <c r="A14" s="300" t="s">
        <v>490</v>
      </c>
      <c r="B14" s="301" t="s">
        <v>488</v>
      </c>
      <c r="C14" s="302" t="s">
        <v>96</v>
      </c>
      <c r="D14" s="302" t="s">
        <v>96</v>
      </c>
      <c r="E14" s="302" t="s">
        <v>96</v>
      </c>
      <c r="F14" s="302" t="s">
        <v>96</v>
      </c>
      <c r="G14" s="303" t="s">
        <v>96</v>
      </c>
      <c r="H14" s="350"/>
      <c r="I14" s="343"/>
    </row>
    <row r="15" spans="1:9" ht="21.75">
      <c r="A15" s="343"/>
      <c r="B15" s="343"/>
      <c r="C15" s="343"/>
      <c r="D15" s="343"/>
      <c r="E15" s="343"/>
      <c r="F15" s="343"/>
      <c r="G15" s="343"/>
      <c r="H15" s="343"/>
      <c r="I15" s="343"/>
    </row>
    <row r="16" spans="1:9" ht="22.5" thickBot="1">
      <c r="A16" s="341" t="s">
        <v>1103</v>
      </c>
      <c r="B16" s="341"/>
      <c r="C16" s="341"/>
      <c r="D16" s="341"/>
      <c r="E16" s="341"/>
      <c r="F16" s="341"/>
      <c r="G16" s="341"/>
      <c r="H16" s="341"/>
      <c r="I16" s="341"/>
    </row>
    <row r="17" spans="1:9" ht="43.5" customHeight="1">
      <c r="A17" s="342" t="s">
        <v>1141</v>
      </c>
      <c r="B17" s="342"/>
      <c r="C17" s="342"/>
      <c r="D17" s="342"/>
      <c r="E17" s="342"/>
      <c r="F17" s="342"/>
      <c r="G17" s="342"/>
      <c r="H17" s="342"/>
      <c r="I17" s="342"/>
    </row>
    <row r="18" spans="1:9" ht="21.75">
      <c r="A18" s="343"/>
      <c r="B18" s="343"/>
      <c r="C18" s="343"/>
      <c r="D18" s="343"/>
      <c r="E18" s="343"/>
      <c r="F18" s="343"/>
      <c r="G18" s="343"/>
      <c r="H18" s="343"/>
      <c r="I18" s="343"/>
    </row>
    <row r="19" spans="1:9" ht="22.5" thickBot="1">
      <c r="A19" s="344" t="s">
        <v>1104</v>
      </c>
      <c r="B19" s="344"/>
      <c r="C19" s="344"/>
      <c r="D19" s="344"/>
      <c r="E19" s="344"/>
      <c r="F19" s="344"/>
      <c r="G19" s="344"/>
      <c r="H19" s="344"/>
      <c r="I19" s="344"/>
    </row>
    <row r="20" spans="1:9" ht="21.75" customHeight="1">
      <c r="A20" s="345" t="s">
        <v>1105</v>
      </c>
      <c r="B20" s="347" t="s">
        <v>838</v>
      </c>
      <c r="C20" s="348"/>
      <c r="D20" s="348"/>
      <c r="E20" s="348"/>
      <c r="F20" s="348"/>
      <c r="G20" s="349"/>
      <c r="H20" s="350"/>
      <c r="I20" s="343"/>
    </row>
    <row r="21" spans="1:9" ht="21.75">
      <c r="A21" s="346"/>
      <c r="B21" s="123" t="s">
        <v>463</v>
      </c>
      <c r="C21" s="123" t="s">
        <v>484</v>
      </c>
      <c r="D21" s="123" t="s">
        <v>485</v>
      </c>
      <c r="E21" s="123" t="s">
        <v>486</v>
      </c>
      <c r="F21" s="123" t="s">
        <v>674</v>
      </c>
      <c r="G21" s="124" t="s">
        <v>1102</v>
      </c>
      <c r="H21" s="350"/>
      <c r="I21" s="343"/>
    </row>
    <row r="22" spans="1:9" ht="21.75">
      <c r="A22" s="125" t="s">
        <v>1106</v>
      </c>
      <c r="B22" s="126" t="s">
        <v>673</v>
      </c>
      <c r="C22" s="290">
        <v>1</v>
      </c>
      <c r="D22" s="290">
        <v>1</v>
      </c>
      <c r="E22" s="290">
        <v>1</v>
      </c>
      <c r="F22" s="290">
        <v>1</v>
      </c>
      <c r="G22" s="292">
        <v>1</v>
      </c>
      <c r="H22" s="350"/>
      <c r="I22" s="343"/>
    </row>
    <row r="23" spans="1:9" ht="43.5">
      <c r="A23" s="125" t="s">
        <v>1168</v>
      </c>
      <c r="B23" s="126" t="s">
        <v>464</v>
      </c>
      <c r="C23" s="290">
        <v>97</v>
      </c>
      <c r="D23" s="290">
        <v>98</v>
      </c>
      <c r="E23" s="290">
        <v>99</v>
      </c>
      <c r="F23" s="290">
        <v>100</v>
      </c>
      <c r="G23" s="292">
        <v>100</v>
      </c>
      <c r="H23" s="350"/>
      <c r="I23" s="343"/>
    </row>
    <row r="24" spans="1:9" ht="55.5" customHeight="1">
      <c r="A24" s="128" t="s">
        <v>1169</v>
      </c>
      <c r="B24" s="126" t="s">
        <v>464</v>
      </c>
      <c r="C24" s="290">
        <v>100</v>
      </c>
      <c r="D24" s="290">
        <v>100</v>
      </c>
      <c r="E24" s="290">
        <v>100</v>
      </c>
      <c r="F24" s="290">
        <v>100</v>
      </c>
      <c r="G24" s="292">
        <v>100</v>
      </c>
      <c r="H24" s="350"/>
      <c r="I24" s="343"/>
    </row>
    <row r="25" spans="1:9" ht="21.75">
      <c r="A25" s="294" t="s">
        <v>487</v>
      </c>
      <c r="B25" s="295" t="s">
        <v>488</v>
      </c>
      <c r="C25" s="296">
        <v>10395000</v>
      </c>
      <c r="D25" s="307">
        <f>สังเขป!I22</f>
        <v>13245400</v>
      </c>
      <c r="E25" s="298" t="s">
        <v>96</v>
      </c>
      <c r="F25" s="298" t="s">
        <v>96</v>
      </c>
      <c r="G25" s="299" t="s">
        <v>96</v>
      </c>
      <c r="H25" s="350"/>
      <c r="I25" s="343"/>
    </row>
    <row r="26" spans="1:9" ht="21.75">
      <c r="A26" s="294" t="s">
        <v>489</v>
      </c>
      <c r="B26" s="295" t="s">
        <v>488</v>
      </c>
      <c r="C26" s="296">
        <v>10395000</v>
      </c>
      <c r="D26" s="307">
        <f>D25</f>
        <v>13245400</v>
      </c>
      <c r="E26" s="298" t="s">
        <v>96</v>
      </c>
      <c r="F26" s="298" t="s">
        <v>96</v>
      </c>
      <c r="G26" s="299" t="s">
        <v>96</v>
      </c>
      <c r="H26" s="350"/>
      <c r="I26" s="343"/>
    </row>
    <row r="27" spans="1:9" ht="22.5" thickBot="1">
      <c r="A27" s="300" t="s">
        <v>490</v>
      </c>
      <c r="B27" s="301" t="s">
        <v>488</v>
      </c>
      <c r="C27" s="302" t="s">
        <v>96</v>
      </c>
      <c r="D27" s="302" t="s">
        <v>96</v>
      </c>
      <c r="E27" s="302" t="s">
        <v>96</v>
      </c>
      <c r="F27" s="302" t="s">
        <v>96</v>
      </c>
      <c r="G27" s="303" t="s">
        <v>96</v>
      </c>
      <c r="H27" s="350"/>
      <c r="I27" s="343"/>
    </row>
    <row r="28" spans="1:9" ht="21.75">
      <c r="A28" s="343"/>
      <c r="B28" s="343"/>
      <c r="C28" s="343"/>
      <c r="D28" s="343"/>
      <c r="E28" s="343"/>
      <c r="F28" s="343"/>
      <c r="G28" s="343"/>
      <c r="H28" s="343"/>
      <c r="I28" s="343"/>
    </row>
    <row r="29" spans="1:9" ht="21.75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ht="21.75">
      <c r="A30" s="122"/>
      <c r="B30" s="122"/>
      <c r="C30" s="122"/>
      <c r="D30" s="122"/>
      <c r="E30" s="122"/>
      <c r="F30" s="122"/>
      <c r="G30" s="122"/>
      <c r="H30" s="122"/>
      <c r="I30" s="122"/>
    </row>
    <row r="31" spans="1:9" ht="21.75">
      <c r="A31" s="122"/>
      <c r="B31" s="122"/>
      <c r="C31" s="122"/>
      <c r="D31" s="122"/>
      <c r="E31" s="122"/>
      <c r="F31" s="122"/>
      <c r="G31" s="122"/>
      <c r="H31" s="122"/>
      <c r="I31" s="122"/>
    </row>
    <row r="32" spans="1:9" ht="21.75">
      <c r="A32" s="122"/>
      <c r="B32" s="122"/>
      <c r="C32" s="122"/>
      <c r="D32" s="122"/>
      <c r="E32" s="122"/>
      <c r="F32" s="122"/>
      <c r="G32" s="122"/>
      <c r="H32" s="122"/>
      <c r="I32" s="122"/>
    </row>
    <row r="33" spans="1:9" ht="21.75">
      <c r="A33" s="122"/>
      <c r="B33" s="122"/>
      <c r="C33" s="122"/>
      <c r="D33" s="122"/>
      <c r="E33" s="122"/>
      <c r="F33" s="122"/>
      <c r="G33" s="122"/>
      <c r="H33" s="122"/>
      <c r="I33" s="122"/>
    </row>
    <row r="34" spans="1:9" ht="21.75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22.5" thickBot="1">
      <c r="A35" s="341" t="s">
        <v>1107</v>
      </c>
      <c r="B35" s="341"/>
      <c r="C35" s="341"/>
      <c r="D35" s="341"/>
      <c r="E35" s="341"/>
      <c r="F35" s="341"/>
      <c r="G35" s="341"/>
      <c r="H35" s="341"/>
      <c r="I35" s="341"/>
    </row>
    <row r="36" spans="1:9" ht="112.5" customHeight="1">
      <c r="A36" s="342" t="s">
        <v>1142</v>
      </c>
      <c r="B36" s="342"/>
      <c r="C36" s="342"/>
      <c r="D36" s="342"/>
      <c r="E36" s="342"/>
      <c r="F36" s="342"/>
      <c r="G36" s="342"/>
      <c r="H36" s="342"/>
      <c r="I36" s="342"/>
    </row>
    <row r="37" spans="1:9" ht="21.75">
      <c r="A37" s="343"/>
      <c r="B37" s="343"/>
      <c r="C37" s="343"/>
      <c r="D37" s="343"/>
      <c r="E37" s="343"/>
      <c r="F37" s="343"/>
      <c r="G37" s="343"/>
      <c r="H37" s="343"/>
      <c r="I37" s="343"/>
    </row>
    <row r="38" spans="1:9" ht="22.5" thickBot="1">
      <c r="A38" s="344" t="s">
        <v>1108</v>
      </c>
      <c r="B38" s="344"/>
      <c r="C38" s="344"/>
      <c r="D38" s="344"/>
      <c r="E38" s="344"/>
      <c r="F38" s="344"/>
      <c r="G38" s="344"/>
      <c r="H38" s="344"/>
      <c r="I38" s="344"/>
    </row>
    <row r="39" spans="1:9" ht="21.75" customHeight="1">
      <c r="A39" s="345" t="s">
        <v>1105</v>
      </c>
      <c r="B39" s="347" t="s">
        <v>838</v>
      </c>
      <c r="C39" s="348"/>
      <c r="D39" s="348"/>
      <c r="E39" s="348"/>
      <c r="F39" s="348"/>
      <c r="G39" s="349"/>
      <c r="H39" s="350"/>
      <c r="I39" s="343"/>
    </row>
    <row r="40" spans="1:9" ht="21.75">
      <c r="A40" s="346"/>
      <c r="B40" s="123" t="s">
        <v>463</v>
      </c>
      <c r="C40" s="123" t="s">
        <v>484</v>
      </c>
      <c r="D40" s="123" t="s">
        <v>485</v>
      </c>
      <c r="E40" s="123" t="s">
        <v>486</v>
      </c>
      <c r="F40" s="123" t="s">
        <v>674</v>
      </c>
      <c r="G40" s="124" t="s">
        <v>1102</v>
      </c>
      <c r="H40" s="350"/>
      <c r="I40" s="343"/>
    </row>
    <row r="41" spans="1:9" ht="43.5">
      <c r="A41" s="125" t="s">
        <v>1170</v>
      </c>
      <c r="B41" s="126" t="s">
        <v>464</v>
      </c>
      <c r="C41" s="290">
        <v>90</v>
      </c>
      <c r="D41" s="290">
        <v>90</v>
      </c>
      <c r="E41" s="290">
        <v>92</v>
      </c>
      <c r="F41" s="290">
        <v>95</v>
      </c>
      <c r="G41" s="292">
        <v>95</v>
      </c>
      <c r="H41" s="350"/>
      <c r="I41" s="343"/>
    </row>
    <row r="42" spans="1:9" ht="43.5">
      <c r="A42" s="125" t="s">
        <v>1171</v>
      </c>
      <c r="B42" s="126" t="s">
        <v>464</v>
      </c>
      <c r="C42" s="290">
        <v>85</v>
      </c>
      <c r="D42" s="290">
        <v>85</v>
      </c>
      <c r="E42" s="290">
        <v>88</v>
      </c>
      <c r="F42" s="290">
        <v>88</v>
      </c>
      <c r="G42" s="292">
        <v>90</v>
      </c>
      <c r="H42" s="350"/>
      <c r="I42" s="343"/>
    </row>
    <row r="43" spans="1:9" ht="21.75">
      <c r="A43" s="125" t="s">
        <v>675</v>
      </c>
      <c r="B43" s="126" t="s">
        <v>465</v>
      </c>
      <c r="C43" s="290">
        <v>47</v>
      </c>
      <c r="D43" s="290">
        <v>47</v>
      </c>
      <c r="E43" s="290">
        <v>47</v>
      </c>
      <c r="F43" s="290">
        <v>47</v>
      </c>
      <c r="G43" s="292">
        <v>47</v>
      </c>
      <c r="H43" s="350"/>
      <c r="I43" s="343"/>
    </row>
    <row r="44" spans="1:9" ht="21.75">
      <c r="A44" s="294" t="s">
        <v>487</v>
      </c>
      <c r="B44" s="295" t="s">
        <v>488</v>
      </c>
      <c r="C44" s="296">
        <v>503390</v>
      </c>
      <c r="D44" s="307">
        <f>สังเขป!I23</f>
        <v>537100</v>
      </c>
      <c r="E44" s="298" t="s">
        <v>96</v>
      </c>
      <c r="F44" s="298" t="s">
        <v>96</v>
      </c>
      <c r="G44" s="299" t="s">
        <v>96</v>
      </c>
      <c r="H44" s="350"/>
      <c r="I44" s="343"/>
    </row>
    <row r="45" spans="1:9" ht="21.75">
      <c r="A45" s="294" t="s">
        <v>489</v>
      </c>
      <c r="B45" s="295" t="s">
        <v>488</v>
      </c>
      <c r="C45" s="296">
        <v>503390</v>
      </c>
      <c r="D45" s="307">
        <f>D44</f>
        <v>537100</v>
      </c>
      <c r="E45" s="298" t="s">
        <v>96</v>
      </c>
      <c r="F45" s="298" t="s">
        <v>96</v>
      </c>
      <c r="G45" s="299" t="s">
        <v>96</v>
      </c>
      <c r="H45" s="350"/>
      <c r="I45" s="343"/>
    </row>
    <row r="46" spans="1:9" ht="22.5" thickBot="1">
      <c r="A46" s="300" t="s">
        <v>490</v>
      </c>
      <c r="B46" s="301" t="s">
        <v>488</v>
      </c>
      <c r="C46" s="302" t="s">
        <v>96</v>
      </c>
      <c r="D46" s="302" t="s">
        <v>96</v>
      </c>
      <c r="E46" s="302" t="s">
        <v>96</v>
      </c>
      <c r="F46" s="302" t="s">
        <v>96</v>
      </c>
      <c r="G46" s="303" t="s">
        <v>96</v>
      </c>
      <c r="H46" s="350"/>
      <c r="I46" s="343"/>
    </row>
    <row r="47" spans="1:9" ht="21.75">
      <c r="A47" s="343"/>
      <c r="B47" s="343"/>
      <c r="C47" s="343"/>
      <c r="D47" s="343"/>
      <c r="E47" s="343"/>
      <c r="F47" s="343"/>
      <c r="G47" s="343"/>
      <c r="H47" s="343"/>
      <c r="I47" s="343"/>
    </row>
    <row r="48" spans="1:9" ht="22.5" thickBot="1">
      <c r="A48" s="341" t="s">
        <v>1109</v>
      </c>
      <c r="B48" s="341"/>
      <c r="C48" s="341"/>
      <c r="D48" s="341"/>
      <c r="E48" s="341"/>
      <c r="F48" s="341"/>
      <c r="G48" s="341"/>
      <c r="H48" s="341"/>
      <c r="I48" s="341"/>
    </row>
    <row r="49" spans="1:9" ht="64.5" customHeight="1">
      <c r="A49" s="342" t="s">
        <v>1143</v>
      </c>
      <c r="B49" s="342"/>
      <c r="C49" s="342"/>
      <c r="D49" s="342"/>
      <c r="E49" s="342"/>
      <c r="F49" s="342"/>
      <c r="G49" s="342"/>
      <c r="H49" s="342"/>
      <c r="I49" s="342"/>
    </row>
    <row r="50" spans="1:9" ht="21.75">
      <c r="A50" s="343"/>
      <c r="B50" s="343"/>
      <c r="C50" s="343"/>
      <c r="D50" s="343"/>
      <c r="E50" s="343"/>
      <c r="F50" s="343"/>
      <c r="G50" s="343"/>
      <c r="H50" s="343"/>
      <c r="I50" s="343"/>
    </row>
    <row r="51" spans="1:9" ht="22.5" thickBot="1">
      <c r="A51" s="344" t="s">
        <v>1110</v>
      </c>
      <c r="B51" s="344"/>
      <c r="C51" s="344"/>
      <c r="D51" s="344"/>
      <c r="E51" s="344"/>
      <c r="F51" s="344"/>
      <c r="G51" s="344"/>
      <c r="H51" s="344"/>
      <c r="I51" s="344"/>
    </row>
    <row r="52" spans="1:9" ht="21.75" customHeight="1">
      <c r="A52" s="345" t="s">
        <v>1105</v>
      </c>
      <c r="B52" s="347" t="s">
        <v>838</v>
      </c>
      <c r="C52" s="348"/>
      <c r="D52" s="348"/>
      <c r="E52" s="348"/>
      <c r="F52" s="348"/>
      <c r="G52" s="349"/>
      <c r="H52" s="350"/>
      <c r="I52" s="343"/>
    </row>
    <row r="53" spans="1:9" ht="21.75">
      <c r="A53" s="346"/>
      <c r="B53" s="123" t="s">
        <v>463</v>
      </c>
      <c r="C53" s="123" t="s">
        <v>484</v>
      </c>
      <c r="D53" s="123" t="s">
        <v>485</v>
      </c>
      <c r="E53" s="123" t="s">
        <v>486</v>
      </c>
      <c r="F53" s="123" t="s">
        <v>674</v>
      </c>
      <c r="G53" s="124" t="s">
        <v>1102</v>
      </c>
      <c r="H53" s="350"/>
      <c r="I53" s="343"/>
    </row>
    <row r="54" spans="1:9" ht="21.75">
      <c r="A54" s="125" t="s">
        <v>676</v>
      </c>
      <c r="B54" s="126" t="s">
        <v>464</v>
      </c>
      <c r="C54" s="290">
        <v>80</v>
      </c>
      <c r="D54" s="290">
        <v>85</v>
      </c>
      <c r="E54" s="290">
        <v>90</v>
      </c>
      <c r="F54" s="290">
        <v>95</v>
      </c>
      <c r="G54" s="292">
        <v>95</v>
      </c>
      <c r="H54" s="350"/>
      <c r="I54" s="343"/>
    </row>
    <row r="55" spans="1:9" ht="43.5">
      <c r="A55" s="125" t="s">
        <v>1172</v>
      </c>
      <c r="B55" s="126" t="s">
        <v>464</v>
      </c>
      <c r="C55" s="290">
        <v>80</v>
      </c>
      <c r="D55" s="290">
        <v>85</v>
      </c>
      <c r="E55" s="290">
        <v>90</v>
      </c>
      <c r="F55" s="290">
        <v>95</v>
      </c>
      <c r="G55" s="292">
        <v>95</v>
      </c>
      <c r="H55" s="350"/>
      <c r="I55" s="343"/>
    </row>
    <row r="56" spans="1:9" ht="43.5">
      <c r="A56" s="125" t="s">
        <v>677</v>
      </c>
      <c r="B56" s="126" t="s">
        <v>464</v>
      </c>
      <c r="C56" s="290">
        <v>80</v>
      </c>
      <c r="D56" s="290">
        <v>85</v>
      </c>
      <c r="E56" s="290">
        <v>90</v>
      </c>
      <c r="F56" s="290">
        <v>95</v>
      </c>
      <c r="G56" s="292">
        <v>95</v>
      </c>
      <c r="H56" s="350"/>
      <c r="I56" s="343"/>
    </row>
    <row r="57" spans="1:9" ht="21.75">
      <c r="A57" s="294" t="s">
        <v>487</v>
      </c>
      <c r="B57" s="295" t="s">
        <v>488</v>
      </c>
      <c r="C57" s="296">
        <v>2025200</v>
      </c>
      <c r="D57" s="297">
        <f>สังเขป!I24</f>
        <v>1948900</v>
      </c>
      <c r="E57" s="298" t="s">
        <v>96</v>
      </c>
      <c r="F57" s="298" t="s">
        <v>96</v>
      </c>
      <c r="G57" s="299" t="s">
        <v>96</v>
      </c>
      <c r="H57" s="350"/>
      <c r="I57" s="343"/>
    </row>
    <row r="58" spans="1:9" ht="21.75">
      <c r="A58" s="294" t="s">
        <v>489</v>
      </c>
      <c r="B58" s="295" t="s">
        <v>488</v>
      </c>
      <c r="C58" s="296">
        <v>2025200</v>
      </c>
      <c r="D58" s="297">
        <f>D57</f>
        <v>1948900</v>
      </c>
      <c r="E58" s="298" t="s">
        <v>96</v>
      </c>
      <c r="F58" s="298" t="s">
        <v>96</v>
      </c>
      <c r="G58" s="299" t="s">
        <v>96</v>
      </c>
      <c r="H58" s="350"/>
      <c r="I58" s="343"/>
    </row>
    <row r="59" spans="1:9" ht="22.5" thickBot="1">
      <c r="A59" s="300" t="s">
        <v>490</v>
      </c>
      <c r="B59" s="301" t="s">
        <v>488</v>
      </c>
      <c r="C59" s="302" t="s">
        <v>96</v>
      </c>
      <c r="D59" s="302" t="s">
        <v>96</v>
      </c>
      <c r="E59" s="302" t="s">
        <v>96</v>
      </c>
      <c r="F59" s="302" t="s">
        <v>96</v>
      </c>
      <c r="G59" s="303" t="s">
        <v>96</v>
      </c>
      <c r="H59" s="350"/>
      <c r="I59" s="343"/>
    </row>
    <row r="60" spans="1:9" ht="21.75">
      <c r="A60" s="343"/>
      <c r="B60" s="343"/>
      <c r="C60" s="343"/>
      <c r="D60" s="343"/>
      <c r="E60" s="343"/>
      <c r="F60" s="343"/>
      <c r="G60" s="343"/>
      <c r="H60" s="343"/>
      <c r="I60" s="343"/>
    </row>
    <row r="61" spans="1:9" ht="21.75">
      <c r="A61" s="122"/>
      <c r="B61" s="122"/>
      <c r="C61" s="122"/>
      <c r="D61" s="122"/>
      <c r="E61" s="122"/>
      <c r="F61" s="122"/>
      <c r="G61" s="122"/>
      <c r="H61" s="122"/>
      <c r="I61" s="122"/>
    </row>
    <row r="62" spans="1:9" ht="21.75">
      <c r="A62" s="122"/>
      <c r="B62" s="122"/>
      <c r="C62" s="122"/>
      <c r="D62" s="122"/>
      <c r="E62" s="122"/>
      <c r="F62" s="122"/>
      <c r="G62" s="122"/>
      <c r="H62" s="122"/>
      <c r="I62" s="122"/>
    </row>
    <row r="63" spans="1:9" ht="21.75">
      <c r="A63" s="122"/>
      <c r="B63" s="122"/>
      <c r="C63" s="122"/>
      <c r="D63" s="122"/>
      <c r="E63" s="122"/>
      <c r="F63" s="122"/>
      <c r="G63" s="122"/>
      <c r="H63" s="122"/>
      <c r="I63" s="122"/>
    </row>
    <row r="64" spans="1:9" ht="22.5" thickBot="1">
      <c r="A64" s="341" t="s">
        <v>1111</v>
      </c>
      <c r="B64" s="341"/>
      <c r="C64" s="341"/>
      <c r="D64" s="341"/>
      <c r="E64" s="341"/>
      <c r="F64" s="341"/>
      <c r="G64" s="341"/>
      <c r="H64" s="341"/>
      <c r="I64" s="341"/>
    </row>
    <row r="65" spans="1:9" ht="109.5" customHeight="1">
      <c r="A65" s="342" t="s">
        <v>1144</v>
      </c>
      <c r="B65" s="342"/>
      <c r="C65" s="342"/>
      <c r="D65" s="342"/>
      <c r="E65" s="342"/>
      <c r="F65" s="342"/>
      <c r="G65" s="342"/>
      <c r="H65" s="342"/>
      <c r="I65" s="342"/>
    </row>
    <row r="66" spans="1:9" ht="21.75">
      <c r="A66" s="343"/>
      <c r="B66" s="343"/>
      <c r="C66" s="343"/>
      <c r="D66" s="343"/>
      <c r="E66" s="343"/>
      <c r="F66" s="343"/>
      <c r="G66" s="343"/>
      <c r="H66" s="343"/>
      <c r="I66" s="343"/>
    </row>
    <row r="67" spans="1:9" ht="22.5" thickBot="1">
      <c r="A67" s="344" t="s">
        <v>1112</v>
      </c>
      <c r="B67" s="344"/>
      <c r="C67" s="344"/>
      <c r="D67" s="344"/>
      <c r="E67" s="344"/>
      <c r="F67" s="344"/>
      <c r="G67" s="344"/>
      <c r="H67" s="344"/>
      <c r="I67" s="344"/>
    </row>
    <row r="68" spans="1:9" ht="21.75" customHeight="1">
      <c r="A68" s="345" t="s">
        <v>1105</v>
      </c>
      <c r="B68" s="347" t="s">
        <v>838</v>
      </c>
      <c r="C68" s="348"/>
      <c r="D68" s="348"/>
      <c r="E68" s="348"/>
      <c r="F68" s="348"/>
      <c r="G68" s="349"/>
      <c r="H68" s="350"/>
      <c r="I68" s="343"/>
    </row>
    <row r="69" spans="1:9" ht="21.75">
      <c r="A69" s="346"/>
      <c r="B69" s="123" t="s">
        <v>463</v>
      </c>
      <c r="C69" s="123" t="s">
        <v>484</v>
      </c>
      <c r="D69" s="123" t="s">
        <v>485</v>
      </c>
      <c r="E69" s="123" t="s">
        <v>486</v>
      </c>
      <c r="F69" s="123" t="s">
        <v>674</v>
      </c>
      <c r="G69" s="124" t="s">
        <v>1102</v>
      </c>
      <c r="H69" s="350"/>
      <c r="I69" s="343"/>
    </row>
    <row r="70" spans="1:9" ht="43.5">
      <c r="A70" s="125" t="s">
        <v>678</v>
      </c>
      <c r="B70" s="126" t="s">
        <v>464</v>
      </c>
      <c r="C70" s="290">
        <v>94</v>
      </c>
      <c r="D70" s="290">
        <v>100</v>
      </c>
      <c r="E70" s="290">
        <v>100</v>
      </c>
      <c r="F70" s="290">
        <v>100</v>
      </c>
      <c r="G70" s="292">
        <v>100</v>
      </c>
      <c r="H70" s="350"/>
      <c r="I70" s="343"/>
    </row>
    <row r="71" spans="1:9" ht="43.5">
      <c r="A71" s="125" t="s">
        <v>1173</v>
      </c>
      <c r="B71" s="126" t="s">
        <v>464</v>
      </c>
      <c r="C71" s="290">
        <v>100</v>
      </c>
      <c r="D71" s="290">
        <v>100</v>
      </c>
      <c r="E71" s="290">
        <v>100</v>
      </c>
      <c r="F71" s="290">
        <v>100</v>
      </c>
      <c r="G71" s="292">
        <v>100</v>
      </c>
      <c r="H71" s="350"/>
      <c r="I71" s="343"/>
    </row>
    <row r="72" spans="1:9" ht="43.5">
      <c r="A72" s="125" t="s">
        <v>1174</v>
      </c>
      <c r="B72" s="126" t="s">
        <v>464</v>
      </c>
      <c r="C72" s="290">
        <v>85</v>
      </c>
      <c r="D72" s="290">
        <v>80</v>
      </c>
      <c r="E72" s="290">
        <v>80</v>
      </c>
      <c r="F72" s="290">
        <v>80</v>
      </c>
      <c r="G72" s="292">
        <v>80</v>
      </c>
      <c r="H72" s="350"/>
      <c r="I72" s="343"/>
    </row>
    <row r="73" spans="1:9" ht="21.75">
      <c r="A73" s="294" t="s">
        <v>487</v>
      </c>
      <c r="B73" s="295" t="s">
        <v>488</v>
      </c>
      <c r="C73" s="296">
        <v>924930</v>
      </c>
      <c r="D73" s="304">
        <f>สังเขป!I25</f>
        <v>959000</v>
      </c>
      <c r="E73" s="298" t="s">
        <v>96</v>
      </c>
      <c r="F73" s="298" t="s">
        <v>96</v>
      </c>
      <c r="G73" s="299" t="s">
        <v>96</v>
      </c>
      <c r="H73" s="350"/>
      <c r="I73" s="343"/>
    </row>
    <row r="74" spans="1:9" ht="21.75">
      <c r="A74" s="294" t="s">
        <v>489</v>
      </c>
      <c r="B74" s="295" t="s">
        <v>488</v>
      </c>
      <c r="C74" s="296">
        <v>924930</v>
      </c>
      <c r="D74" s="304">
        <f>D73</f>
        <v>959000</v>
      </c>
      <c r="E74" s="298" t="s">
        <v>96</v>
      </c>
      <c r="F74" s="298" t="s">
        <v>96</v>
      </c>
      <c r="G74" s="299" t="s">
        <v>96</v>
      </c>
      <c r="H74" s="350"/>
      <c r="I74" s="343"/>
    </row>
    <row r="75" spans="1:9" ht="22.5" thickBot="1">
      <c r="A75" s="300" t="s">
        <v>490</v>
      </c>
      <c r="B75" s="301" t="s">
        <v>488</v>
      </c>
      <c r="C75" s="302" t="s">
        <v>96</v>
      </c>
      <c r="D75" s="302" t="s">
        <v>96</v>
      </c>
      <c r="E75" s="302" t="s">
        <v>96</v>
      </c>
      <c r="F75" s="302" t="s">
        <v>96</v>
      </c>
      <c r="G75" s="303" t="s">
        <v>96</v>
      </c>
      <c r="H75" s="350"/>
      <c r="I75" s="343"/>
    </row>
    <row r="76" spans="1:9" ht="21.75">
      <c r="A76" s="343"/>
      <c r="B76" s="343"/>
      <c r="C76" s="343"/>
      <c r="D76" s="343"/>
      <c r="E76" s="343"/>
      <c r="F76" s="343"/>
      <c r="G76" s="343"/>
      <c r="H76" s="343"/>
      <c r="I76" s="343"/>
    </row>
    <row r="77" spans="1:9" ht="22.5" thickBot="1">
      <c r="A77" s="341" t="s">
        <v>1113</v>
      </c>
      <c r="B77" s="341"/>
      <c r="C77" s="341"/>
      <c r="D77" s="341"/>
      <c r="E77" s="341"/>
      <c r="F77" s="341"/>
      <c r="G77" s="341"/>
      <c r="H77" s="341"/>
      <c r="I77" s="341"/>
    </row>
    <row r="78" spans="1:9" ht="69" customHeight="1">
      <c r="A78" s="342" t="s">
        <v>1145</v>
      </c>
      <c r="B78" s="342"/>
      <c r="C78" s="342"/>
      <c r="D78" s="342"/>
      <c r="E78" s="342"/>
      <c r="F78" s="342"/>
      <c r="G78" s="342"/>
      <c r="H78" s="342"/>
      <c r="I78" s="342"/>
    </row>
    <row r="79" spans="1:9" ht="21.75">
      <c r="A79" s="343"/>
      <c r="B79" s="343"/>
      <c r="C79" s="343"/>
      <c r="D79" s="343"/>
      <c r="E79" s="343"/>
      <c r="F79" s="343"/>
      <c r="G79" s="343"/>
      <c r="H79" s="343"/>
      <c r="I79" s="343"/>
    </row>
    <row r="80" spans="1:9" ht="49.5" customHeight="1" thickBot="1">
      <c r="A80" s="344" t="s">
        <v>1146</v>
      </c>
      <c r="B80" s="344"/>
      <c r="C80" s="344"/>
      <c r="D80" s="344"/>
      <c r="E80" s="344"/>
      <c r="F80" s="344"/>
      <c r="G80" s="344"/>
      <c r="H80" s="344"/>
      <c r="I80" s="344"/>
    </row>
    <row r="81" spans="1:9" ht="21.75" customHeight="1">
      <c r="A81" s="345" t="s">
        <v>1105</v>
      </c>
      <c r="B81" s="347" t="s">
        <v>838</v>
      </c>
      <c r="C81" s="348"/>
      <c r="D81" s="348"/>
      <c r="E81" s="348"/>
      <c r="F81" s="348"/>
      <c r="G81" s="349"/>
      <c r="H81" s="350"/>
      <c r="I81" s="343"/>
    </row>
    <row r="82" spans="1:9" ht="21.75">
      <c r="A82" s="346"/>
      <c r="B82" s="123" t="s">
        <v>463</v>
      </c>
      <c r="C82" s="123" t="s">
        <v>484</v>
      </c>
      <c r="D82" s="123" t="s">
        <v>485</v>
      </c>
      <c r="E82" s="123" t="s">
        <v>486</v>
      </c>
      <c r="F82" s="123" t="s">
        <v>674</v>
      </c>
      <c r="G82" s="124" t="s">
        <v>1102</v>
      </c>
      <c r="H82" s="350"/>
      <c r="I82" s="343"/>
    </row>
    <row r="83" spans="1:9" ht="21.75">
      <c r="A83" s="125" t="s">
        <v>679</v>
      </c>
      <c r="B83" s="126" t="s">
        <v>464</v>
      </c>
      <c r="C83" s="290">
        <v>70</v>
      </c>
      <c r="D83" s="290">
        <v>80</v>
      </c>
      <c r="E83" s="290">
        <v>80</v>
      </c>
      <c r="F83" s="290">
        <v>80</v>
      </c>
      <c r="G83" s="292">
        <v>80</v>
      </c>
      <c r="H83" s="350"/>
      <c r="I83" s="343"/>
    </row>
    <row r="84" spans="1:9" ht="43.5">
      <c r="A84" s="125" t="s">
        <v>1175</v>
      </c>
      <c r="B84" s="126" t="s">
        <v>464</v>
      </c>
      <c r="C84" s="290">
        <v>80</v>
      </c>
      <c r="D84" s="290">
        <v>70</v>
      </c>
      <c r="E84" s="290">
        <v>70</v>
      </c>
      <c r="F84" s="290">
        <v>70</v>
      </c>
      <c r="G84" s="292">
        <v>70</v>
      </c>
      <c r="H84" s="350"/>
      <c r="I84" s="343"/>
    </row>
    <row r="85" spans="1:9" ht="21.75">
      <c r="A85" s="125" t="s">
        <v>1114</v>
      </c>
      <c r="B85" s="126" t="s">
        <v>464</v>
      </c>
      <c r="C85" s="290">
        <v>10</v>
      </c>
      <c r="D85" s="290">
        <v>10</v>
      </c>
      <c r="E85" s="290">
        <v>10</v>
      </c>
      <c r="F85" s="290">
        <v>10</v>
      </c>
      <c r="G85" s="292">
        <v>10</v>
      </c>
      <c r="H85" s="350"/>
      <c r="I85" s="343"/>
    </row>
    <row r="86" spans="1:9" ht="21.75">
      <c r="A86" s="294" t="s">
        <v>487</v>
      </c>
      <c r="B86" s="295" t="s">
        <v>488</v>
      </c>
      <c r="C86" s="296">
        <v>2029550</v>
      </c>
      <c r="D86" s="304">
        <f>สังเขป!I26</f>
        <v>2090800</v>
      </c>
      <c r="E86" s="298" t="s">
        <v>96</v>
      </c>
      <c r="F86" s="298" t="s">
        <v>96</v>
      </c>
      <c r="G86" s="299" t="s">
        <v>96</v>
      </c>
      <c r="H86" s="350"/>
      <c r="I86" s="343"/>
    </row>
    <row r="87" spans="1:9" ht="21.75">
      <c r="A87" s="294" t="s">
        <v>489</v>
      </c>
      <c r="B87" s="295" t="s">
        <v>488</v>
      </c>
      <c r="C87" s="296">
        <v>2029550</v>
      </c>
      <c r="D87" s="304">
        <f>D86</f>
        <v>2090800</v>
      </c>
      <c r="E87" s="298" t="s">
        <v>96</v>
      </c>
      <c r="F87" s="298" t="s">
        <v>96</v>
      </c>
      <c r="G87" s="299" t="s">
        <v>96</v>
      </c>
      <c r="H87" s="350"/>
      <c r="I87" s="343"/>
    </row>
    <row r="88" spans="1:9" ht="22.5" thickBot="1">
      <c r="A88" s="300" t="s">
        <v>490</v>
      </c>
      <c r="B88" s="301" t="s">
        <v>488</v>
      </c>
      <c r="C88" s="302" t="s">
        <v>96</v>
      </c>
      <c r="D88" s="302" t="s">
        <v>96</v>
      </c>
      <c r="E88" s="302" t="s">
        <v>96</v>
      </c>
      <c r="F88" s="302" t="s">
        <v>96</v>
      </c>
      <c r="G88" s="303" t="s">
        <v>96</v>
      </c>
      <c r="H88" s="350"/>
      <c r="I88" s="343"/>
    </row>
    <row r="89" spans="1:9" ht="21.75">
      <c r="A89" s="343"/>
      <c r="B89" s="343"/>
      <c r="C89" s="343"/>
      <c r="D89" s="343"/>
      <c r="E89" s="343"/>
      <c r="F89" s="343"/>
      <c r="G89" s="343"/>
      <c r="H89" s="343"/>
      <c r="I89" s="343"/>
    </row>
    <row r="90" spans="1:9" ht="21.75">
      <c r="A90" s="122"/>
      <c r="B90" s="122"/>
      <c r="C90" s="122"/>
      <c r="D90" s="122"/>
      <c r="E90" s="122"/>
      <c r="F90" s="122"/>
      <c r="G90" s="122"/>
      <c r="H90" s="122"/>
      <c r="I90" s="122"/>
    </row>
    <row r="91" spans="1:9" ht="22.5" thickBot="1">
      <c r="A91" s="341" t="s">
        <v>1115</v>
      </c>
      <c r="B91" s="341"/>
      <c r="C91" s="341"/>
      <c r="D91" s="341"/>
      <c r="E91" s="341"/>
      <c r="F91" s="341"/>
      <c r="G91" s="341"/>
      <c r="H91" s="341"/>
      <c r="I91" s="341"/>
    </row>
    <row r="92" spans="1:9" ht="41.25" customHeight="1">
      <c r="A92" s="342" t="s">
        <v>1147</v>
      </c>
      <c r="B92" s="342"/>
      <c r="C92" s="342"/>
      <c r="D92" s="342"/>
      <c r="E92" s="342"/>
      <c r="F92" s="342"/>
      <c r="G92" s="342"/>
      <c r="H92" s="342"/>
      <c r="I92" s="342"/>
    </row>
    <row r="93" spans="1:9" ht="21.75">
      <c r="A93" s="343"/>
      <c r="B93" s="343"/>
      <c r="C93" s="343"/>
      <c r="D93" s="343"/>
      <c r="E93" s="343"/>
      <c r="F93" s="343"/>
      <c r="G93" s="343"/>
      <c r="H93" s="343"/>
      <c r="I93" s="343"/>
    </row>
    <row r="94" spans="1:9" ht="50.25" customHeight="1" thickBot="1">
      <c r="A94" s="344" t="s">
        <v>1148</v>
      </c>
      <c r="B94" s="344"/>
      <c r="C94" s="344"/>
      <c r="D94" s="344"/>
      <c r="E94" s="344"/>
      <c r="F94" s="344"/>
      <c r="G94" s="344"/>
      <c r="H94" s="344"/>
      <c r="I94" s="344"/>
    </row>
    <row r="95" spans="1:9" ht="21.75" customHeight="1">
      <c r="A95" s="345" t="s">
        <v>1105</v>
      </c>
      <c r="B95" s="347" t="s">
        <v>838</v>
      </c>
      <c r="C95" s="348"/>
      <c r="D95" s="348"/>
      <c r="E95" s="348"/>
      <c r="F95" s="348"/>
      <c r="G95" s="349"/>
      <c r="H95" s="350"/>
      <c r="I95" s="343"/>
    </row>
    <row r="96" spans="1:9" ht="21.75">
      <c r="A96" s="346"/>
      <c r="B96" s="123" t="s">
        <v>463</v>
      </c>
      <c r="C96" s="123" t="s">
        <v>484</v>
      </c>
      <c r="D96" s="123" t="s">
        <v>485</v>
      </c>
      <c r="E96" s="123" t="s">
        <v>486</v>
      </c>
      <c r="F96" s="123" t="s">
        <v>674</v>
      </c>
      <c r="G96" s="124" t="s">
        <v>1102</v>
      </c>
      <c r="H96" s="350"/>
      <c r="I96" s="343"/>
    </row>
    <row r="97" spans="1:9" ht="43.5">
      <c r="A97" s="125" t="s">
        <v>1176</v>
      </c>
      <c r="B97" s="126" t="s">
        <v>464</v>
      </c>
      <c r="C97" s="290">
        <v>80</v>
      </c>
      <c r="D97" s="290">
        <v>80</v>
      </c>
      <c r="E97" s="290">
        <v>80</v>
      </c>
      <c r="F97" s="290">
        <v>80</v>
      </c>
      <c r="G97" s="292">
        <v>80</v>
      </c>
      <c r="H97" s="350"/>
      <c r="I97" s="343"/>
    </row>
    <row r="98" spans="1:9" ht="21.75">
      <c r="A98" s="125" t="s">
        <v>680</v>
      </c>
      <c r="B98" s="126" t="s">
        <v>464</v>
      </c>
      <c r="C98" s="290">
        <v>100</v>
      </c>
      <c r="D98" s="290">
        <v>100</v>
      </c>
      <c r="E98" s="290">
        <v>100</v>
      </c>
      <c r="F98" s="290">
        <v>100</v>
      </c>
      <c r="G98" s="292">
        <v>100</v>
      </c>
      <c r="H98" s="350"/>
      <c r="I98" s="343"/>
    </row>
    <row r="99" spans="1:9" ht="21.75">
      <c r="A99" s="294" t="s">
        <v>487</v>
      </c>
      <c r="B99" s="295" t="s">
        <v>488</v>
      </c>
      <c r="C99" s="296">
        <v>14260700</v>
      </c>
      <c r="D99" s="304">
        <f>สังเขป!I27</f>
        <v>14231700</v>
      </c>
      <c r="E99" s="298" t="s">
        <v>96</v>
      </c>
      <c r="F99" s="298" t="s">
        <v>96</v>
      </c>
      <c r="G99" s="299" t="s">
        <v>96</v>
      </c>
      <c r="H99" s="350"/>
      <c r="I99" s="343"/>
    </row>
    <row r="100" spans="1:9" ht="21.75">
      <c r="A100" s="294" t="s">
        <v>489</v>
      </c>
      <c r="B100" s="295" t="s">
        <v>488</v>
      </c>
      <c r="C100" s="296">
        <v>14260700</v>
      </c>
      <c r="D100" s="304">
        <f>D99</f>
        <v>14231700</v>
      </c>
      <c r="E100" s="298" t="s">
        <v>96</v>
      </c>
      <c r="F100" s="298" t="s">
        <v>96</v>
      </c>
      <c r="G100" s="299" t="s">
        <v>96</v>
      </c>
      <c r="H100" s="350"/>
      <c r="I100" s="343"/>
    </row>
    <row r="101" spans="1:9" ht="22.5" thickBot="1">
      <c r="A101" s="300" t="s">
        <v>490</v>
      </c>
      <c r="B101" s="301" t="s">
        <v>488</v>
      </c>
      <c r="C101" s="302" t="s">
        <v>96</v>
      </c>
      <c r="D101" s="302" t="s">
        <v>96</v>
      </c>
      <c r="E101" s="302" t="s">
        <v>96</v>
      </c>
      <c r="F101" s="302" t="s">
        <v>96</v>
      </c>
      <c r="G101" s="303" t="s">
        <v>96</v>
      </c>
      <c r="H101" s="350"/>
      <c r="I101" s="343"/>
    </row>
    <row r="102" spans="1:9" ht="21.75">
      <c r="A102" s="343"/>
      <c r="B102" s="343"/>
      <c r="C102" s="343"/>
      <c r="D102" s="343"/>
      <c r="E102" s="343"/>
      <c r="F102" s="343"/>
      <c r="G102" s="343"/>
      <c r="H102" s="343"/>
      <c r="I102" s="343"/>
    </row>
    <row r="103" spans="1:9" ht="22.5" thickBot="1">
      <c r="A103" s="341" t="s">
        <v>1116</v>
      </c>
      <c r="B103" s="341"/>
      <c r="C103" s="341"/>
      <c r="D103" s="341"/>
      <c r="E103" s="341"/>
      <c r="F103" s="341"/>
      <c r="G103" s="341"/>
      <c r="H103" s="341"/>
      <c r="I103" s="341"/>
    </row>
    <row r="104" spans="1:9" ht="43.5" customHeight="1">
      <c r="A104" s="342" t="s">
        <v>1149</v>
      </c>
      <c r="B104" s="342"/>
      <c r="C104" s="342"/>
      <c r="D104" s="342"/>
      <c r="E104" s="342"/>
      <c r="F104" s="342"/>
      <c r="G104" s="342"/>
      <c r="H104" s="342"/>
      <c r="I104" s="342"/>
    </row>
    <row r="105" spans="1:9" ht="21.75">
      <c r="A105" s="343"/>
      <c r="B105" s="343"/>
      <c r="C105" s="343"/>
      <c r="D105" s="343"/>
      <c r="E105" s="343"/>
      <c r="F105" s="343"/>
      <c r="G105" s="343"/>
      <c r="H105" s="343"/>
      <c r="I105" s="343"/>
    </row>
    <row r="106" spans="1:9" ht="44.25" customHeight="1" thickBot="1">
      <c r="A106" s="344" t="s">
        <v>1150</v>
      </c>
      <c r="B106" s="344"/>
      <c r="C106" s="344"/>
      <c r="D106" s="344"/>
      <c r="E106" s="344"/>
      <c r="F106" s="344"/>
      <c r="G106" s="344"/>
      <c r="H106" s="344"/>
      <c r="I106" s="344"/>
    </row>
    <row r="107" spans="1:9" ht="21.75" customHeight="1">
      <c r="A107" s="345" t="s">
        <v>1105</v>
      </c>
      <c r="B107" s="347" t="s">
        <v>838</v>
      </c>
      <c r="C107" s="348"/>
      <c r="D107" s="348"/>
      <c r="E107" s="348"/>
      <c r="F107" s="348"/>
      <c r="G107" s="349"/>
      <c r="H107" s="350"/>
      <c r="I107" s="343"/>
    </row>
    <row r="108" spans="1:9" ht="21.75">
      <c r="A108" s="346"/>
      <c r="B108" s="123" t="s">
        <v>463</v>
      </c>
      <c r="C108" s="123" t="s">
        <v>484</v>
      </c>
      <c r="D108" s="123" t="s">
        <v>485</v>
      </c>
      <c r="E108" s="123" t="s">
        <v>486</v>
      </c>
      <c r="F108" s="123" t="s">
        <v>674</v>
      </c>
      <c r="G108" s="124" t="s">
        <v>1102</v>
      </c>
      <c r="H108" s="350"/>
      <c r="I108" s="343"/>
    </row>
    <row r="109" spans="1:9" ht="21.75">
      <c r="A109" s="125" t="s">
        <v>1117</v>
      </c>
      <c r="B109" s="126" t="s">
        <v>493</v>
      </c>
      <c r="C109" s="290">
        <v>14.82</v>
      </c>
      <c r="D109" s="290">
        <v>21.54</v>
      </c>
      <c r="E109" s="290">
        <v>21.54</v>
      </c>
      <c r="F109" s="290">
        <v>21.54</v>
      </c>
      <c r="G109" s="292">
        <v>21.54</v>
      </c>
      <c r="H109" s="350"/>
      <c r="I109" s="343"/>
    </row>
    <row r="110" spans="1:9" ht="21.75">
      <c r="A110" s="125" t="s">
        <v>681</v>
      </c>
      <c r="B110" s="126" t="s">
        <v>465</v>
      </c>
      <c r="C110" s="290">
        <v>12</v>
      </c>
      <c r="D110" s="290">
        <v>60</v>
      </c>
      <c r="E110" s="290">
        <v>60</v>
      </c>
      <c r="F110" s="290">
        <v>60</v>
      </c>
      <c r="G110" s="292">
        <v>60</v>
      </c>
      <c r="H110" s="350"/>
      <c r="I110" s="343"/>
    </row>
    <row r="111" spans="1:9" ht="21.75">
      <c r="A111" s="294" t="s">
        <v>487</v>
      </c>
      <c r="B111" s="295" t="s">
        <v>488</v>
      </c>
      <c r="C111" s="296">
        <v>1132500</v>
      </c>
      <c r="D111" s="304">
        <f>สังเขป!I28</f>
        <v>1106500</v>
      </c>
      <c r="E111" s="298" t="s">
        <v>96</v>
      </c>
      <c r="F111" s="298" t="s">
        <v>96</v>
      </c>
      <c r="G111" s="299" t="s">
        <v>96</v>
      </c>
      <c r="H111" s="350"/>
      <c r="I111" s="343"/>
    </row>
    <row r="112" spans="1:9" ht="21.75">
      <c r="A112" s="294" t="s">
        <v>489</v>
      </c>
      <c r="B112" s="295" t="s">
        <v>488</v>
      </c>
      <c r="C112" s="296">
        <v>1132500</v>
      </c>
      <c r="D112" s="304">
        <f>D111</f>
        <v>1106500</v>
      </c>
      <c r="E112" s="298" t="s">
        <v>96</v>
      </c>
      <c r="F112" s="298" t="s">
        <v>96</v>
      </c>
      <c r="G112" s="299" t="s">
        <v>96</v>
      </c>
      <c r="H112" s="350"/>
      <c r="I112" s="343"/>
    </row>
    <row r="113" spans="1:9" ht="22.5" thickBot="1">
      <c r="A113" s="300" t="s">
        <v>490</v>
      </c>
      <c r="B113" s="301" t="s">
        <v>488</v>
      </c>
      <c r="C113" s="302" t="s">
        <v>96</v>
      </c>
      <c r="D113" s="302" t="s">
        <v>96</v>
      </c>
      <c r="E113" s="302" t="s">
        <v>96</v>
      </c>
      <c r="F113" s="302" t="s">
        <v>96</v>
      </c>
      <c r="G113" s="303" t="s">
        <v>96</v>
      </c>
      <c r="H113" s="350"/>
      <c r="I113" s="343"/>
    </row>
    <row r="114" spans="1:9" ht="21.75">
      <c r="A114" s="343"/>
      <c r="B114" s="343"/>
      <c r="C114" s="343"/>
      <c r="D114" s="343"/>
      <c r="E114" s="343"/>
      <c r="F114" s="343"/>
      <c r="G114" s="343"/>
      <c r="H114" s="343"/>
      <c r="I114" s="343"/>
    </row>
    <row r="115" spans="1:9" ht="21.75">
      <c r="A115" s="122"/>
      <c r="B115" s="122"/>
      <c r="C115" s="122"/>
      <c r="D115" s="122"/>
      <c r="E115" s="122"/>
      <c r="F115" s="122"/>
      <c r="G115" s="122"/>
      <c r="H115" s="122"/>
      <c r="I115" s="122"/>
    </row>
    <row r="116" spans="1:9" ht="21.75">
      <c r="A116" s="122"/>
      <c r="B116" s="122"/>
      <c r="C116" s="122"/>
      <c r="D116" s="122"/>
      <c r="E116" s="122"/>
      <c r="F116" s="122"/>
      <c r="G116" s="122"/>
      <c r="H116" s="122"/>
      <c r="I116" s="122"/>
    </row>
    <row r="117" spans="1:9" ht="21.75">
      <c r="A117" s="122"/>
      <c r="B117" s="122"/>
      <c r="C117" s="122"/>
      <c r="D117" s="122"/>
      <c r="E117" s="122"/>
      <c r="F117" s="122"/>
      <c r="G117" s="122"/>
      <c r="H117" s="122"/>
      <c r="I117" s="122"/>
    </row>
    <row r="118" spans="1:9" ht="21.75">
      <c r="A118" s="122"/>
      <c r="B118" s="122"/>
      <c r="C118" s="122"/>
      <c r="D118" s="122"/>
      <c r="E118" s="122"/>
      <c r="F118" s="122"/>
      <c r="G118" s="122"/>
      <c r="H118" s="122"/>
      <c r="I118" s="122"/>
    </row>
    <row r="119" spans="1:9" ht="21.75">
      <c r="A119" s="122"/>
      <c r="B119" s="122"/>
      <c r="C119" s="122"/>
      <c r="D119" s="122"/>
      <c r="E119" s="122"/>
      <c r="F119" s="122"/>
      <c r="G119" s="122"/>
      <c r="H119" s="122"/>
      <c r="I119" s="122"/>
    </row>
    <row r="120" spans="1:9" ht="21.75">
      <c r="A120" s="122"/>
      <c r="B120" s="122"/>
      <c r="C120" s="122"/>
      <c r="D120" s="122"/>
      <c r="E120" s="122"/>
      <c r="F120" s="122"/>
      <c r="G120" s="122"/>
      <c r="H120" s="122"/>
      <c r="I120" s="122"/>
    </row>
    <row r="121" spans="1:9" ht="21.75">
      <c r="A121" s="122"/>
      <c r="B121" s="122"/>
      <c r="C121" s="122"/>
      <c r="D121" s="122"/>
      <c r="E121" s="122"/>
      <c r="F121" s="122"/>
      <c r="G121" s="122"/>
      <c r="H121" s="122"/>
      <c r="I121" s="122"/>
    </row>
    <row r="122" spans="1:9" ht="21.75">
      <c r="A122" s="122"/>
      <c r="B122" s="122"/>
      <c r="C122" s="122"/>
      <c r="D122" s="122"/>
      <c r="E122" s="122"/>
      <c r="F122" s="122"/>
      <c r="G122" s="122"/>
      <c r="H122" s="122"/>
      <c r="I122" s="122"/>
    </row>
    <row r="123" spans="1:9" ht="21.75">
      <c r="A123" s="122"/>
      <c r="B123" s="122"/>
      <c r="C123" s="122"/>
      <c r="D123" s="122"/>
      <c r="E123" s="122"/>
      <c r="F123" s="122"/>
      <c r="G123" s="122"/>
      <c r="H123" s="122"/>
      <c r="I123" s="122"/>
    </row>
    <row r="124" spans="1:9" ht="21.75">
      <c r="A124" s="122"/>
      <c r="B124" s="122"/>
      <c r="C124" s="122"/>
      <c r="D124" s="122"/>
      <c r="E124" s="122"/>
      <c r="F124" s="122"/>
      <c r="G124" s="122"/>
      <c r="H124" s="122"/>
      <c r="I124" s="122"/>
    </row>
    <row r="125" spans="1:9" ht="22.5" thickBot="1">
      <c r="A125" s="341" t="s">
        <v>1118</v>
      </c>
      <c r="B125" s="341"/>
      <c r="C125" s="341"/>
      <c r="D125" s="341"/>
      <c r="E125" s="341"/>
      <c r="F125" s="341"/>
      <c r="G125" s="341"/>
      <c r="H125" s="341"/>
      <c r="I125" s="341"/>
    </row>
    <row r="126" spans="1:9" ht="66" customHeight="1">
      <c r="A126" s="342" t="s">
        <v>1151</v>
      </c>
      <c r="B126" s="342"/>
      <c r="C126" s="342"/>
      <c r="D126" s="342"/>
      <c r="E126" s="342"/>
      <c r="F126" s="342"/>
      <c r="G126" s="342"/>
      <c r="H126" s="342"/>
      <c r="I126" s="342"/>
    </row>
    <row r="127" spans="1:9" ht="21.75">
      <c r="A127" s="343"/>
      <c r="B127" s="343"/>
      <c r="C127" s="343"/>
      <c r="D127" s="343"/>
      <c r="E127" s="343"/>
      <c r="F127" s="343"/>
      <c r="G127" s="343"/>
      <c r="H127" s="343"/>
      <c r="I127" s="343"/>
    </row>
    <row r="128" spans="1:9" ht="22.5" thickBot="1">
      <c r="A128" s="344" t="s">
        <v>1119</v>
      </c>
      <c r="B128" s="344"/>
      <c r="C128" s="344"/>
      <c r="D128" s="344"/>
      <c r="E128" s="344"/>
      <c r="F128" s="344"/>
      <c r="G128" s="344"/>
      <c r="H128" s="344"/>
      <c r="I128" s="344"/>
    </row>
    <row r="129" spans="1:9" ht="21.75" customHeight="1">
      <c r="A129" s="345" t="s">
        <v>1105</v>
      </c>
      <c r="B129" s="347" t="s">
        <v>838</v>
      </c>
      <c r="C129" s="348"/>
      <c r="D129" s="348"/>
      <c r="E129" s="348"/>
      <c r="F129" s="348"/>
      <c r="G129" s="349"/>
      <c r="H129" s="350"/>
      <c r="I129" s="343"/>
    </row>
    <row r="130" spans="1:9" ht="21.75">
      <c r="A130" s="346"/>
      <c r="B130" s="123" t="s">
        <v>463</v>
      </c>
      <c r="C130" s="123" t="s">
        <v>484</v>
      </c>
      <c r="D130" s="123" t="s">
        <v>485</v>
      </c>
      <c r="E130" s="123" t="s">
        <v>486</v>
      </c>
      <c r="F130" s="123" t="s">
        <v>674</v>
      </c>
      <c r="G130" s="124" t="s">
        <v>1102</v>
      </c>
      <c r="H130" s="350"/>
      <c r="I130" s="343"/>
    </row>
    <row r="131" spans="1:9" ht="43.5">
      <c r="A131" s="125" t="s">
        <v>1177</v>
      </c>
      <c r="B131" s="126" t="s">
        <v>464</v>
      </c>
      <c r="C131" s="290">
        <v>95</v>
      </c>
      <c r="D131" s="290">
        <v>95</v>
      </c>
      <c r="E131" s="290">
        <v>95</v>
      </c>
      <c r="F131" s="290">
        <v>95</v>
      </c>
      <c r="G131" s="292">
        <v>95</v>
      </c>
      <c r="H131" s="350"/>
      <c r="I131" s="343"/>
    </row>
    <row r="132" spans="1:9" ht="21.75">
      <c r="A132" s="125" t="s">
        <v>682</v>
      </c>
      <c r="B132" s="126" t="s">
        <v>466</v>
      </c>
      <c r="C132" s="290">
        <v>106</v>
      </c>
      <c r="D132" s="291">
        <v>35609.4</v>
      </c>
      <c r="E132" s="291">
        <v>35609.4</v>
      </c>
      <c r="F132" s="291">
        <v>35609.4</v>
      </c>
      <c r="G132" s="293">
        <v>35609.4</v>
      </c>
      <c r="H132" s="350"/>
      <c r="I132" s="343"/>
    </row>
    <row r="133" spans="1:9" ht="21.75">
      <c r="A133" s="125" t="s">
        <v>683</v>
      </c>
      <c r="B133" s="126" t="s">
        <v>673</v>
      </c>
      <c r="C133" s="290">
        <v>3</v>
      </c>
      <c r="D133" s="290">
        <v>1</v>
      </c>
      <c r="E133" s="290">
        <v>1</v>
      </c>
      <c r="F133" s="290">
        <v>1</v>
      </c>
      <c r="G133" s="292">
        <v>1</v>
      </c>
      <c r="H133" s="350"/>
      <c r="I133" s="343"/>
    </row>
    <row r="134" spans="1:9" ht="21.75">
      <c r="A134" s="294" t="s">
        <v>487</v>
      </c>
      <c r="B134" s="295" t="s">
        <v>488</v>
      </c>
      <c r="C134" s="296">
        <v>8040100</v>
      </c>
      <c r="D134" s="304">
        <f>สังเขป!I29</f>
        <v>8362700</v>
      </c>
      <c r="E134" s="298" t="s">
        <v>96</v>
      </c>
      <c r="F134" s="298" t="s">
        <v>96</v>
      </c>
      <c r="G134" s="299" t="s">
        <v>96</v>
      </c>
      <c r="H134" s="350"/>
      <c r="I134" s="343"/>
    </row>
    <row r="135" spans="1:9" ht="21.75">
      <c r="A135" s="294" t="s">
        <v>489</v>
      </c>
      <c r="B135" s="295" t="s">
        <v>488</v>
      </c>
      <c r="C135" s="296">
        <v>8040100</v>
      </c>
      <c r="D135" s="304">
        <f>D134</f>
        <v>8362700</v>
      </c>
      <c r="E135" s="298" t="s">
        <v>96</v>
      </c>
      <c r="F135" s="298" t="s">
        <v>96</v>
      </c>
      <c r="G135" s="299" t="s">
        <v>96</v>
      </c>
      <c r="H135" s="350"/>
      <c r="I135" s="343"/>
    </row>
    <row r="136" spans="1:9" ht="22.5" thickBot="1">
      <c r="A136" s="300" t="s">
        <v>490</v>
      </c>
      <c r="B136" s="301" t="s">
        <v>488</v>
      </c>
      <c r="C136" s="302" t="s">
        <v>96</v>
      </c>
      <c r="D136" s="302" t="s">
        <v>96</v>
      </c>
      <c r="E136" s="302" t="s">
        <v>96</v>
      </c>
      <c r="F136" s="302" t="s">
        <v>96</v>
      </c>
      <c r="G136" s="303" t="s">
        <v>96</v>
      </c>
      <c r="H136" s="350"/>
      <c r="I136" s="343"/>
    </row>
    <row r="137" spans="1:9" ht="21.75">
      <c r="A137" s="343"/>
      <c r="B137" s="343"/>
      <c r="C137" s="343"/>
      <c r="D137" s="343"/>
      <c r="E137" s="343"/>
      <c r="F137" s="343"/>
      <c r="G137" s="343"/>
      <c r="H137" s="343"/>
      <c r="I137" s="343"/>
    </row>
    <row r="138" spans="1:9" ht="22.5" thickBot="1">
      <c r="A138" s="341" t="s">
        <v>1120</v>
      </c>
      <c r="B138" s="341"/>
      <c r="C138" s="341"/>
      <c r="D138" s="341"/>
      <c r="E138" s="341"/>
      <c r="F138" s="341"/>
      <c r="G138" s="341"/>
      <c r="H138" s="341"/>
      <c r="I138" s="341"/>
    </row>
    <row r="139" spans="1:9" ht="66" customHeight="1">
      <c r="A139" s="342" t="s">
        <v>1152</v>
      </c>
      <c r="B139" s="342"/>
      <c r="C139" s="342"/>
      <c r="D139" s="342"/>
      <c r="E139" s="342"/>
      <c r="F139" s="342"/>
      <c r="G139" s="342"/>
      <c r="H139" s="342"/>
      <c r="I139" s="342"/>
    </row>
    <row r="140" spans="1:9" ht="21.75">
      <c r="A140" s="343"/>
      <c r="B140" s="343"/>
      <c r="C140" s="343"/>
      <c r="D140" s="343"/>
      <c r="E140" s="343"/>
      <c r="F140" s="343"/>
      <c r="G140" s="343"/>
      <c r="H140" s="343"/>
      <c r="I140" s="343"/>
    </row>
    <row r="141" spans="1:9" ht="22.5" thickBot="1">
      <c r="A141" s="344" t="s">
        <v>1121</v>
      </c>
      <c r="B141" s="344"/>
      <c r="C141" s="344"/>
      <c r="D141" s="344"/>
      <c r="E141" s="344"/>
      <c r="F141" s="344"/>
      <c r="G141" s="344"/>
      <c r="H141" s="344"/>
      <c r="I141" s="344"/>
    </row>
    <row r="142" spans="1:9" ht="21.75" customHeight="1">
      <c r="A142" s="345" t="s">
        <v>1105</v>
      </c>
      <c r="B142" s="347" t="s">
        <v>838</v>
      </c>
      <c r="C142" s="348"/>
      <c r="D142" s="348"/>
      <c r="E142" s="348"/>
      <c r="F142" s="348"/>
      <c r="G142" s="349"/>
      <c r="H142" s="350"/>
      <c r="I142" s="343"/>
    </row>
    <row r="143" spans="1:9" ht="21.75">
      <c r="A143" s="346"/>
      <c r="B143" s="123" t="s">
        <v>463</v>
      </c>
      <c r="C143" s="123" t="s">
        <v>484</v>
      </c>
      <c r="D143" s="123" t="s">
        <v>485</v>
      </c>
      <c r="E143" s="123" t="s">
        <v>486</v>
      </c>
      <c r="F143" s="123" t="s">
        <v>674</v>
      </c>
      <c r="G143" s="124" t="s">
        <v>1102</v>
      </c>
      <c r="H143" s="350"/>
      <c r="I143" s="343"/>
    </row>
    <row r="144" spans="1:9" ht="21.75">
      <c r="A144" s="125" t="s">
        <v>494</v>
      </c>
      <c r="B144" s="126" t="s">
        <v>492</v>
      </c>
      <c r="C144" s="322">
        <v>51000</v>
      </c>
      <c r="D144" s="322">
        <v>210000</v>
      </c>
      <c r="E144" s="322">
        <v>210000</v>
      </c>
      <c r="F144" s="322">
        <v>210000</v>
      </c>
      <c r="G144" s="323">
        <v>210000</v>
      </c>
      <c r="H144" s="350"/>
      <c r="I144" s="343"/>
    </row>
    <row r="145" spans="1:9" ht="21.75">
      <c r="A145" s="125" t="s">
        <v>684</v>
      </c>
      <c r="B145" s="126" t="s">
        <v>495</v>
      </c>
      <c r="C145" s="322">
        <v>5300</v>
      </c>
      <c r="D145" s="322">
        <v>5057</v>
      </c>
      <c r="E145" s="322">
        <v>5057</v>
      </c>
      <c r="F145" s="322">
        <v>5057</v>
      </c>
      <c r="G145" s="323">
        <v>5057</v>
      </c>
      <c r="H145" s="350"/>
      <c r="I145" s="343"/>
    </row>
    <row r="146" spans="1:9" ht="21.75">
      <c r="A146" s="294" t="s">
        <v>487</v>
      </c>
      <c r="B146" s="295" t="s">
        <v>488</v>
      </c>
      <c r="C146" s="296">
        <v>3997625</v>
      </c>
      <c r="D146" s="304">
        <f>สังเขป!I30</f>
        <v>6153610</v>
      </c>
      <c r="E146" s="298" t="s">
        <v>96</v>
      </c>
      <c r="F146" s="298" t="s">
        <v>96</v>
      </c>
      <c r="G146" s="299" t="s">
        <v>96</v>
      </c>
      <c r="H146" s="350"/>
      <c r="I146" s="343"/>
    </row>
    <row r="147" spans="1:9" ht="21.75">
      <c r="A147" s="294" t="s">
        <v>489</v>
      </c>
      <c r="B147" s="295" t="s">
        <v>488</v>
      </c>
      <c r="C147" s="296">
        <v>3997625</v>
      </c>
      <c r="D147" s="304">
        <f>D146</f>
        <v>6153610</v>
      </c>
      <c r="E147" s="298" t="s">
        <v>96</v>
      </c>
      <c r="F147" s="298" t="s">
        <v>96</v>
      </c>
      <c r="G147" s="299" t="s">
        <v>96</v>
      </c>
      <c r="H147" s="350"/>
      <c r="I147" s="343"/>
    </row>
    <row r="148" spans="1:9" ht="22.5" thickBot="1">
      <c r="A148" s="300" t="s">
        <v>490</v>
      </c>
      <c r="B148" s="301" t="s">
        <v>488</v>
      </c>
      <c r="C148" s="302" t="s">
        <v>96</v>
      </c>
      <c r="D148" s="302" t="s">
        <v>96</v>
      </c>
      <c r="E148" s="302" t="s">
        <v>96</v>
      </c>
      <c r="F148" s="302" t="s">
        <v>96</v>
      </c>
      <c r="G148" s="303" t="s">
        <v>96</v>
      </c>
      <c r="H148" s="350"/>
      <c r="I148" s="343"/>
    </row>
    <row r="149" spans="1:9" ht="21.75">
      <c r="A149" s="343"/>
      <c r="B149" s="343"/>
      <c r="C149" s="343"/>
      <c r="D149" s="343"/>
      <c r="E149" s="343"/>
      <c r="F149" s="343"/>
      <c r="G149" s="343"/>
      <c r="H149" s="343"/>
      <c r="I149" s="343"/>
    </row>
    <row r="150" spans="1:9" ht="21.75">
      <c r="A150" s="122"/>
      <c r="B150" s="122"/>
      <c r="C150" s="122"/>
      <c r="D150" s="122"/>
      <c r="E150" s="122"/>
      <c r="F150" s="122"/>
      <c r="G150" s="122"/>
      <c r="H150" s="122"/>
      <c r="I150" s="122"/>
    </row>
    <row r="151" spans="1:9" ht="21.75">
      <c r="A151" s="122"/>
      <c r="B151" s="122"/>
      <c r="C151" s="122"/>
      <c r="D151" s="122"/>
      <c r="E151" s="122"/>
      <c r="F151" s="122"/>
      <c r="G151" s="122"/>
      <c r="H151" s="122"/>
      <c r="I151" s="122"/>
    </row>
    <row r="152" spans="1:9" ht="21.75">
      <c r="A152" s="122"/>
      <c r="B152" s="122"/>
      <c r="C152" s="122"/>
      <c r="D152" s="122"/>
      <c r="E152" s="122"/>
      <c r="F152" s="122"/>
      <c r="G152" s="122"/>
      <c r="H152" s="122"/>
      <c r="I152" s="122"/>
    </row>
    <row r="153" spans="1:9" ht="21.75">
      <c r="A153" s="122"/>
      <c r="B153" s="122"/>
      <c r="C153" s="122"/>
      <c r="D153" s="122"/>
      <c r="E153" s="122"/>
      <c r="F153" s="122"/>
      <c r="G153" s="122"/>
      <c r="H153" s="122"/>
      <c r="I153" s="122"/>
    </row>
    <row r="154" spans="1:9" ht="21.75">
      <c r="A154" s="122"/>
      <c r="B154" s="122"/>
      <c r="C154" s="122"/>
      <c r="D154" s="122"/>
      <c r="E154" s="122"/>
      <c r="F154" s="122"/>
      <c r="G154" s="122"/>
      <c r="H154" s="122"/>
      <c r="I154" s="122"/>
    </row>
    <row r="155" spans="1:9" ht="21.75">
      <c r="A155" s="122"/>
      <c r="B155" s="122"/>
      <c r="C155" s="122"/>
      <c r="D155" s="122"/>
      <c r="E155" s="122"/>
      <c r="F155" s="122"/>
      <c r="G155" s="122"/>
      <c r="H155" s="122"/>
      <c r="I155" s="122"/>
    </row>
    <row r="156" spans="1:9" ht="21.75">
      <c r="A156" s="122"/>
      <c r="B156" s="122"/>
      <c r="C156" s="122"/>
      <c r="D156" s="122"/>
      <c r="E156" s="122"/>
      <c r="F156" s="122"/>
      <c r="G156" s="122"/>
      <c r="H156" s="122"/>
      <c r="I156" s="122"/>
    </row>
    <row r="157" spans="1:9" ht="21.75">
      <c r="A157" s="122"/>
      <c r="B157" s="122"/>
      <c r="C157" s="122"/>
      <c r="D157" s="122"/>
      <c r="E157" s="122"/>
      <c r="F157" s="122"/>
      <c r="G157" s="122"/>
      <c r="H157" s="122"/>
      <c r="I157" s="122"/>
    </row>
    <row r="158" spans="1:9" ht="21.75">
      <c r="A158" s="122"/>
      <c r="B158" s="122"/>
      <c r="C158" s="122"/>
      <c r="D158" s="122"/>
      <c r="E158" s="122"/>
      <c r="F158" s="122"/>
      <c r="G158" s="122"/>
      <c r="H158" s="122"/>
      <c r="I158" s="122"/>
    </row>
    <row r="159" spans="1:9" ht="22.5" thickBot="1">
      <c r="A159" s="341" t="s">
        <v>1122</v>
      </c>
      <c r="B159" s="341"/>
      <c r="C159" s="341"/>
      <c r="D159" s="341"/>
      <c r="E159" s="341"/>
      <c r="F159" s="341"/>
      <c r="G159" s="341"/>
      <c r="H159" s="341"/>
      <c r="I159" s="341"/>
    </row>
    <row r="160" spans="1:9" ht="66" customHeight="1">
      <c r="A160" s="342" t="s">
        <v>1153</v>
      </c>
      <c r="B160" s="342"/>
      <c r="C160" s="342"/>
      <c r="D160" s="342"/>
      <c r="E160" s="342"/>
      <c r="F160" s="342"/>
      <c r="G160" s="342"/>
      <c r="H160" s="342"/>
      <c r="I160" s="342"/>
    </row>
    <row r="161" spans="1:9" ht="21.75">
      <c r="A161" s="343"/>
      <c r="B161" s="343"/>
      <c r="C161" s="343"/>
      <c r="D161" s="343"/>
      <c r="E161" s="343"/>
      <c r="F161" s="343"/>
      <c r="G161" s="343"/>
      <c r="H161" s="343"/>
      <c r="I161" s="343"/>
    </row>
    <row r="162" spans="1:9" ht="22.5" thickBot="1">
      <c r="A162" s="344" t="s">
        <v>1123</v>
      </c>
      <c r="B162" s="344"/>
      <c r="C162" s="344"/>
      <c r="D162" s="344"/>
      <c r="E162" s="344"/>
      <c r="F162" s="344"/>
      <c r="G162" s="344"/>
      <c r="H162" s="344"/>
      <c r="I162" s="344"/>
    </row>
    <row r="163" spans="1:9" ht="21.75" customHeight="1">
      <c r="A163" s="345" t="s">
        <v>1105</v>
      </c>
      <c r="B163" s="347" t="s">
        <v>838</v>
      </c>
      <c r="C163" s="348"/>
      <c r="D163" s="348"/>
      <c r="E163" s="348"/>
      <c r="F163" s="348"/>
      <c r="G163" s="349"/>
      <c r="H163" s="350"/>
      <c r="I163" s="343"/>
    </row>
    <row r="164" spans="1:9" ht="21.75">
      <c r="A164" s="346"/>
      <c r="B164" s="123" t="s">
        <v>463</v>
      </c>
      <c r="C164" s="123" t="s">
        <v>484</v>
      </c>
      <c r="D164" s="123" t="s">
        <v>485</v>
      </c>
      <c r="E164" s="123" t="s">
        <v>486</v>
      </c>
      <c r="F164" s="123" t="s">
        <v>674</v>
      </c>
      <c r="G164" s="124" t="s">
        <v>1102</v>
      </c>
      <c r="H164" s="350"/>
      <c r="I164" s="343"/>
    </row>
    <row r="165" spans="1:9" ht="43.5">
      <c r="A165" s="125" t="s">
        <v>1178</v>
      </c>
      <c r="B165" s="126" t="s">
        <v>464</v>
      </c>
      <c r="C165" s="290">
        <v>100</v>
      </c>
      <c r="D165" s="290">
        <v>100</v>
      </c>
      <c r="E165" s="290">
        <v>100</v>
      </c>
      <c r="F165" s="290">
        <v>100</v>
      </c>
      <c r="G165" s="292">
        <v>100</v>
      </c>
      <c r="H165" s="350"/>
      <c r="I165" s="343"/>
    </row>
    <row r="166" spans="1:9" ht="43.5">
      <c r="A166" s="125" t="s">
        <v>1179</v>
      </c>
      <c r="B166" s="126" t="s">
        <v>464</v>
      </c>
      <c r="C166" s="290">
        <v>90</v>
      </c>
      <c r="D166" s="290">
        <v>100</v>
      </c>
      <c r="E166" s="290">
        <v>100</v>
      </c>
      <c r="F166" s="290">
        <v>100</v>
      </c>
      <c r="G166" s="292">
        <v>100</v>
      </c>
      <c r="H166" s="350"/>
      <c r="I166" s="343"/>
    </row>
    <row r="167" spans="1:9" ht="21.75">
      <c r="A167" s="125" t="s">
        <v>685</v>
      </c>
      <c r="B167" s="126" t="s">
        <v>464</v>
      </c>
      <c r="C167" s="290">
        <v>100</v>
      </c>
      <c r="D167" s="290">
        <v>100</v>
      </c>
      <c r="E167" s="290">
        <v>100</v>
      </c>
      <c r="F167" s="290">
        <v>100</v>
      </c>
      <c r="G167" s="292">
        <v>100</v>
      </c>
      <c r="H167" s="350"/>
      <c r="I167" s="343"/>
    </row>
    <row r="168" spans="1:9" ht="21.75">
      <c r="A168" s="294" t="s">
        <v>487</v>
      </c>
      <c r="B168" s="295" t="s">
        <v>488</v>
      </c>
      <c r="C168" s="296">
        <v>6042100</v>
      </c>
      <c r="D168" s="304">
        <f>สังเขป!I31</f>
        <v>5092250</v>
      </c>
      <c r="E168" s="298" t="s">
        <v>96</v>
      </c>
      <c r="F168" s="298" t="s">
        <v>96</v>
      </c>
      <c r="G168" s="299" t="s">
        <v>96</v>
      </c>
      <c r="H168" s="350"/>
      <c r="I168" s="343"/>
    </row>
    <row r="169" spans="1:9" ht="21.75">
      <c r="A169" s="294" t="s">
        <v>489</v>
      </c>
      <c r="B169" s="295" t="s">
        <v>488</v>
      </c>
      <c r="C169" s="296">
        <v>6042100</v>
      </c>
      <c r="D169" s="304">
        <f>D168</f>
        <v>5092250</v>
      </c>
      <c r="E169" s="298" t="s">
        <v>96</v>
      </c>
      <c r="F169" s="298" t="s">
        <v>96</v>
      </c>
      <c r="G169" s="299" t="s">
        <v>96</v>
      </c>
      <c r="H169" s="350"/>
      <c r="I169" s="343"/>
    </row>
    <row r="170" spans="1:9" ht="22.5" thickBot="1">
      <c r="A170" s="300" t="s">
        <v>490</v>
      </c>
      <c r="B170" s="301" t="s">
        <v>488</v>
      </c>
      <c r="C170" s="302" t="s">
        <v>96</v>
      </c>
      <c r="D170" s="302" t="s">
        <v>96</v>
      </c>
      <c r="E170" s="302" t="s">
        <v>96</v>
      </c>
      <c r="F170" s="302" t="s">
        <v>96</v>
      </c>
      <c r="G170" s="303" t="s">
        <v>96</v>
      </c>
      <c r="H170" s="350"/>
      <c r="I170" s="343"/>
    </row>
    <row r="171" spans="1:9" ht="21.75">
      <c r="A171" s="343"/>
      <c r="B171" s="343"/>
      <c r="C171" s="343"/>
      <c r="D171" s="343"/>
      <c r="E171" s="343"/>
      <c r="F171" s="343"/>
      <c r="G171" s="343"/>
      <c r="H171" s="343"/>
      <c r="I171" s="343"/>
    </row>
    <row r="172" spans="1:9" ht="22.5" thickBot="1">
      <c r="A172" s="341" t="s">
        <v>1197</v>
      </c>
      <c r="B172" s="341"/>
      <c r="C172" s="341"/>
      <c r="D172" s="341"/>
      <c r="E172" s="341"/>
      <c r="F172" s="341"/>
      <c r="G172" s="341"/>
      <c r="H172" s="341"/>
      <c r="I172" s="341"/>
    </row>
    <row r="173" spans="1:9" ht="79.5" customHeight="1">
      <c r="A173" s="358" t="s">
        <v>1198</v>
      </c>
      <c r="B173" s="358"/>
      <c r="C173" s="358"/>
      <c r="D173" s="358"/>
      <c r="E173" s="358"/>
      <c r="F173" s="358"/>
      <c r="G173" s="358"/>
      <c r="H173" s="358"/>
      <c r="I173" s="358"/>
    </row>
    <row r="174" spans="1:9" ht="21.75">
      <c r="A174" s="122"/>
      <c r="B174" s="122"/>
      <c r="C174" s="122"/>
      <c r="D174" s="122"/>
      <c r="E174" s="122"/>
      <c r="F174" s="122"/>
      <c r="G174" s="122"/>
      <c r="H174" s="122"/>
      <c r="I174" s="122"/>
    </row>
    <row r="175" spans="1:9" ht="22.5" thickBot="1">
      <c r="A175" s="359" t="s">
        <v>1199</v>
      </c>
      <c r="B175" s="359"/>
      <c r="C175" s="359"/>
      <c r="D175" s="359"/>
      <c r="E175" s="359"/>
      <c r="F175" s="359"/>
      <c r="G175" s="359"/>
      <c r="H175" s="359"/>
      <c r="I175" s="359"/>
    </row>
    <row r="176" spans="1:9" ht="21.75">
      <c r="A176" s="360" t="s">
        <v>491</v>
      </c>
      <c r="B176" s="355" t="s">
        <v>838</v>
      </c>
      <c r="C176" s="356"/>
      <c r="D176" s="356"/>
      <c r="E176" s="356"/>
      <c r="F176" s="356"/>
      <c r="G176" s="357"/>
      <c r="H176" s="122"/>
      <c r="I176" s="122"/>
    </row>
    <row r="177" spans="1:9" ht="21.75">
      <c r="A177" s="361"/>
      <c r="B177" s="132" t="s">
        <v>463</v>
      </c>
      <c r="C177" s="133" t="s">
        <v>484</v>
      </c>
      <c r="D177" s="133" t="s">
        <v>485</v>
      </c>
      <c r="E177" s="134" t="s">
        <v>486</v>
      </c>
      <c r="F177" s="134" t="s">
        <v>674</v>
      </c>
      <c r="G177" s="135" t="s">
        <v>1102</v>
      </c>
      <c r="H177" s="122"/>
      <c r="I177" s="122"/>
    </row>
    <row r="178" spans="1:9" ht="65.25">
      <c r="A178" s="136" t="s">
        <v>1200</v>
      </c>
      <c r="B178" s="137" t="s">
        <v>1201</v>
      </c>
      <c r="C178" s="290">
        <v>80</v>
      </c>
      <c r="D178" s="290">
        <v>90</v>
      </c>
      <c r="E178" s="290">
        <v>90</v>
      </c>
      <c r="F178" s="290">
        <v>90</v>
      </c>
      <c r="G178" s="290">
        <v>90</v>
      </c>
      <c r="H178" s="122"/>
      <c r="I178" s="122"/>
    </row>
    <row r="179" spans="1:9" ht="43.5">
      <c r="A179" s="138" t="s">
        <v>1202</v>
      </c>
      <c r="B179" s="137" t="s">
        <v>1203</v>
      </c>
      <c r="C179" s="290">
        <v>80</v>
      </c>
      <c r="D179" s="290">
        <v>90</v>
      </c>
      <c r="E179" s="290">
        <v>90</v>
      </c>
      <c r="F179" s="290">
        <v>90</v>
      </c>
      <c r="G179" s="290">
        <v>90</v>
      </c>
      <c r="H179" s="122"/>
      <c r="I179" s="122"/>
    </row>
    <row r="180" spans="1:9" ht="21.75">
      <c r="A180" s="139" t="s">
        <v>811</v>
      </c>
      <c r="B180" s="137" t="s">
        <v>464</v>
      </c>
      <c r="C180" s="290">
        <v>80</v>
      </c>
      <c r="D180" s="290">
        <v>80</v>
      </c>
      <c r="E180" s="290">
        <v>80</v>
      </c>
      <c r="F180" s="290">
        <v>80</v>
      </c>
      <c r="G180" s="290">
        <v>80</v>
      </c>
      <c r="H180" s="122"/>
      <c r="I180" s="122"/>
    </row>
    <row r="181" spans="1:9" ht="21.75">
      <c r="A181" s="140" t="s">
        <v>487</v>
      </c>
      <c r="B181" s="132" t="s">
        <v>488</v>
      </c>
      <c r="C181" s="141" t="s">
        <v>96</v>
      </c>
      <c r="D181" s="141" t="s">
        <v>96</v>
      </c>
      <c r="E181" s="142" t="s">
        <v>96</v>
      </c>
      <c r="F181" s="142" t="s">
        <v>96</v>
      </c>
      <c r="G181" s="305" t="s">
        <v>96</v>
      </c>
      <c r="H181" s="122"/>
      <c r="I181" s="122"/>
    </row>
    <row r="182" spans="1:9" ht="21.75">
      <c r="A182" s="140" t="s">
        <v>489</v>
      </c>
      <c r="B182" s="132" t="s">
        <v>488</v>
      </c>
      <c r="C182" s="142" t="s">
        <v>96</v>
      </c>
      <c r="D182" s="142" t="s">
        <v>96</v>
      </c>
      <c r="E182" s="142" t="s">
        <v>96</v>
      </c>
      <c r="F182" s="142" t="s">
        <v>96</v>
      </c>
      <c r="G182" s="305" t="s">
        <v>96</v>
      </c>
      <c r="H182" s="122"/>
      <c r="I182" s="122"/>
    </row>
    <row r="183" spans="1:9" ht="22.5" thickBot="1">
      <c r="A183" s="143" t="s">
        <v>490</v>
      </c>
      <c r="B183" s="144" t="s">
        <v>488</v>
      </c>
      <c r="C183" s="145" t="s">
        <v>96</v>
      </c>
      <c r="D183" s="145" t="s">
        <v>96</v>
      </c>
      <c r="E183" s="145" t="s">
        <v>96</v>
      </c>
      <c r="F183" s="145" t="s">
        <v>96</v>
      </c>
      <c r="G183" s="306" t="s">
        <v>96</v>
      </c>
      <c r="H183" s="122"/>
      <c r="I183" s="122"/>
    </row>
    <row r="184" spans="1:9" ht="21.75">
      <c r="A184" s="75"/>
      <c r="B184" s="76"/>
      <c r="C184" s="77"/>
      <c r="D184" s="77"/>
      <c r="E184" s="77"/>
      <c r="F184" s="77"/>
      <c r="G184" s="77"/>
      <c r="H184" s="122"/>
      <c r="I184" s="122"/>
    </row>
    <row r="185" spans="1:9" ht="21.75">
      <c r="A185" s="75"/>
      <c r="B185" s="76"/>
      <c r="C185" s="77"/>
      <c r="D185" s="77"/>
      <c r="E185" s="77"/>
      <c r="F185" s="77"/>
      <c r="G185" s="77"/>
      <c r="H185" s="122"/>
      <c r="I185" s="122"/>
    </row>
    <row r="186" spans="1:9" ht="21.75">
      <c r="A186" s="75"/>
      <c r="B186" s="76"/>
      <c r="C186" s="77"/>
      <c r="D186" s="77"/>
      <c r="E186" s="77"/>
      <c r="F186" s="77"/>
      <c r="G186" s="77"/>
      <c r="H186" s="122"/>
      <c r="I186" s="122"/>
    </row>
    <row r="187" spans="1:9" ht="21.75">
      <c r="A187" s="75"/>
      <c r="B187" s="76"/>
      <c r="C187" s="77"/>
      <c r="D187" s="77"/>
      <c r="E187" s="77"/>
      <c r="F187" s="77"/>
      <c r="G187" s="77"/>
      <c r="H187" s="122"/>
      <c r="I187" s="122"/>
    </row>
    <row r="188" spans="1:9" ht="22.5" thickBot="1">
      <c r="A188" s="341" t="s">
        <v>1124</v>
      </c>
      <c r="B188" s="341"/>
      <c r="C188" s="341"/>
      <c r="D188" s="341"/>
      <c r="E188" s="341"/>
      <c r="F188" s="341"/>
      <c r="G188" s="341"/>
      <c r="H188" s="341"/>
      <c r="I188" s="341"/>
    </row>
    <row r="189" spans="1:9" ht="43.5" customHeight="1">
      <c r="A189" s="342" t="s">
        <v>1154</v>
      </c>
      <c r="B189" s="342"/>
      <c r="C189" s="342"/>
      <c r="D189" s="342"/>
      <c r="E189" s="342"/>
      <c r="F189" s="342"/>
      <c r="G189" s="342"/>
      <c r="H189" s="342"/>
      <c r="I189" s="342"/>
    </row>
    <row r="190" spans="1:9" ht="21.75">
      <c r="A190" s="343"/>
      <c r="B190" s="343"/>
      <c r="C190" s="343"/>
      <c r="D190" s="343"/>
      <c r="E190" s="343"/>
      <c r="F190" s="343"/>
      <c r="G190" s="343"/>
      <c r="H190" s="343"/>
      <c r="I190" s="343"/>
    </row>
    <row r="191" spans="1:9" ht="22.5" thickBot="1">
      <c r="A191" s="344" t="s">
        <v>1125</v>
      </c>
      <c r="B191" s="344"/>
      <c r="C191" s="344"/>
      <c r="D191" s="344"/>
      <c r="E191" s="344"/>
      <c r="F191" s="344"/>
      <c r="G191" s="344"/>
      <c r="H191" s="344"/>
      <c r="I191" s="344"/>
    </row>
    <row r="192" spans="1:9" ht="21.75" customHeight="1">
      <c r="A192" s="345" t="s">
        <v>1105</v>
      </c>
      <c r="B192" s="347" t="s">
        <v>838</v>
      </c>
      <c r="C192" s="348"/>
      <c r="D192" s="348"/>
      <c r="E192" s="348"/>
      <c r="F192" s="348"/>
      <c r="G192" s="349"/>
      <c r="H192" s="350"/>
      <c r="I192" s="343"/>
    </row>
    <row r="193" spans="1:9" ht="21.75">
      <c r="A193" s="346"/>
      <c r="B193" s="123" t="s">
        <v>463</v>
      </c>
      <c r="C193" s="123" t="s">
        <v>484</v>
      </c>
      <c r="D193" s="123" t="s">
        <v>485</v>
      </c>
      <c r="E193" s="123" t="s">
        <v>486</v>
      </c>
      <c r="F193" s="123" t="s">
        <v>674</v>
      </c>
      <c r="G193" s="124" t="s">
        <v>1102</v>
      </c>
      <c r="H193" s="350"/>
      <c r="I193" s="343"/>
    </row>
    <row r="194" spans="1:9" ht="21.75">
      <c r="A194" s="125" t="s">
        <v>689</v>
      </c>
      <c r="B194" s="126" t="s">
        <v>464</v>
      </c>
      <c r="C194" s="290">
        <v>80</v>
      </c>
      <c r="D194" s="290">
        <v>80</v>
      </c>
      <c r="E194" s="290">
        <v>80</v>
      </c>
      <c r="F194" s="290">
        <v>80</v>
      </c>
      <c r="G194" s="292">
        <v>80</v>
      </c>
      <c r="H194" s="350"/>
      <c r="I194" s="343"/>
    </row>
    <row r="195" spans="1:9" ht="21.75">
      <c r="A195" s="125" t="s">
        <v>686</v>
      </c>
      <c r="B195" s="126" t="s">
        <v>464</v>
      </c>
      <c r="C195" s="290">
        <v>100</v>
      </c>
      <c r="D195" s="290">
        <v>100</v>
      </c>
      <c r="E195" s="290">
        <v>100</v>
      </c>
      <c r="F195" s="290">
        <v>100</v>
      </c>
      <c r="G195" s="292">
        <v>100</v>
      </c>
      <c r="H195" s="350"/>
      <c r="I195" s="343"/>
    </row>
    <row r="196" spans="1:9" ht="21.75">
      <c r="A196" s="125" t="s">
        <v>687</v>
      </c>
      <c r="B196" s="126" t="s">
        <v>464</v>
      </c>
      <c r="C196" s="290">
        <v>100</v>
      </c>
      <c r="D196" s="290">
        <v>100</v>
      </c>
      <c r="E196" s="290">
        <v>100</v>
      </c>
      <c r="F196" s="290">
        <v>100</v>
      </c>
      <c r="G196" s="292">
        <v>100</v>
      </c>
      <c r="H196" s="350"/>
      <c r="I196" s="343"/>
    </row>
    <row r="197" spans="1:9" ht="21.75">
      <c r="A197" s="294" t="s">
        <v>487</v>
      </c>
      <c r="B197" s="295" t="s">
        <v>488</v>
      </c>
      <c r="C197" s="296">
        <v>2435800</v>
      </c>
      <c r="D197" s="304">
        <f>สังเขป!I33</f>
        <v>1322400</v>
      </c>
      <c r="E197" s="298" t="s">
        <v>96</v>
      </c>
      <c r="F197" s="298" t="s">
        <v>96</v>
      </c>
      <c r="G197" s="299" t="s">
        <v>96</v>
      </c>
      <c r="H197" s="350"/>
      <c r="I197" s="343"/>
    </row>
    <row r="198" spans="1:9" ht="21.75">
      <c r="A198" s="294" t="s">
        <v>489</v>
      </c>
      <c r="B198" s="295" t="s">
        <v>488</v>
      </c>
      <c r="C198" s="296">
        <v>2435800</v>
      </c>
      <c r="D198" s="304">
        <f>D197</f>
        <v>1322400</v>
      </c>
      <c r="E198" s="298" t="s">
        <v>96</v>
      </c>
      <c r="F198" s="298" t="s">
        <v>96</v>
      </c>
      <c r="G198" s="299" t="s">
        <v>96</v>
      </c>
      <c r="H198" s="350"/>
      <c r="I198" s="343"/>
    </row>
    <row r="199" spans="1:9" ht="22.5" thickBot="1">
      <c r="A199" s="300" t="s">
        <v>490</v>
      </c>
      <c r="B199" s="301" t="s">
        <v>488</v>
      </c>
      <c r="C199" s="302" t="s">
        <v>96</v>
      </c>
      <c r="D199" s="302" t="s">
        <v>96</v>
      </c>
      <c r="E199" s="302" t="s">
        <v>96</v>
      </c>
      <c r="F199" s="302" t="s">
        <v>96</v>
      </c>
      <c r="G199" s="303" t="s">
        <v>96</v>
      </c>
      <c r="H199" s="350"/>
      <c r="I199" s="343"/>
    </row>
    <row r="200" spans="1:9" ht="21.75">
      <c r="A200" s="308"/>
      <c r="B200" s="309"/>
      <c r="C200" s="310"/>
      <c r="D200" s="310"/>
      <c r="E200" s="310"/>
      <c r="F200" s="310"/>
      <c r="G200" s="310"/>
      <c r="H200" s="122"/>
      <c r="I200" s="122"/>
    </row>
    <row r="201" spans="1:9" ht="22.5" thickBot="1">
      <c r="A201" s="341" t="s">
        <v>1204</v>
      </c>
      <c r="B201" s="341"/>
      <c r="C201" s="341"/>
      <c r="D201" s="341"/>
      <c r="E201" s="341"/>
      <c r="F201" s="341"/>
      <c r="G201" s="341"/>
      <c r="H201" s="341"/>
      <c r="I201" s="341"/>
    </row>
    <row r="202" spans="1:9" ht="75.75" customHeight="1">
      <c r="A202" s="351" t="s">
        <v>1206</v>
      </c>
      <c r="B202" s="351"/>
      <c r="C202" s="351"/>
      <c r="D202" s="351"/>
      <c r="E202" s="351"/>
      <c r="F202" s="351"/>
      <c r="G202" s="351"/>
      <c r="H202" s="351"/>
      <c r="I202" s="351"/>
    </row>
    <row r="203" spans="1:9" ht="21.75">
      <c r="A203" s="129"/>
      <c r="B203" s="130"/>
      <c r="C203" s="131"/>
      <c r="D203" s="131"/>
      <c r="E203" s="131"/>
      <c r="F203" s="131"/>
      <c r="G203" s="131"/>
      <c r="H203" s="122"/>
      <c r="I203" s="122"/>
    </row>
    <row r="204" spans="1:9" ht="42.75" customHeight="1" thickBot="1">
      <c r="A204" s="352" t="s">
        <v>1205</v>
      </c>
      <c r="B204" s="352"/>
      <c r="C204" s="352"/>
      <c r="D204" s="352"/>
      <c r="E204" s="352"/>
      <c r="F204" s="352"/>
      <c r="G204" s="352"/>
      <c r="H204" s="352"/>
      <c r="I204" s="352"/>
    </row>
    <row r="205" spans="1:9" ht="21.75">
      <c r="A205" s="353" t="s">
        <v>491</v>
      </c>
      <c r="B205" s="355" t="s">
        <v>838</v>
      </c>
      <c r="C205" s="356"/>
      <c r="D205" s="356"/>
      <c r="E205" s="356"/>
      <c r="F205" s="356"/>
      <c r="G205" s="357"/>
      <c r="H205" s="122"/>
      <c r="I205" s="122"/>
    </row>
    <row r="206" spans="1:9" ht="21.75" customHeight="1">
      <c r="A206" s="354"/>
      <c r="B206" s="132" t="s">
        <v>463</v>
      </c>
      <c r="C206" s="133" t="s">
        <v>484</v>
      </c>
      <c r="D206" s="133" t="s">
        <v>485</v>
      </c>
      <c r="E206" s="134" t="s">
        <v>486</v>
      </c>
      <c r="F206" s="134" t="s">
        <v>1250</v>
      </c>
      <c r="G206" s="135" t="s">
        <v>1102</v>
      </c>
      <c r="H206" s="122"/>
      <c r="I206" s="122"/>
    </row>
    <row r="207" spans="1:9" ht="66.75" customHeight="1">
      <c r="A207" s="138" t="s">
        <v>1207</v>
      </c>
      <c r="B207" s="148" t="s">
        <v>464</v>
      </c>
      <c r="C207" s="290">
        <v>100</v>
      </c>
      <c r="D207" s="290">
        <v>100</v>
      </c>
      <c r="E207" s="290">
        <v>100</v>
      </c>
      <c r="F207" s="290">
        <v>100</v>
      </c>
      <c r="G207" s="290">
        <v>100</v>
      </c>
      <c r="H207" s="122"/>
      <c r="I207" s="122"/>
    </row>
    <row r="208" spans="1:9" ht="65.25">
      <c r="A208" s="138" t="s">
        <v>1208</v>
      </c>
      <c r="B208" s="148" t="s">
        <v>464</v>
      </c>
      <c r="C208" s="290">
        <v>100</v>
      </c>
      <c r="D208" s="290">
        <v>100</v>
      </c>
      <c r="E208" s="290">
        <v>100</v>
      </c>
      <c r="F208" s="290">
        <v>100</v>
      </c>
      <c r="G208" s="290">
        <v>100</v>
      </c>
      <c r="H208" s="122"/>
      <c r="I208" s="122"/>
    </row>
    <row r="209" spans="1:9" ht="65.25">
      <c r="A209" s="138" t="s">
        <v>1209</v>
      </c>
      <c r="B209" s="148" t="s">
        <v>464</v>
      </c>
      <c r="C209" s="290" t="s">
        <v>96</v>
      </c>
      <c r="D209" s="290">
        <v>10</v>
      </c>
      <c r="E209" s="290">
        <v>10</v>
      </c>
      <c r="F209" s="290">
        <v>10</v>
      </c>
      <c r="G209" s="290">
        <v>10</v>
      </c>
      <c r="H209" s="122"/>
      <c r="I209" s="122"/>
    </row>
    <row r="210" spans="1:9" ht="21.75">
      <c r="A210" s="140" t="s">
        <v>487</v>
      </c>
      <c r="B210" s="132" t="s">
        <v>488</v>
      </c>
      <c r="C210" s="141" t="s">
        <v>96</v>
      </c>
      <c r="D210" s="141" t="s">
        <v>96</v>
      </c>
      <c r="E210" s="142" t="s">
        <v>96</v>
      </c>
      <c r="F210" s="142" t="s">
        <v>96</v>
      </c>
      <c r="G210" s="305" t="s">
        <v>96</v>
      </c>
      <c r="H210" s="122"/>
      <c r="I210" s="122"/>
    </row>
    <row r="211" spans="1:9" ht="21.75">
      <c r="A211" s="140" t="s">
        <v>489</v>
      </c>
      <c r="B211" s="132" t="s">
        <v>488</v>
      </c>
      <c r="C211" s="142" t="s">
        <v>96</v>
      </c>
      <c r="D211" s="142" t="s">
        <v>96</v>
      </c>
      <c r="E211" s="142" t="s">
        <v>96</v>
      </c>
      <c r="F211" s="142" t="s">
        <v>96</v>
      </c>
      <c r="G211" s="305" t="s">
        <v>96</v>
      </c>
      <c r="H211" s="122"/>
      <c r="I211" s="122"/>
    </row>
    <row r="212" spans="1:9" ht="22.5" thickBot="1">
      <c r="A212" s="143" t="s">
        <v>490</v>
      </c>
      <c r="B212" s="144" t="s">
        <v>488</v>
      </c>
      <c r="C212" s="145" t="s">
        <v>96</v>
      </c>
      <c r="D212" s="145" t="s">
        <v>96</v>
      </c>
      <c r="E212" s="145" t="s">
        <v>96</v>
      </c>
      <c r="F212" s="145" t="s">
        <v>96</v>
      </c>
      <c r="G212" s="306" t="s">
        <v>96</v>
      </c>
      <c r="H212" s="122"/>
      <c r="I212" s="122"/>
    </row>
    <row r="213" spans="1:9" ht="21.75">
      <c r="A213" s="129"/>
      <c r="B213" s="130"/>
      <c r="C213" s="131"/>
      <c r="D213" s="131"/>
      <c r="E213" s="131"/>
      <c r="F213" s="131"/>
      <c r="G213" s="131"/>
      <c r="H213" s="122"/>
      <c r="I213" s="122"/>
    </row>
    <row r="214" spans="1:9" ht="21.75">
      <c r="A214" s="129"/>
      <c r="B214" s="130"/>
      <c r="C214" s="131"/>
      <c r="D214" s="131"/>
      <c r="E214" s="131"/>
      <c r="F214" s="131"/>
      <c r="G214" s="131"/>
      <c r="H214" s="122"/>
      <c r="I214" s="122"/>
    </row>
    <row r="215" spans="1:9" ht="21.75">
      <c r="A215" s="129"/>
      <c r="B215" s="130"/>
      <c r="C215" s="131"/>
      <c r="D215" s="131"/>
      <c r="E215" s="131"/>
      <c r="F215" s="131"/>
      <c r="G215" s="131"/>
      <c r="H215" s="122"/>
      <c r="I215" s="122"/>
    </row>
    <row r="216" spans="1:9" ht="22.5" thickBot="1">
      <c r="A216" s="341" t="s">
        <v>1126</v>
      </c>
      <c r="B216" s="341"/>
      <c r="C216" s="341"/>
      <c r="D216" s="341"/>
      <c r="E216" s="341"/>
      <c r="F216" s="341"/>
      <c r="G216" s="341"/>
      <c r="H216" s="341"/>
      <c r="I216" s="341"/>
    </row>
    <row r="217" spans="1:9" ht="43.5" customHeight="1">
      <c r="A217" s="342" t="s">
        <v>1155</v>
      </c>
      <c r="B217" s="342"/>
      <c r="C217" s="342"/>
      <c r="D217" s="342"/>
      <c r="E217" s="342"/>
      <c r="F217" s="342"/>
      <c r="G217" s="342"/>
      <c r="H217" s="342"/>
      <c r="I217" s="342"/>
    </row>
    <row r="218" spans="1:9" ht="22.5" thickBot="1">
      <c r="A218" s="343"/>
      <c r="B218" s="343"/>
      <c r="C218" s="343"/>
      <c r="D218" s="343"/>
      <c r="E218" s="343"/>
      <c r="F218" s="343"/>
      <c r="G218" s="343"/>
      <c r="H218" s="343"/>
      <c r="I218" s="343"/>
    </row>
    <row r="219" spans="1:9" ht="22.5" thickBot="1">
      <c r="A219" s="344" t="s">
        <v>1127</v>
      </c>
      <c r="B219" s="344"/>
      <c r="C219" s="344"/>
      <c r="D219" s="344"/>
      <c r="E219" s="344"/>
      <c r="F219" s="344"/>
      <c r="G219" s="344"/>
      <c r="H219" s="344"/>
      <c r="I219" s="344"/>
    </row>
    <row r="220" spans="1:9" ht="21.75" customHeight="1">
      <c r="A220" s="345" t="s">
        <v>1105</v>
      </c>
      <c r="B220" s="347" t="s">
        <v>838</v>
      </c>
      <c r="C220" s="348"/>
      <c r="D220" s="348"/>
      <c r="E220" s="348"/>
      <c r="F220" s="348"/>
      <c r="G220" s="349"/>
      <c r="H220" s="350"/>
      <c r="I220" s="343"/>
    </row>
    <row r="221" spans="1:9" ht="21.75">
      <c r="A221" s="346"/>
      <c r="B221" s="123" t="s">
        <v>463</v>
      </c>
      <c r="C221" s="123" t="s">
        <v>484</v>
      </c>
      <c r="D221" s="123" t="s">
        <v>485</v>
      </c>
      <c r="E221" s="123" t="s">
        <v>486</v>
      </c>
      <c r="F221" s="123" t="s">
        <v>674</v>
      </c>
      <c r="G221" s="124" t="s">
        <v>1102</v>
      </c>
      <c r="H221" s="350"/>
      <c r="I221" s="343"/>
    </row>
    <row r="222" spans="1:9" ht="65.25">
      <c r="A222" s="125" t="s">
        <v>1180</v>
      </c>
      <c r="B222" s="126" t="s">
        <v>464</v>
      </c>
      <c r="C222" s="290">
        <v>80</v>
      </c>
      <c r="D222" s="290">
        <v>80</v>
      </c>
      <c r="E222" s="290">
        <v>80</v>
      </c>
      <c r="F222" s="290">
        <v>80</v>
      </c>
      <c r="G222" s="292">
        <v>80</v>
      </c>
      <c r="H222" s="350"/>
      <c r="I222" s="343"/>
    </row>
    <row r="223" spans="1:9" ht="43.5">
      <c r="A223" s="125" t="s">
        <v>1181</v>
      </c>
      <c r="B223" s="126" t="s">
        <v>464</v>
      </c>
      <c r="C223" s="290">
        <v>80</v>
      </c>
      <c r="D223" s="290">
        <v>90</v>
      </c>
      <c r="E223" s="290">
        <v>90</v>
      </c>
      <c r="F223" s="290">
        <v>90</v>
      </c>
      <c r="G223" s="292">
        <v>90</v>
      </c>
      <c r="H223" s="350"/>
      <c r="I223" s="343"/>
    </row>
    <row r="224" spans="1:9" ht="71.25" customHeight="1">
      <c r="A224" s="125" t="s">
        <v>1182</v>
      </c>
      <c r="B224" s="126" t="s">
        <v>464</v>
      </c>
      <c r="C224" s="290">
        <v>80</v>
      </c>
      <c r="D224" s="290">
        <v>80</v>
      </c>
      <c r="E224" s="290">
        <v>80</v>
      </c>
      <c r="F224" s="290">
        <v>80</v>
      </c>
      <c r="G224" s="292">
        <v>80</v>
      </c>
      <c r="H224" s="350"/>
      <c r="I224" s="343"/>
    </row>
    <row r="225" spans="1:9" ht="21.75">
      <c r="A225" s="294" t="s">
        <v>487</v>
      </c>
      <c r="B225" s="295" t="s">
        <v>488</v>
      </c>
      <c r="C225" s="296">
        <v>84640500</v>
      </c>
      <c r="D225" s="296">
        <f>สังเขป!I35</f>
        <v>93129000</v>
      </c>
      <c r="E225" s="298" t="s">
        <v>96</v>
      </c>
      <c r="F225" s="298" t="s">
        <v>96</v>
      </c>
      <c r="G225" s="299" t="s">
        <v>96</v>
      </c>
      <c r="H225" s="350"/>
      <c r="I225" s="343"/>
    </row>
    <row r="226" spans="1:9" ht="21.75">
      <c r="A226" s="294" t="s">
        <v>489</v>
      </c>
      <c r="B226" s="295" t="s">
        <v>488</v>
      </c>
      <c r="C226" s="296">
        <v>84640500</v>
      </c>
      <c r="D226" s="296">
        <f>D225</f>
        <v>93129000</v>
      </c>
      <c r="E226" s="298" t="s">
        <v>96</v>
      </c>
      <c r="F226" s="298" t="s">
        <v>96</v>
      </c>
      <c r="G226" s="299" t="s">
        <v>96</v>
      </c>
      <c r="H226" s="350"/>
      <c r="I226" s="343"/>
    </row>
    <row r="227" spans="1:9" ht="22.5" thickBot="1">
      <c r="A227" s="300" t="s">
        <v>490</v>
      </c>
      <c r="B227" s="301" t="s">
        <v>488</v>
      </c>
      <c r="C227" s="302" t="s">
        <v>96</v>
      </c>
      <c r="D227" s="302" t="s">
        <v>96</v>
      </c>
      <c r="E227" s="302" t="s">
        <v>96</v>
      </c>
      <c r="F227" s="302" t="s">
        <v>96</v>
      </c>
      <c r="G227" s="303" t="s">
        <v>96</v>
      </c>
      <c r="H227" s="350"/>
      <c r="I227" s="343"/>
    </row>
    <row r="228" spans="1:9" ht="21.75">
      <c r="A228" s="343"/>
      <c r="B228" s="343"/>
      <c r="C228" s="343"/>
      <c r="D228" s="343"/>
      <c r="E228" s="343"/>
      <c r="F228" s="343"/>
      <c r="G228" s="343"/>
      <c r="H228" s="343"/>
      <c r="I228" s="343"/>
    </row>
    <row r="229" spans="1:9" ht="22.5" thickBot="1">
      <c r="A229" s="341" t="s">
        <v>1128</v>
      </c>
      <c r="B229" s="341"/>
      <c r="C229" s="341"/>
      <c r="D229" s="341"/>
      <c r="E229" s="341"/>
      <c r="F229" s="341"/>
      <c r="G229" s="341"/>
      <c r="H229" s="341"/>
      <c r="I229" s="341"/>
    </row>
    <row r="230" spans="1:9" ht="86.25" customHeight="1">
      <c r="A230" s="342" t="s">
        <v>1156</v>
      </c>
      <c r="B230" s="342"/>
      <c r="C230" s="342"/>
      <c r="D230" s="342"/>
      <c r="E230" s="342"/>
      <c r="F230" s="342"/>
      <c r="G230" s="342"/>
      <c r="H230" s="342"/>
      <c r="I230" s="342"/>
    </row>
    <row r="231" spans="1:9" ht="19.5" customHeight="1">
      <c r="A231" s="343"/>
      <c r="B231" s="343"/>
      <c r="C231" s="343"/>
      <c r="D231" s="343"/>
      <c r="E231" s="343"/>
      <c r="F231" s="343"/>
      <c r="G231" s="343"/>
      <c r="H231" s="343"/>
      <c r="I231" s="343"/>
    </row>
    <row r="232" spans="1:9" ht="22.5" thickBot="1">
      <c r="A232" s="344" t="s">
        <v>1129</v>
      </c>
      <c r="B232" s="344"/>
      <c r="C232" s="344"/>
      <c r="D232" s="344"/>
      <c r="E232" s="344"/>
      <c r="F232" s="344"/>
      <c r="G232" s="344"/>
      <c r="H232" s="344"/>
      <c r="I232" s="344"/>
    </row>
    <row r="233" spans="1:9" ht="21.75" customHeight="1">
      <c r="A233" s="345" t="s">
        <v>1105</v>
      </c>
      <c r="B233" s="347" t="s">
        <v>838</v>
      </c>
      <c r="C233" s="348"/>
      <c r="D233" s="348"/>
      <c r="E233" s="348"/>
      <c r="F233" s="348"/>
      <c r="G233" s="349"/>
      <c r="H233" s="350"/>
      <c r="I233" s="343"/>
    </row>
    <row r="234" spans="1:9" ht="21.75">
      <c r="A234" s="346"/>
      <c r="B234" s="123" t="s">
        <v>463</v>
      </c>
      <c r="C234" s="123" t="s">
        <v>484</v>
      </c>
      <c r="D234" s="123" t="s">
        <v>485</v>
      </c>
      <c r="E234" s="123" t="s">
        <v>486</v>
      </c>
      <c r="F234" s="123" t="s">
        <v>674</v>
      </c>
      <c r="G234" s="124" t="s">
        <v>1102</v>
      </c>
      <c r="H234" s="350"/>
      <c r="I234" s="343"/>
    </row>
    <row r="235" spans="1:9" ht="46.5" customHeight="1">
      <c r="A235" s="125" t="s">
        <v>1275</v>
      </c>
      <c r="B235" s="126" t="s">
        <v>464</v>
      </c>
      <c r="C235" s="290">
        <v>100</v>
      </c>
      <c r="D235" s="290">
        <v>25</v>
      </c>
      <c r="E235" s="290">
        <v>25</v>
      </c>
      <c r="F235" s="290">
        <v>25</v>
      </c>
      <c r="G235" s="292">
        <v>25</v>
      </c>
      <c r="H235" s="350"/>
      <c r="I235" s="343"/>
    </row>
    <row r="236" spans="1:9" ht="65.25">
      <c r="A236" s="125" t="s">
        <v>1183</v>
      </c>
      <c r="B236" s="126" t="s">
        <v>464</v>
      </c>
      <c r="C236" s="290">
        <v>80</v>
      </c>
      <c r="D236" s="290">
        <v>80</v>
      </c>
      <c r="E236" s="290">
        <v>80</v>
      </c>
      <c r="F236" s="290">
        <v>80</v>
      </c>
      <c r="G236" s="292">
        <v>80</v>
      </c>
      <c r="H236" s="350"/>
      <c r="I236" s="343"/>
    </row>
    <row r="237" spans="1:9" ht="65.25">
      <c r="A237" s="125" t="s">
        <v>1184</v>
      </c>
      <c r="B237" s="126" t="s">
        <v>464</v>
      </c>
      <c r="C237" s="290">
        <v>100</v>
      </c>
      <c r="D237" s="290">
        <v>25</v>
      </c>
      <c r="E237" s="290">
        <v>25</v>
      </c>
      <c r="F237" s="290">
        <v>25</v>
      </c>
      <c r="G237" s="292">
        <v>25</v>
      </c>
      <c r="H237" s="350"/>
      <c r="I237" s="343"/>
    </row>
    <row r="238" spans="1:9" ht="21.75">
      <c r="A238" s="294" t="s">
        <v>487</v>
      </c>
      <c r="B238" s="295" t="s">
        <v>488</v>
      </c>
      <c r="C238" s="296">
        <v>27762430</v>
      </c>
      <c r="D238" s="296">
        <f>สังเขป!I36</f>
        <v>18329500</v>
      </c>
      <c r="E238" s="298" t="s">
        <v>96</v>
      </c>
      <c r="F238" s="298" t="s">
        <v>96</v>
      </c>
      <c r="G238" s="299" t="s">
        <v>96</v>
      </c>
      <c r="H238" s="350"/>
      <c r="I238" s="343"/>
    </row>
    <row r="239" spans="1:9" ht="21.75">
      <c r="A239" s="294" t="s">
        <v>489</v>
      </c>
      <c r="B239" s="295" t="s">
        <v>488</v>
      </c>
      <c r="C239" s="296">
        <v>27762430</v>
      </c>
      <c r="D239" s="296">
        <f>D238</f>
        <v>18329500</v>
      </c>
      <c r="E239" s="298" t="s">
        <v>96</v>
      </c>
      <c r="F239" s="298" t="s">
        <v>96</v>
      </c>
      <c r="G239" s="299" t="s">
        <v>96</v>
      </c>
      <c r="H239" s="350"/>
      <c r="I239" s="343"/>
    </row>
    <row r="240" spans="1:9" ht="22.5" thickBot="1">
      <c r="A240" s="300" t="s">
        <v>490</v>
      </c>
      <c r="B240" s="301" t="s">
        <v>488</v>
      </c>
      <c r="C240" s="302" t="s">
        <v>96</v>
      </c>
      <c r="D240" s="302" t="s">
        <v>96</v>
      </c>
      <c r="E240" s="302" t="s">
        <v>96</v>
      </c>
      <c r="F240" s="302" t="s">
        <v>96</v>
      </c>
      <c r="G240" s="303" t="s">
        <v>96</v>
      </c>
      <c r="H240" s="350"/>
      <c r="I240" s="343"/>
    </row>
    <row r="241" spans="1:9" ht="22.5" thickBot="1">
      <c r="A241" s="341" t="s">
        <v>1130</v>
      </c>
      <c r="B241" s="341"/>
      <c r="C241" s="341"/>
      <c r="D241" s="341"/>
      <c r="E241" s="341"/>
      <c r="F241" s="341"/>
      <c r="G241" s="341"/>
      <c r="H241" s="341"/>
      <c r="I241" s="341"/>
    </row>
    <row r="242" spans="1:9" ht="67.5" customHeight="1">
      <c r="A242" s="342" t="s">
        <v>1157</v>
      </c>
      <c r="B242" s="342"/>
      <c r="C242" s="342"/>
      <c r="D242" s="342"/>
      <c r="E242" s="342"/>
      <c r="F242" s="342"/>
      <c r="G242" s="342"/>
      <c r="H242" s="342"/>
      <c r="I242" s="342"/>
    </row>
    <row r="243" spans="1:9" ht="21.75">
      <c r="A243" s="343"/>
      <c r="B243" s="343"/>
      <c r="C243" s="343"/>
      <c r="D243" s="343"/>
      <c r="E243" s="343"/>
      <c r="F243" s="343"/>
      <c r="G243" s="343"/>
      <c r="H243" s="343"/>
      <c r="I243" s="343"/>
    </row>
    <row r="244" spans="1:9" ht="45" customHeight="1" thickBot="1">
      <c r="A244" s="344" t="s">
        <v>1158</v>
      </c>
      <c r="B244" s="344"/>
      <c r="C244" s="344"/>
      <c r="D244" s="344"/>
      <c r="E244" s="344"/>
      <c r="F244" s="344"/>
      <c r="G244" s="344"/>
      <c r="H244" s="344"/>
      <c r="I244" s="344"/>
    </row>
    <row r="245" spans="1:9" ht="21.75" customHeight="1">
      <c r="A245" s="345" t="s">
        <v>1105</v>
      </c>
      <c r="B245" s="347" t="s">
        <v>838</v>
      </c>
      <c r="C245" s="348"/>
      <c r="D245" s="348"/>
      <c r="E245" s="348"/>
      <c r="F245" s="348"/>
      <c r="G245" s="349"/>
      <c r="H245" s="350"/>
      <c r="I245" s="343"/>
    </row>
    <row r="246" spans="1:9" ht="21.75">
      <c r="A246" s="346"/>
      <c r="B246" s="123" t="s">
        <v>463</v>
      </c>
      <c r="C246" s="123" t="s">
        <v>484</v>
      </c>
      <c r="D246" s="123" t="s">
        <v>485</v>
      </c>
      <c r="E246" s="123" t="s">
        <v>486</v>
      </c>
      <c r="F246" s="123" t="s">
        <v>674</v>
      </c>
      <c r="G246" s="124" t="s">
        <v>1102</v>
      </c>
      <c r="H246" s="350"/>
      <c r="I246" s="343"/>
    </row>
    <row r="247" spans="1:9" ht="21.75">
      <c r="A247" s="125" t="s">
        <v>688</v>
      </c>
      <c r="B247" s="126" t="s">
        <v>464</v>
      </c>
      <c r="C247" s="290">
        <v>100</v>
      </c>
      <c r="D247" s="290">
        <v>100</v>
      </c>
      <c r="E247" s="290">
        <v>100</v>
      </c>
      <c r="F247" s="290">
        <v>100</v>
      </c>
      <c r="G247" s="292">
        <v>100</v>
      </c>
      <c r="H247" s="350"/>
      <c r="I247" s="343"/>
    </row>
    <row r="248" spans="1:9" ht="44.25" thickBot="1">
      <c r="A248" s="125" t="s">
        <v>1185</v>
      </c>
      <c r="B248" s="126" t="s">
        <v>464</v>
      </c>
      <c r="C248" s="290">
        <v>80</v>
      </c>
      <c r="D248" s="290">
        <v>80</v>
      </c>
      <c r="E248" s="290">
        <v>80</v>
      </c>
      <c r="F248" s="290">
        <v>80</v>
      </c>
      <c r="G248" s="292">
        <v>80</v>
      </c>
      <c r="H248" s="350"/>
      <c r="I248" s="343"/>
    </row>
    <row r="249" spans="1:9" ht="21.75">
      <c r="A249" s="125" t="s">
        <v>689</v>
      </c>
      <c r="B249" s="126" t="s">
        <v>464</v>
      </c>
      <c r="C249" s="290">
        <v>100</v>
      </c>
      <c r="D249" s="290">
        <v>80</v>
      </c>
      <c r="E249" s="290">
        <v>80</v>
      </c>
      <c r="F249" s="290">
        <v>80</v>
      </c>
      <c r="G249" s="292">
        <v>80</v>
      </c>
      <c r="H249" s="350"/>
      <c r="I249" s="343"/>
    </row>
    <row r="250" spans="1:9" ht="21.75">
      <c r="A250" s="294" t="s">
        <v>487</v>
      </c>
      <c r="B250" s="295" t="s">
        <v>488</v>
      </c>
      <c r="C250" s="296">
        <v>1971240</v>
      </c>
      <c r="D250" s="296">
        <f>สังเขป!I37</f>
        <v>1933940</v>
      </c>
      <c r="E250" s="298" t="s">
        <v>96</v>
      </c>
      <c r="F250" s="298" t="s">
        <v>96</v>
      </c>
      <c r="G250" s="299" t="s">
        <v>96</v>
      </c>
      <c r="H250" s="350"/>
      <c r="I250" s="343"/>
    </row>
    <row r="251" spans="1:9" ht="21.75">
      <c r="A251" s="294" t="s">
        <v>489</v>
      </c>
      <c r="B251" s="295" t="s">
        <v>488</v>
      </c>
      <c r="C251" s="296">
        <v>1971240</v>
      </c>
      <c r="D251" s="296">
        <f>D250</f>
        <v>1933940</v>
      </c>
      <c r="E251" s="298" t="s">
        <v>96</v>
      </c>
      <c r="F251" s="298" t="s">
        <v>96</v>
      </c>
      <c r="G251" s="299" t="s">
        <v>96</v>
      </c>
      <c r="H251" s="350"/>
      <c r="I251" s="343"/>
    </row>
    <row r="252" spans="1:9" ht="22.5" thickBot="1">
      <c r="A252" s="300" t="s">
        <v>490</v>
      </c>
      <c r="B252" s="301" t="s">
        <v>488</v>
      </c>
      <c r="C252" s="302" t="s">
        <v>96</v>
      </c>
      <c r="D252" s="302" t="s">
        <v>96</v>
      </c>
      <c r="E252" s="302" t="s">
        <v>96</v>
      </c>
      <c r="F252" s="302" t="s">
        <v>96</v>
      </c>
      <c r="G252" s="303" t="s">
        <v>96</v>
      </c>
      <c r="H252" s="350"/>
      <c r="I252" s="343"/>
    </row>
    <row r="253" spans="1:9" ht="21.75">
      <c r="A253" s="343"/>
      <c r="B253" s="343"/>
      <c r="C253" s="343"/>
      <c r="D253" s="343"/>
      <c r="E253" s="343"/>
      <c r="F253" s="343"/>
      <c r="G253" s="343"/>
      <c r="H253" s="343"/>
      <c r="I253" s="343"/>
    </row>
    <row r="254" spans="1:9" ht="22.5" thickBot="1">
      <c r="A254" s="341" t="s">
        <v>1131</v>
      </c>
      <c r="B254" s="341"/>
      <c r="C254" s="341"/>
      <c r="D254" s="341"/>
      <c r="E254" s="341"/>
      <c r="F254" s="341"/>
      <c r="G254" s="341"/>
      <c r="H254" s="341"/>
      <c r="I254" s="341"/>
    </row>
    <row r="255" spans="1:9" ht="67.5" customHeight="1">
      <c r="A255" s="342" t="s">
        <v>1159</v>
      </c>
      <c r="B255" s="342"/>
      <c r="C255" s="342"/>
      <c r="D255" s="342"/>
      <c r="E255" s="342"/>
      <c r="F255" s="342"/>
      <c r="G255" s="342"/>
      <c r="H255" s="342"/>
      <c r="I255" s="342"/>
    </row>
    <row r="256" spans="1:9" ht="21.75">
      <c r="A256" s="343"/>
      <c r="B256" s="343"/>
      <c r="C256" s="343"/>
      <c r="D256" s="343"/>
      <c r="E256" s="343"/>
      <c r="F256" s="343"/>
      <c r="G256" s="343"/>
      <c r="H256" s="343"/>
      <c r="I256" s="343"/>
    </row>
    <row r="257" spans="1:9" ht="44.25" customHeight="1" thickBot="1">
      <c r="A257" s="344" t="s">
        <v>1160</v>
      </c>
      <c r="B257" s="344"/>
      <c r="C257" s="344"/>
      <c r="D257" s="344"/>
      <c r="E257" s="344"/>
      <c r="F257" s="344"/>
      <c r="G257" s="344"/>
      <c r="H257" s="344"/>
      <c r="I257" s="344"/>
    </row>
    <row r="258" spans="1:9" ht="21.75" customHeight="1">
      <c r="A258" s="345" t="s">
        <v>1105</v>
      </c>
      <c r="B258" s="347" t="s">
        <v>838</v>
      </c>
      <c r="C258" s="348"/>
      <c r="D258" s="348"/>
      <c r="E258" s="348"/>
      <c r="F258" s="348"/>
      <c r="G258" s="349"/>
      <c r="H258" s="350"/>
      <c r="I258" s="343"/>
    </row>
    <row r="259" spans="1:9" ht="21.75">
      <c r="A259" s="346"/>
      <c r="B259" s="123" t="s">
        <v>463</v>
      </c>
      <c r="C259" s="123" t="s">
        <v>484</v>
      </c>
      <c r="D259" s="123" t="s">
        <v>485</v>
      </c>
      <c r="E259" s="123" t="s">
        <v>486</v>
      </c>
      <c r="F259" s="123" t="s">
        <v>674</v>
      </c>
      <c r="G259" s="124" t="s">
        <v>1102</v>
      </c>
      <c r="H259" s="350"/>
      <c r="I259" s="343"/>
    </row>
    <row r="260" spans="1:9" ht="43.5">
      <c r="A260" s="125" t="s">
        <v>1186</v>
      </c>
      <c r="B260" s="126" t="s">
        <v>464</v>
      </c>
      <c r="C260" s="290">
        <v>5</v>
      </c>
      <c r="D260" s="290">
        <v>5</v>
      </c>
      <c r="E260" s="290">
        <v>5</v>
      </c>
      <c r="F260" s="290">
        <v>5</v>
      </c>
      <c r="G260" s="292">
        <v>5</v>
      </c>
      <c r="H260" s="350"/>
      <c r="I260" s="343"/>
    </row>
    <row r="261" spans="1:9" ht="21.75">
      <c r="A261" s="125" t="s">
        <v>690</v>
      </c>
      <c r="B261" s="126" t="s">
        <v>692</v>
      </c>
      <c r="C261" s="290">
        <v>2</v>
      </c>
      <c r="D261" s="290">
        <v>2</v>
      </c>
      <c r="E261" s="290">
        <v>2</v>
      </c>
      <c r="F261" s="290">
        <v>2</v>
      </c>
      <c r="G261" s="292">
        <v>2</v>
      </c>
      <c r="H261" s="350"/>
      <c r="I261" s="343"/>
    </row>
    <row r="262" spans="1:9" ht="21.75">
      <c r="A262" s="125" t="s">
        <v>691</v>
      </c>
      <c r="B262" s="126" t="s">
        <v>693</v>
      </c>
      <c r="C262" s="290">
        <v>1</v>
      </c>
      <c r="D262" s="290">
        <v>6</v>
      </c>
      <c r="E262" s="290">
        <v>6</v>
      </c>
      <c r="F262" s="290">
        <v>6</v>
      </c>
      <c r="G262" s="292">
        <v>6</v>
      </c>
      <c r="H262" s="350"/>
      <c r="I262" s="343"/>
    </row>
    <row r="263" spans="1:9" ht="21.75">
      <c r="A263" s="294" t="s">
        <v>487</v>
      </c>
      <c r="B263" s="295" t="s">
        <v>488</v>
      </c>
      <c r="C263" s="296">
        <v>21405000</v>
      </c>
      <c r="D263" s="296">
        <f>สังเขป!I38</f>
        <v>22301700</v>
      </c>
      <c r="E263" s="298" t="s">
        <v>96</v>
      </c>
      <c r="F263" s="298" t="s">
        <v>96</v>
      </c>
      <c r="G263" s="299" t="s">
        <v>96</v>
      </c>
      <c r="H263" s="350"/>
      <c r="I263" s="343"/>
    </row>
    <row r="264" spans="1:9" ht="21.75">
      <c r="A264" s="294" t="s">
        <v>489</v>
      </c>
      <c r="B264" s="295" t="s">
        <v>488</v>
      </c>
      <c r="C264" s="296">
        <v>21405000</v>
      </c>
      <c r="D264" s="296">
        <f>D263</f>
        <v>22301700</v>
      </c>
      <c r="E264" s="298" t="s">
        <v>96</v>
      </c>
      <c r="F264" s="298" t="s">
        <v>96</v>
      </c>
      <c r="G264" s="299" t="s">
        <v>96</v>
      </c>
      <c r="H264" s="350"/>
      <c r="I264" s="343"/>
    </row>
    <row r="265" spans="1:9" ht="22.5" thickBot="1">
      <c r="A265" s="300" t="s">
        <v>490</v>
      </c>
      <c r="B265" s="301" t="s">
        <v>488</v>
      </c>
      <c r="C265" s="302" t="s">
        <v>96</v>
      </c>
      <c r="D265" s="302" t="s">
        <v>96</v>
      </c>
      <c r="E265" s="302" t="s">
        <v>96</v>
      </c>
      <c r="F265" s="302" t="s">
        <v>96</v>
      </c>
      <c r="G265" s="303" t="s">
        <v>96</v>
      </c>
      <c r="H265" s="350"/>
      <c r="I265" s="343"/>
    </row>
    <row r="266" spans="1:9" ht="21.75">
      <c r="A266" s="129"/>
      <c r="B266" s="130"/>
      <c r="C266" s="131"/>
      <c r="D266" s="131"/>
      <c r="E266" s="131"/>
      <c r="F266" s="131"/>
      <c r="G266" s="131"/>
      <c r="H266" s="122"/>
      <c r="I266" s="122"/>
    </row>
    <row r="267" spans="1:9" ht="21.75">
      <c r="A267" s="129"/>
      <c r="B267" s="130"/>
      <c r="C267" s="131"/>
      <c r="D267" s="131"/>
      <c r="E267" s="131"/>
      <c r="F267" s="131"/>
      <c r="G267" s="131"/>
      <c r="H267" s="122"/>
      <c r="I267" s="122"/>
    </row>
    <row r="268" spans="1:9" ht="21.75">
      <c r="A268" s="129"/>
      <c r="B268" s="130"/>
      <c r="C268" s="131"/>
      <c r="D268" s="131"/>
      <c r="E268" s="131"/>
      <c r="F268" s="131"/>
      <c r="G268" s="131"/>
      <c r="H268" s="122"/>
      <c r="I268" s="122"/>
    </row>
    <row r="269" spans="1:9" ht="21.75">
      <c r="A269" s="129"/>
      <c r="B269" s="130"/>
      <c r="C269" s="131"/>
      <c r="D269" s="131"/>
      <c r="E269" s="131"/>
      <c r="F269" s="131"/>
      <c r="G269" s="131"/>
      <c r="H269" s="122"/>
      <c r="I269" s="122"/>
    </row>
    <row r="270" spans="1:9" ht="21.75">
      <c r="A270" s="129"/>
      <c r="B270" s="130"/>
      <c r="C270" s="131"/>
      <c r="D270" s="131"/>
      <c r="E270" s="131"/>
      <c r="F270" s="131"/>
      <c r="G270" s="131"/>
      <c r="H270" s="122"/>
      <c r="I270" s="122"/>
    </row>
    <row r="271" spans="1:9" ht="21.75">
      <c r="A271" s="129"/>
      <c r="B271" s="130"/>
      <c r="C271" s="131"/>
      <c r="D271" s="131"/>
      <c r="E271" s="131"/>
      <c r="F271" s="131"/>
      <c r="G271" s="131"/>
      <c r="H271" s="122"/>
      <c r="I271" s="122"/>
    </row>
    <row r="272" spans="1:9" ht="22.5" thickBot="1">
      <c r="A272" s="341" t="s">
        <v>1132</v>
      </c>
      <c r="B272" s="341"/>
      <c r="C272" s="341"/>
      <c r="D272" s="341"/>
      <c r="E272" s="341"/>
      <c r="F272" s="341"/>
      <c r="G272" s="341"/>
      <c r="H272" s="341"/>
      <c r="I272" s="341"/>
    </row>
    <row r="273" spans="1:9" ht="86.25" customHeight="1">
      <c r="A273" s="342" t="s">
        <v>1161</v>
      </c>
      <c r="B273" s="342"/>
      <c r="C273" s="342"/>
      <c r="D273" s="342"/>
      <c r="E273" s="342"/>
      <c r="F273" s="342"/>
      <c r="G273" s="342"/>
      <c r="H273" s="342"/>
      <c r="I273" s="342"/>
    </row>
    <row r="274" spans="1:9" ht="21.75">
      <c r="A274" s="343"/>
      <c r="B274" s="343"/>
      <c r="C274" s="343"/>
      <c r="D274" s="343"/>
      <c r="E274" s="343"/>
      <c r="F274" s="343"/>
      <c r="G274" s="343"/>
      <c r="H274" s="343"/>
      <c r="I274" s="343"/>
    </row>
    <row r="275" spans="1:9" ht="22.5" thickBot="1">
      <c r="A275" s="344" t="s">
        <v>1133</v>
      </c>
      <c r="B275" s="344"/>
      <c r="C275" s="344"/>
      <c r="D275" s="344"/>
      <c r="E275" s="344"/>
      <c r="F275" s="344"/>
      <c r="G275" s="344"/>
      <c r="H275" s="344"/>
      <c r="I275" s="344"/>
    </row>
    <row r="276" spans="1:9" ht="21.75" customHeight="1">
      <c r="A276" s="345" t="s">
        <v>1105</v>
      </c>
      <c r="B276" s="347" t="s">
        <v>838</v>
      </c>
      <c r="C276" s="348"/>
      <c r="D276" s="348"/>
      <c r="E276" s="348"/>
      <c r="F276" s="348"/>
      <c r="G276" s="349"/>
      <c r="H276" s="350"/>
      <c r="I276" s="343"/>
    </row>
    <row r="277" spans="1:9" ht="21.75">
      <c r="A277" s="346"/>
      <c r="B277" s="123" t="s">
        <v>463</v>
      </c>
      <c r="C277" s="123" t="s">
        <v>484</v>
      </c>
      <c r="D277" s="123" t="s">
        <v>485</v>
      </c>
      <c r="E277" s="123" t="s">
        <v>486</v>
      </c>
      <c r="F277" s="123" t="s">
        <v>674</v>
      </c>
      <c r="G277" s="124" t="s">
        <v>1102</v>
      </c>
      <c r="H277" s="350"/>
      <c r="I277" s="343"/>
    </row>
    <row r="278" spans="1:9" ht="21.75">
      <c r="A278" s="125" t="s">
        <v>694</v>
      </c>
      <c r="B278" s="126" t="s">
        <v>464</v>
      </c>
      <c r="C278" s="290">
        <v>80</v>
      </c>
      <c r="D278" s="290">
        <v>80</v>
      </c>
      <c r="E278" s="290">
        <v>80</v>
      </c>
      <c r="F278" s="290">
        <v>80</v>
      </c>
      <c r="G278" s="292">
        <v>80</v>
      </c>
      <c r="H278" s="350"/>
      <c r="I278" s="343"/>
    </row>
    <row r="279" spans="1:9" ht="43.5">
      <c r="A279" s="125" t="s">
        <v>1187</v>
      </c>
      <c r="B279" s="126" t="s">
        <v>464</v>
      </c>
      <c r="C279" s="290">
        <v>80</v>
      </c>
      <c r="D279" s="290">
        <v>80</v>
      </c>
      <c r="E279" s="290">
        <v>80</v>
      </c>
      <c r="F279" s="290">
        <v>80</v>
      </c>
      <c r="G279" s="292">
        <v>80</v>
      </c>
      <c r="H279" s="350"/>
      <c r="I279" s="343"/>
    </row>
    <row r="280" spans="1:9" ht="21.75">
      <c r="A280" s="294" t="s">
        <v>487</v>
      </c>
      <c r="B280" s="295" t="s">
        <v>488</v>
      </c>
      <c r="C280" s="296">
        <v>539330</v>
      </c>
      <c r="D280" s="296">
        <f>สังเขป!I39</f>
        <v>276500</v>
      </c>
      <c r="E280" s="298" t="s">
        <v>96</v>
      </c>
      <c r="F280" s="298" t="s">
        <v>96</v>
      </c>
      <c r="G280" s="299" t="s">
        <v>96</v>
      </c>
      <c r="H280" s="350"/>
      <c r="I280" s="343"/>
    </row>
    <row r="281" spans="1:9" ht="21.75">
      <c r="A281" s="294" t="s">
        <v>489</v>
      </c>
      <c r="B281" s="295" t="s">
        <v>488</v>
      </c>
      <c r="C281" s="296">
        <v>539330</v>
      </c>
      <c r="D281" s="296">
        <f>D280</f>
        <v>276500</v>
      </c>
      <c r="E281" s="298" t="s">
        <v>96</v>
      </c>
      <c r="F281" s="298" t="s">
        <v>96</v>
      </c>
      <c r="G281" s="299" t="s">
        <v>96</v>
      </c>
      <c r="H281" s="350"/>
      <c r="I281" s="343"/>
    </row>
    <row r="282" spans="1:9" ht="22.5" thickBot="1">
      <c r="A282" s="300" t="s">
        <v>490</v>
      </c>
      <c r="B282" s="301" t="s">
        <v>488</v>
      </c>
      <c r="C282" s="302" t="s">
        <v>96</v>
      </c>
      <c r="D282" s="302" t="s">
        <v>96</v>
      </c>
      <c r="E282" s="302" t="s">
        <v>96</v>
      </c>
      <c r="F282" s="302" t="s">
        <v>96</v>
      </c>
      <c r="G282" s="303" t="s">
        <v>96</v>
      </c>
      <c r="H282" s="350"/>
      <c r="I282" s="343"/>
    </row>
    <row r="283" spans="1:9" ht="21.75">
      <c r="A283" s="343"/>
      <c r="B283" s="343"/>
      <c r="C283" s="343"/>
      <c r="D283" s="343"/>
      <c r="E283" s="343"/>
      <c r="F283" s="343"/>
      <c r="G283" s="343"/>
      <c r="H283" s="343"/>
      <c r="I283" s="343"/>
    </row>
    <row r="284" spans="1:9" ht="22.5" thickBot="1">
      <c r="A284" s="341" t="s">
        <v>1134</v>
      </c>
      <c r="B284" s="341"/>
      <c r="C284" s="341"/>
      <c r="D284" s="341"/>
      <c r="E284" s="341"/>
      <c r="F284" s="341"/>
      <c r="G284" s="341"/>
      <c r="H284" s="341"/>
      <c r="I284" s="341"/>
    </row>
    <row r="285" spans="1:9" ht="130.5" customHeight="1">
      <c r="A285" s="342" t="s">
        <v>1162</v>
      </c>
      <c r="B285" s="342"/>
      <c r="C285" s="342"/>
      <c r="D285" s="342"/>
      <c r="E285" s="342"/>
      <c r="F285" s="342"/>
      <c r="G285" s="342"/>
      <c r="H285" s="342"/>
      <c r="I285" s="342"/>
    </row>
    <row r="286" spans="1:9" ht="21.75">
      <c r="A286" s="343"/>
      <c r="B286" s="343"/>
      <c r="C286" s="343"/>
      <c r="D286" s="343"/>
      <c r="E286" s="343"/>
      <c r="F286" s="343"/>
      <c r="G286" s="343"/>
      <c r="H286" s="343"/>
      <c r="I286" s="343"/>
    </row>
    <row r="287" spans="1:9" ht="43.5" customHeight="1" thickBot="1">
      <c r="A287" s="344" t="s">
        <v>1163</v>
      </c>
      <c r="B287" s="344"/>
      <c r="C287" s="344"/>
      <c r="D287" s="344"/>
      <c r="E287" s="344"/>
      <c r="F287" s="344"/>
      <c r="G287" s="344"/>
      <c r="H287" s="344"/>
      <c r="I287" s="344"/>
    </row>
    <row r="288" spans="1:9" ht="21.75" customHeight="1">
      <c r="A288" s="345" t="s">
        <v>1105</v>
      </c>
      <c r="B288" s="347" t="s">
        <v>838</v>
      </c>
      <c r="C288" s="348"/>
      <c r="D288" s="348"/>
      <c r="E288" s="348"/>
      <c r="F288" s="348"/>
      <c r="G288" s="349"/>
      <c r="H288" s="350"/>
      <c r="I288" s="343"/>
    </row>
    <row r="289" spans="1:9" ht="21.75">
      <c r="A289" s="346"/>
      <c r="B289" s="123" t="s">
        <v>463</v>
      </c>
      <c r="C289" s="123" t="s">
        <v>484</v>
      </c>
      <c r="D289" s="123" t="s">
        <v>485</v>
      </c>
      <c r="E289" s="123" t="s">
        <v>486</v>
      </c>
      <c r="F289" s="123" t="s">
        <v>674</v>
      </c>
      <c r="G289" s="124" t="s">
        <v>1102</v>
      </c>
      <c r="H289" s="350"/>
      <c r="I289" s="343"/>
    </row>
    <row r="290" spans="1:9" ht="43.5">
      <c r="A290" s="125" t="s">
        <v>1188</v>
      </c>
      <c r="B290" s="126" t="s">
        <v>464</v>
      </c>
      <c r="C290" s="290">
        <v>100</v>
      </c>
      <c r="D290" s="290">
        <v>97</v>
      </c>
      <c r="E290" s="290">
        <v>97</v>
      </c>
      <c r="F290" s="290">
        <v>97</v>
      </c>
      <c r="G290" s="292">
        <v>98</v>
      </c>
      <c r="H290" s="350"/>
      <c r="I290" s="343"/>
    </row>
    <row r="291" spans="1:9" ht="43.5">
      <c r="A291" s="125" t="s">
        <v>1189</v>
      </c>
      <c r="B291" s="126" t="s">
        <v>464</v>
      </c>
      <c r="C291" s="290">
        <v>100</v>
      </c>
      <c r="D291" s="290">
        <v>100</v>
      </c>
      <c r="E291" s="290">
        <v>100</v>
      </c>
      <c r="F291" s="290">
        <v>100</v>
      </c>
      <c r="G291" s="292">
        <v>100</v>
      </c>
      <c r="H291" s="350"/>
      <c r="I291" s="343"/>
    </row>
    <row r="292" spans="1:9" ht="65.25">
      <c r="A292" s="125" t="s">
        <v>1190</v>
      </c>
      <c r="B292" s="126" t="s">
        <v>464</v>
      </c>
      <c r="C292" s="290">
        <v>40</v>
      </c>
      <c r="D292" s="290">
        <v>40</v>
      </c>
      <c r="E292" s="290">
        <v>40</v>
      </c>
      <c r="F292" s="290">
        <v>50</v>
      </c>
      <c r="G292" s="292">
        <v>55</v>
      </c>
      <c r="H292" s="350"/>
      <c r="I292" s="343"/>
    </row>
    <row r="293" spans="1:9" ht="21.75">
      <c r="A293" s="294" t="s">
        <v>487</v>
      </c>
      <c r="B293" s="295" t="s">
        <v>488</v>
      </c>
      <c r="C293" s="296">
        <v>1422000</v>
      </c>
      <c r="D293" s="296">
        <f>สังเขป!I40</f>
        <v>1422000</v>
      </c>
      <c r="E293" s="298" t="s">
        <v>96</v>
      </c>
      <c r="F293" s="298" t="s">
        <v>96</v>
      </c>
      <c r="G293" s="299" t="s">
        <v>96</v>
      </c>
      <c r="H293" s="350"/>
      <c r="I293" s="343"/>
    </row>
    <row r="294" spans="1:9" ht="21.75">
      <c r="A294" s="294" t="s">
        <v>489</v>
      </c>
      <c r="B294" s="295" t="s">
        <v>488</v>
      </c>
      <c r="C294" s="296">
        <v>1422000</v>
      </c>
      <c r="D294" s="296">
        <f>D293</f>
        <v>1422000</v>
      </c>
      <c r="E294" s="298" t="s">
        <v>96</v>
      </c>
      <c r="F294" s="298" t="s">
        <v>96</v>
      </c>
      <c r="G294" s="299" t="s">
        <v>96</v>
      </c>
      <c r="H294" s="350"/>
      <c r="I294" s="343"/>
    </row>
    <row r="295" spans="1:9" ht="22.5" thickBot="1">
      <c r="A295" s="300" t="s">
        <v>490</v>
      </c>
      <c r="B295" s="301" t="s">
        <v>488</v>
      </c>
      <c r="C295" s="302" t="s">
        <v>96</v>
      </c>
      <c r="D295" s="302" t="s">
        <v>96</v>
      </c>
      <c r="E295" s="302" t="s">
        <v>96</v>
      </c>
      <c r="F295" s="302" t="s">
        <v>96</v>
      </c>
      <c r="G295" s="303" t="s">
        <v>96</v>
      </c>
      <c r="H295" s="350"/>
      <c r="I295" s="343"/>
    </row>
    <row r="296" spans="1:9" ht="21.75">
      <c r="A296" s="129"/>
      <c r="B296" s="130"/>
      <c r="C296" s="131"/>
      <c r="D296" s="131"/>
      <c r="E296" s="131"/>
      <c r="F296" s="131"/>
      <c r="G296" s="131"/>
      <c r="H296" s="122"/>
      <c r="I296" s="122"/>
    </row>
    <row r="297" spans="1:9" ht="22.5" thickBot="1">
      <c r="A297" s="341" t="s">
        <v>1135</v>
      </c>
      <c r="B297" s="341"/>
      <c r="C297" s="341"/>
      <c r="D297" s="341"/>
      <c r="E297" s="341"/>
      <c r="F297" s="341"/>
      <c r="G297" s="341"/>
      <c r="H297" s="341"/>
      <c r="I297" s="341"/>
    </row>
    <row r="298" spans="1:9" ht="67.5" customHeight="1">
      <c r="A298" s="342" t="s">
        <v>1276</v>
      </c>
      <c r="B298" s="342"/>
      <c r="C298" s="342"/>
      <c r="D298" s="342"/>
      <c r="E298" s="342"/>
      <c r="F298" s="342"/>
      <c r="G298" s="342"/>
      <c r="H298" s="342"/>
      <c r="I298" s="342"/>
    </row>
    <row r="299" spans="1:9" ht="21.75">
      <c r="A299" s="343"/>
      <c r="B299" s="343"/>
      <c r="C299" s="343"/>
      <c r="D299" s="343"/>
      <c r="E299" s="343"/>
      <c r="F299" s="343"/>
      <c r="G299" s="343"/>
      <c r="H299" s="343"/>
      <c r="I299" s="343"/>
    </row>
    <row r="300" spans="1:9" ht="43.5" customHeight="1" thickBot="1">
      <c r="A300" s="344" t="s">
        <v>1164</v>
      </c>
      <c r="B300" s="344"/>
      <c r="C300" s="344"/>
      <c r="D300" s="344"/>
      <c r="E300" s="344"/>
      <c r="F300" s="344"/>
      <c r="G300" s="344"/>
      <c r="H300" s="344"/>
      <c r="I300" s="344"/>
    </row>
    <row r="301" spans="1:9" ht="21.75" customHeight="1">
      <c r="A301" s="345" t="s">
        <v>1105</v>
      </c>
      <c r="B301" s="347" t="s">
        <v>838</v>
      </c>
      <c r="C301" s="348"/>
      <c r="D301" s="348"/>
      <c r="E301" s="348"/>
      <c r="F301" s="348"/>
      <c r="G301" s="349"/>
      <c r="H301" s="350"/>
      <c r="I301" s="343"/>
    </row>
    <row r="302" spans="1:9" ht="21.75">
      <c r="A302" s="346"/>
      <c r="B302" s="123" t="s">
        <v>463</v>
      </c>
      <c r="C302" s="123" t="s">
        <v>484</v>
      </c>
      <c r="D302" s="123" t="s">
        <v>485</v>
      </c>
      <c r="E302" s="123" t="s">
        <v>486</v>
      </c>
      <c r="F302" s="123" t="s">
        <v>674</v>
      </c>
      <c r="G302" s="124" t="s">
        <v>1102</v>
      </c>
      <c r="H302" s="350"/>
      <c r="I302" s="343"/>
    </row>
    <row r="303" spans="1:9" ht="65.25">
      <c r="A303" s="125" t="s">
        <v>1191</v>
      </c>
      <c r="B303" s="126" t="s">
        <v>464</v>
      </c>
      <c r="C303" s="127" t="s">
        <v>96</v>
      </c>
      <c r="D303" s="290">
        <v>80</v>
      </c>
      <c r="E303" s="290">
        <v>80</v>
      </c>
      <c r="F303" s="290">
        <v>80</v>
      </c>
      <c r="G303" s="292">
        <v>80</v>
      </c>
      <c r="H303" s="350"/>
      <c r="I303" s="343"/>
    </row>
    <row r="304" spans="1:9" ht="22.5" thickBot="1">
      <c r="A304" s="125" t="s">
        <v>812</v>
      </c>
      <c r="B304" s="126" t="s">
        <v>465</v>
      </c>
      <c r="C304" s="290">
        <v>500</v>
      </c>
      <c r="D304" s="290">
        <v>48</v>
      </c>
      <c r="E304" s="290">
        <v>48</v>
      </c>
      <c r="F304" s="290">
        <v>48</v>
      </c>
      <c r="G304" s="292">
        <v>48</v>
      </c>
      <c r="H304" s="350"/>
      <c r="I304" s="343"/>
    </row>
    <row r="305" spans="1:9" ht="43.5">
      <c r="A305" s="125" t="s">
        <v>1192</v>
      </c>
      <c r="B305" s="126" t="s">
        <v>464</v>
      </c>
      <c r="C305" s="290">
        <v>100</v>
      </c>
      <c r="D305" s="290">
        <v>80</v>
      </c>
      <c r="E305" s="290">
        <v>80</v>
      </c>
      <c r="F305" s="290">
        <v>80</v>
      </c>
      <c r="G305" s="292">
        <v>80</v>
      </c>
      <c r="H305" s="350"/>
      <c r="I305" s="343"/>
    </row>
    <row r="306" spans="1:9" ht="21.75">
      <c r="A306" s="294" t="s">
        <v>487</v>
      </c>
      <c r="B306" s="295" t="s">
        <v>488</v>
      </c>
      <c r="C306" s="296">
        <v>2863500</v>
      </c>
      <c r="D306" s="296">
        <f>สังเขป!I41</f>
        <v>212420</v>
      </c>
      <c r="E306" s="298" t="s">
        <v>96</v>
      </c>
      <c r="F306" s="298" t="s">
        <v>96</v>
      </c>
      <c r="G306" s="299" t="s">
        <v>96</v>
      </c>
      <c r="H306" s="350"/>
      <c r="I306" s="343"/>
    </row>
    <row r="307" spans="1:9" ht="21.75">
      <c r="A307" s="294" t="s">
        <v>489</v>
      </c>
      <c r="B307" s="295" t="s">
        <v>488</v>
      </c>
      <c r="C307" s="296">
        <v>2863500</v>
      </c>
      <c r="D307" s="296">
        <f>D306</f>
        <v>212420</v>
      </c>
      <c r="E307" s="298" t="s">
        <v>96</v>
      </c>
      <c r="F307" s="298" t="s">
        <v>96</v>
      </c>
      <c r="G307" s="299" t="s">
        <v>96</v>
      </c>
      <c r="H307" s="350"/>
      <c r="I307" s="343"/>
    </row>
    <row r="308" spans="1:9" ht="22.5" thickBot="1">
      <c r="A308" s="300" t="s">
        <v>490</v>
      </c>
      <c r="B308" s="301" t="s">
        <v>488</v>
      </c>
      <c r="C308" s="302" t="s">
        <v>96</v>
      </c>
      <c r="D308" s="302" t="s">
        <v>96</v>
      </c>
      <c r="E308" s="302" t="s">
        <v>96</v>
      </c>
      <c r="F308" s="302" t="s">
        <v>96</v>
      </c>
      <c r="G308" s="303" t="s">
        <v>96</v>
      </c>
      <c r="H308" s="350"/>
      <c r="I308" s="343"/>
    </row>
    <row r="309" spans="1:9" ht="21.75">
      <c r="A309" s="308"/>
      <c r="B309" s="309"/>
      <c r="C309" s="310"/>
      <c r="D309" s="310"/>
      <c r="E309" s="310"/>
      <c r="F309" s="310"/>
      <c r="G309" s="310"/>
      <c r="H309" s="122"/>
      <c r="I309" s="122"/>
    </row>
    <row r="310" spans="1:9" ht="22.5" thickBot="1">
      <c r="A310" s="341" t="s">
        <v>1136</v>
      </c>
      <c r="B310" s="341"/>
      <c r="C310" s="341"/>
      <c r="D310" s="341"/>
      <c r="E310" s="341"/>
      <c r="F310" s="341"/>
      <c r="G310" s="341"/>
      <c r="H310" s="341"/>
      <c r="I310" s="341"/>
    </row>
    <row r="311" spans="1:9" ht="89.25" customHeight="1">
      <c r="A311" s="342" t="s">
        <v>1165</v>
      </c>
      <c r="B311" s="342"/>
      <c r="C311" s="342"/>
      <c r="D311" s="342"/>
      <c r="E311" s="342"/>
      <c r="F311" s="342"/>
      <c r="G311" s="342"/>
      <c r="H311" s="342"/>
      <c r="I311" s="342"/>
    </row>
    <row r="312" spans="1:9" ht="21.75">
      <c r="A312" s="343"/>
      <c r="B312" s="343"/>
      <c r="C312" s="343"/>
      <c r="D312" s="343"/>
      <c r="E312" s="343"/>
      <c r="F312" s="343"/>
      <c r="G312" s="343"/>
      <c r="H312" s="343"/>
      <c r="I312" s="343"/>
    </row>
    <row r="313" spans="1:9" ht="65.25" customHeight="1" thickBot="1">
      <c r="A313" s="344" t="s">
        <v>1166</v>
      </c>
      <c r="B313" s="344"/>
      <c r="C313" s="344"/>
      <c r="D313" s="344"/>
      <c r="E313" s="344"/>
      <c r="F313" s="344"/>
      <c r="G313" s="344"/>
      <c r="H313" s="344"/>
      <c r="I313" s="344"/>
    </row>
    <row r="314" spans="1:9" ht="21.75" customHeight="1">
      <c r="A314" s="345" t="s">
        <v>1105</v>
      </c>
      <c r="B314" s="347" t="s">
        <v>838</v>
      </c>
      <c r="C314" s="348"/>
      <c r="D314" s="348"/>
      <c r="E314" s="348"/>
      <c r="F314" s="348"/>
      <c r="G314" s="349"/>
      <c r="H314" s="350"/>
      <c r="I314" s="343"/>
    </row>
    <row r="315" spans="1:9" ht="21.75">
      <c r="A315" s="346"/>
      <c r="B315" s="123" t="s">
        <v>463</v>
      </c>
      <c r="C315" s="123" t="s">
        <v>484</v>
      </c>
      <c r="D315" s="123" t="s">
        <v>485</v>
      </c>
      <c r="E315" s="123" t="s">
        <v>486</v>
      </c>
      <c r="F315" s="123" t="s">
        <v>674</v>
      </c>
      <c r="G315" s="124" t="s">
        <v>1102</v>
      </c>
      <c r="H315" s="350"/>
      <c r="I315" s="343"/>
    </row>
    <row r="316" spans="1:9" ht="22.5" thickBot="1">
      <c r="A316" s="125" t="s">
        <v>1137</v>
      </c>
      <c r="B316" s="126" t="s">
        <v>464</v>
      </c>
      <c r="C316" s="290">
        <v>80</v>
      </c>
      <c r="D316" s="290">
        <v>80</v>
      </c>
      <c r="E316" s="290">
        <v>80</v>
      </c>
      <c r="F316" s="290">
        <v>80</v>
      </c>
      <c r="G316" s="292">
        <v>80</v>
      </c>
      <c r="H316" s="350"/>
      <c r="I316" s="343"/>
    </row>
    <row r="317" spans="1:9" ht="43.5">
      <c r="A317" s="125" t="s">
        <v>1193</v>
      </c>
      <c r="B317" s="126" t="s">
        <v>464</v>
      </c>
      <c r="C317" s="290">
        <v>80</v>
      </c>
      <c r="D317" s="290">
        <v>80</v>
      </c>
      <c r="E317" s="290">
        <v>80</v>
      </c>
      <c r="F317" s="290">
        <v>80</v>
      </c>
      <c r="G317" s="292">
        <v>80</v>
      </c>
      <c r="H317" s="350"/>
      <c r="I317" s="343"/>
    </row>
    <row r="318" spans="1:9" ht="21.75">
      <c r="A318" s="294" t="s">
        <v>487</v>
      </c>
      <c r="B318" s="295" t="s">
        <v>488</v>
      </c>
      <c r="C318" s="296">
        <v>750500</v>
      </c>
      <c r="D318" s="296">
        <f>สังเขป!I42</f>
        <v>711500</v>
      </c>
      <c r="E318" s="298" t="s">
        <v>96</v>
      </c>
      <c r="F318" s="298" t="s">
        <v>96</v>
      </c>
      <c r="G318" s="299" t="s">
        <v>96</v>
      </c>
      <c r="H318" s="350"/>
      <c r="I318" s="343"/>
    </row>
    <row r="319" spans="1:9" ht="21.75">
      <c r="A319" s="294" t="s">
        <v>489</v>
      </c>
      <c r="B319" s="295" t="s">
        <v>488</v>
      </c>
      <c r="C319" s="296">
        <v>750500</v>
      </c>
      <c r="D319" s="296">
        <f>D318</f>
        <v>711500</v>
      </c>
      <c r="E319" s="298" t="s">
        <v>96</v>
      </c>
      <c r="F319" s="298" t="s">
        <v>96</v>
      </c>
      <c r="G319" s="299" t="s">
        <v>96</v>
      </c>
      <c r="H319" s="350"/>
      <c r="I319" s="343"/>
    </row>
    <row r="320" spans="1:9" ht="22.5" thickBot="1">
      <c r="A320" s="300" t="s">
        <v>490</v>
      </c>
      <c r="B320" s="301" t="s">
        <v>488</v>
      </c>
      <c r="C320" s="302" t="s">
        <v>96</v>
      </c>
      <c r="D320" s="302" t="s">
        <v>96</v>
      </c>
      <c r="E320" s="302" t="s">
        <v>96</v>
      </c>
      <c r="F320" s="302" t="s">
        <v>96</v>
      </c>
      <c r="G320" s="303" t="s">
        <v>96</v>
      </c>
      <c r="H320" s="350"/>
      <c r="I320" s="343"/>
    </row>
    <row r="321" spans="1:9" ht="21.75">
      <c r="A321" s="129"/>
      <c r="B321" s="130"/>
      <c r="C321" s="131"/>
      <c r="D321" s="131"/>
      <c r="E321" s="131"/>
      <c r="F321" s="131"/>
      <c r="G321" s="131"/>
      <c r="H321" s="122"/>
      <c r="I321" s="122"/>
    </row>
    <row r="322" spans="1:9" ht="21.75">
      <c r="A322" s="129"/>
      <c r="B322" s="130"/>
      <c r="C322" s="131"/>
      <c r="D322" s="131"/>
      <c r="E322" s="131"/>
      <c r="F322" s="131"/>
      <c r="G322" s="131"/>
      <c r="H322" s="122"/>
      <c r="I322" s="122"/>
    </row>
    <row r="323" spans="1:9" ht="21.75">
      <c r="A323" s="129"/>
      <c r="B323" s="130"/>
      <c r="C323" s="131"/>
      <c r="D323" s="131"/>
      <c r="E323" s="131"/>
      <c r="F323" s="131"/>
      <c r="G323" s="131"/>
      <c r="H323" s="122"/>
      <c r="I323" s="122"/>
    </row>
    <row r="324" spans="1:9" ht="22.5" thickBot="1">
      <c r="A324" s="341" t="s">
        <v>1138</v>
      </c>
      <c r="B324" s="341"/>
      <c r="C324" s="341"/>
      <c r="D324" s="341"/>
      <c r="E324" s="341"/>
      <c r="F324" s="341"/>
      <c r="G324" s="341"/>
      <c r="H324" s="341"/>
      <c r="I324" s="341"/>
    </row>
    <row r="325" spans="1:9" ht="108.75" customHeight="1">
      <c r="A325" s="342" t="s">
        <v>1167</v>
      </c>
      <c r="B325" s="342"/>
      <c r="C325" s="342"/>
      <c r="D325" s="342"/>
      <c r="E325" s="342"/>
      <c r="F325" s="342"/>
      <c r="G325" s="342"/>
      <c r="H325" s="342"/>
      <c r="I325" s="342"/>
    </row>
    <row r="326" spans="1:9" ht="21.75">
      <c r="A326" s="343"/>
      <c r="B326" s="343"/>
      <c r="C326" s="343"/>
      <c r="D326" s="343"/>
      <c r="E326" s="343"/>
      <c r="F326" s="343"/>
      <c r="G326" s="343"/>
      <c r="H326" s="343"/>
      <c r="I326" s="343"/>
    </row>
    <row r="327" spans="1:9" ht="22.5" thickBot="1">
      <c r="A327" s="344" t="s">
        <v>1139</v>
      </c>
      <c r="B327" s="344"/>
      <c r="C327" s="344"/>
      <c r="D327" s="344"/>
      <c r="E327" s="344"/>
      <c r="F327" s="344"/>
      <c r="G327" s="344"/>
      <c r="H327" s="344"/>
      <c r="I327" s="344"/>
    </row>
    <row r="328" spans="1:9" ht="21.75" customHeight="1">
      <c r="A328" s="345" t="s">
        <v>1105</v>
      </c>
      <c r="B328" s="347" t="s">
        <v>838</v>
      </c>
      <c r="C328" s="348"/>
      <c r="D328" s="348"/>
      <c r="E328" s="348"/>
      <c r="F328" s="348"/>
      <c r="G328" s="349"/>
      <c r="H328" s="350"/>
      <c r="I328" s="343"/>
    </row>
    <row r="329" spans="1:9" ht="21.75">
      <c r="A329" s="346"/>
      <c r="B329" s="123" t="s">
        <v>463</v>
      </c>
      <c r="C329" s="123" t="s">
        <v>484</v>
      </c>
      <c r="D329" s="123" t="s">
        <v>485</v>
      </c>
      <c r="E329" s="123" t="s">
        <v>486</v>
      </c>
      <c r="F329" s="123" t="s">
        <v>674</v>
      </c>
      <c r="G329" s="124" t="s">
        <v>1102</v>
      </c>
      <c r="H329" s="350"/>
      <c r="I329" s="343"/>
    </row>
    <row r="330" spans="1:9" ht="71.25" customHeight="1">
      <c r="A330" s="125" t="s">
        <v>1194</v>
      </c>
      <c r="B330" s="126" t="s">
        <v>464</v>
      </c>
      <c r="C330" s="290">
        <v>80</v>
      </c>
      <c r="D330" s="290">
        <v>80</v>
      </c>
      <c r="E330" s="290">
        <v>80</v>
      </c>
      <c r="F330" s="290">
        <v>80</v>
      </c>
      <c r="G330" s="292">
        <v>80</v>
      </c>
      <c r="H330" s="350"/>
      <c r="I330" s="343"/>
    </row>
    <row r="331" spans="1:9" ht="43.5">
      <c r="A331" s="125" t="s">
        <v>1195</v>
      </c>
      <c r="B331" s="126" t="s">
        <v>464</v>
      </c>
      <c r="C331" s="290">
        <v>70</v>
      </c>
      <c r="D331" s="290">
        <v>70</v>
      </c>
      <c r="E331" s="290">
        <v>70</v>
      </c>
      <c r="F331" s="290">
        <v>70</v>
      </c>
      <c r="G331" s="292">
        <v>70</v>
      </c>
      <c r="H331" s="350"/>
      <c r="I331" s="343"/>
    </row>
    <row r="332" spans="1:9" ht="43.5">
      <c r="A332" s="125" t="s">
        <v>1196</v>
      </c>
      <c r="B332" s="126" t="s">
        <v>464</v>
      </c>
      <c r="C332" s="290">
        <v>80</v>
      </c>
      <c r="D332" s="290">
        <v>80</v>
      </c>
      <c r="E332" s="290">
        <v>80</v>
      </c>
      <c r="F332" s="290">
        <v>80</v>
      </c>
      <c r="G332" s="292">
        <v>80</v>
      </c>
      <c r="H332" s="350"/>
      <c r="I332" s="343"/>
    </row>
    <row r="333" spans="1:9" ht="21.75">
      <c r="A333" s="294" t="s">
        <v>487</v>
      </c>
      <c r="B333" s="295" t="s">
        <v>488</v>
      </c>
      <c r="C333" s="296">
        <v>131767600</v>
      </c>
      <c r="D333" s="296">
        <f>สังเขป!I43</f>
        <v>114019200</v>
      </c>
      <c r="E333" s="298" t="s">
        <v>96</v>
      </c>
      <c r="F333" s="298" t="s">
        <v>96</v>
      </c>
      <c r="G333" s="299" t="s">
        <v>96</v>
      </c>
      <c r="H333" s="350"/>
      <c r="I333" s="343"/>
    </row>
    <row r="334" spans="1:9" ht="21.75">
      <c r="A334" s="294" t="s">
        <v>489</v>
      </c>
      <c r="B334" s="295" t="s">
        <v>488</v>
      </c>
      <c r="C334" s="296">
        <v>131767600</v>
      </c>
      <c r="D334" s="296">
        <f>D333</f>
        <v>114019200</v>
      </c>
      <c r="E334" s="298" t="s">
        <v>96</v>
      </c>
      <c r="F334" s="298" t="s">
        <v>96</v>
      </c>
      <c r="G334" s="299" t="s">
        <v>96</v>
      </c>
      <c r="H334" s="350"/>
      <c r="I334" s="343"/>
    </row>
    <row r="335" spans="1:9" ht="22.5" thickBot="1">
      <c r="A335" s="300" t="s">
        <v>490</v>
      </c>
      <c r="B335" s="301" t="s">
        <v>488</v>
      </c>
      <c r="C335" s="302" t="s">
        <v>96</v>
      </c>
      <c r="D335" s="302" t="s">
        <v>96</v>
      </c>
      <c r="E335" s="302" t="s">
        <v>96</v>
      </c>
      <c r="F335" s="302" t="s">
        <v>96</v>
      </c>
      <c r="G335" s="303" t="s">
        <v>96</v>
      </c>
      <c r="H335" s="350"/>
      <c r="I335" s="343"/>
    </row>
  </sheetData>
  <mergeCells count="176">
    <mergeCell ref="A38:I38"/>
    <mergeCell ref="A39:A40"/>
    <mergeCell ref="A18:I18"/>
    <mergeCell ref="A19:I19"/>
    <mergeCell ref="A20:A21"/>
    <mergeCell ref="B20:G20"/>
    <mergeCell ref="H20:I27"/>
    <mergeCell ref="A28:I28"/>
    <mergeCell ref="A60:I60"/>
    <mergeCell ref="H52:I59"/>
    <mergeCell ref="B39:G39"/>
    <mergeCell ref="H39:I46"/>
    <mergeCell ref="A3:I3"/>
    <mergeCell ref="A172:I172"/>
    <mergeCell ref="A10:A11"/>
    <mergeCell ref="B10:G10"/>
    <mergeCell ref="H10:I14"/>
    <mergeCell ref="A15:I15"/>
    <mergeCell ref="A16:I16"/>
    <mergeCell ref="A17:I17"/>
    <mergeCell ref="A4:I4"/>
    <mergeCell ref="A5:I5"/>
    <mergeCell ref="A6:I6"/>
    <mergeCell ref="A7:I7"/>
    <mergeCell ref="A8:I8"/>
    <mergeCell ref="A9:I9"/>
    <mergeCell ref="A35:I35"/>
    <mergeCell ref="A36:I36"/>
    <mergeCell ref="A37:I37"/>
    <mergeCell ref="A47:I47"/>
    <mergeCell ref="A48:I48"/>
    <mergeCell ref="A49:I49"/>
    <mergeCell ref="A50:I50"/>
    <mergeCell ref="A51:I51"/>
    <mergeCell ref="A52:A53"/>
    <mergeCell ref="B52:G52"/>
    <mergeCell ref="A76:I76"/>
    <mergeCell ref="A77:I77"/>
    <mergeCell ref="A78:I78"/>
    <mergeCell ref="A79:I79"/>
    <mergeCell ref="A80:I80"/>
    <mergeCell ref="A81:A82"/>
    <mergeCell ref="B81:G81"/>
    <mergeCell ref="H81:I88"/>
    <mergeCell ref="A64:I64"/>
    <mergeCell ref="A65:I65"/>
    <mergeCell ref="A66:I66"/>
    <mergeCell ref="A67:I67"/>
    <mergeCell ref="A68:A69"/>
    <mergeCell ref="B68:G68"/>
    <mergeCell ref="H68:I75"/>
    <mergeCell ref="A102:I102"/>
    <mergeCell ref="A103:I103"/>
    <mergeCell ref="A104:I104"/>
    <mergeCell ref="A105:I105"/>
    <mergeCell ref="A106:I106"/>
    <mergeCell ref="A107:A108"/>
    <mergeCell ref="B107:G107"/>
    <mergeCell ref="H107:I113"/>
    <mergeCell ref="A89:I89"/>
    <mergeCell ref="A91:I91"/>
    <mergeCell ref="A92:I92"/>
    <mergeCell ref="A93:I93"/>
    <mergeCell ref="A94:I94"/>
    <mergeCell ref="A95:A96"/>
    <mergeCell ref="B95:G95"/>
    <mergeCell ref="H95:I101"/>
    <mergeCell ref="A137:I137"/>
    <mergeCell ref="A138:I138"/>
    <mergeCell ref="A139:I139"/>
    <mergeCell ref="A140:I140"/>
    <mergeCell ref="A141:I141"/>
    <mergeCell ref="A142:A143"/>
    <mergeCell ref="B142:G142"/>
    <mergeCell ref="H142:I148"/>
    <mergeCell ref="A114:I114"/>
    <mergeCell ref="A125:I125"/>
    <mergeCell ref="A126:I126"/>
    <mergeCell ref="A127:I127"/>
    <mergeCell ref="A128:I128"/>
    <mergeCell ref="A129:A130"/>
    <mergeCell ref="B129:G129"/>
    <mergeCell ref="H129:I136"/>
    <mergeCell ref="A175:I175"/>
    <mergeCell ref="A171:I171"/>
    <mergeCell ref="A188:I188"/>
    <mergeCell ref="A189:I189"/>
    <mergeCell ref="A190:I190"/>
    <mergeCell ref="A191:I191"/>
    <mergeCell ref="A192:A193"/>
    <mergeCell ref="B192:G192"/>
    <mergeCell ref="H192:I199"/>
    <mergeCell ref="A176:A177"/>
    <mergeCell ref="B176:G176"/>
    <mergeCell ref="A149:I149"/>
    <mergeCell ref="A159:I159"/>
    <mergeCell ref="A160:I160"/>
    <mergeCell ref="A161:I161"/>
    <mergeCell ref="A162:I162"/>
    <mergeCell ref="A163:A164"/>
    <mergeCell ref="B163:G163"/>
    <mergeCell ref="H163:I170"/>
    <mergeCell ref="A173:I173"/>
    <mergeCell ref="A201:I201"/>
    <mergeCell ref="A202:I202"/>
    <mergeCell ref="A204:I204"/>
    <mergeCell ref="A205:A206"/>
    <mergeCell ref="B205:G205"/>
    <mergeCell ref="A253:I253"/>
    <mergeCell ref="A254:I254"/>
    <mergeCell ref="A255:I255"/>
    <mergeCell ref="A256:I256"/>
    <mergeCell ref="A228:I228"/>
    <mergeCell ref="A229:I229"/>
    <mergeCell ref="A230:I230"/>
    <mergeCell ref="A231:I231"/>
    <mergeCell ref="A232:I232"/>
    <mergeCell ref="A233:A234"/>
    <mergeCell ref="B233:G233"/>
    <mergeCell ref="H233:I240"/>
    <mergeCell ref="A216:I216"/>
    <mergeCell ref="A217:I217"/>
    <mergeCell ref="A218:I218"/>
    <mergeCell ref="A219:I219"/>
    <mergeCell ref="A220:A221"/>
    <mergeCell ref="B220:G220"/>
    <mergeCell ref="H220:I227"/>
    <mergeCell ref="A257:I257"/>
    <mergeCell ref="A258:A259"/>
    <mergeCell ref="B258:G258"/>
    <mergeCell ref="H258:I265"/>
    <mergeCell ref="A241:I241"/>
    <mergeCell ref="A242:I242"/>
    <mergeCell ref="A243:I243"/>
    <mergeCell ref="A244:I244"/>
    <mergeCell ref="A245:A246"/>
    <mergeCell ref="B245:G245"/>
    <mergeCell ref="H245:I252"/>
    <mergeCell ref="A284:I284"/>
    <mergeCell ref="A285:I285"/>
    <mergeCell ref="A286:I286"/>
    <mergeCell ref="A287:I287"/>
    <mergeCell ref="A288:A289"/>
    <mergeCell ref="B288:G288"/>
    <mergeCell ref="H288:I295"/>
    <mergeCell ref="A272:I272"/>
    <mergeCell ref="A273:I273"/>
    <mergeCell ref="A274:I274"/>
    <mergeCell ref="A275:I275"/>
    <mergeCell ref="A276:A277"/>
    <mergeCell ref="B276:G276"/>
    <mergeCell ref="H276:I282"/>
    <mergeCell ref="A1:G1"/>
    <mergeCell ref="A2:G2"/>
    <mergeCell ref="A324:I324"/>
    <mergeCell ref="A325:I325"/>
    <mergeCell ref="A326:I326"/>
    <mergeCell ref="A327:I327"/>
    <mergeCell ref="A328:A329"/>
    <mergeCell ref="B328:G328"/>
    <mergeCell ref="H328:I335"/>
    <mergeCell ref="A310:I310"/>
    <mergeCell ref="A311:I311"/>
    <mergeCell ref="A312:I312"/>
    <mergeCell ref="A313:I313"/>
    <mergeCell ref="A314:A315"/>
    <mergeCell ref="B314:G314"/>
    <mergeCell ref="H314:I320"/>
    <mergeCell ref="A297:I297"/>
    <mergeCell ref="A298:I298"/>
    <mergeCell ref="A299:I299"/>
    <mergeCell ref="A300:I300"/>
    <mergeCell ref="A301:A302"/>
    <mergeCell ref="B301:G301"/>
    <mergeCell ref="H301:I308"/>
    <mergeCell ref="A283:I283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scale="84" firstPageNumber="4" fitToWidth="0" fitToHeight="0" orientation="portrait" useFirstPageNumber="1" r:id="rId1"/>
  <headerFooter>
    <oddHeader>&amp;C&amp;"TH Sarabun New,ตัวหนา"&amp;18&amp;P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9BDAC-AFD9-42F7-A4C5-343D90D74627}">
  <sheetPr>
    <tabColor theme="1"/>
  </sheetPr>
  <dimension ref="A1:M1228"/>
  <sheetViews>
    <sheetView showGridLines="0" view="pageBreakPreview" topLeftCell="A53" zoomScale="115" zoomScaleNormal="90" zoomScaleSheetLayoutView="115" zoomScalePageLayoutView="120" workbookViewId="0">
      <selection sqref="A1:L1"/>
    </sheetView>
  </sheetViews>
  <sheetFormatPr defaultColWidth="8.7109375" defaultRowHeight="24" outlineLevelRow="1"/>
  <cols>
    <col min="1" max="1" width="2.42578125" style="94" customWidth="1"/>
    <col min="2" max="2" width="3.5703125" style="94" customWidth="1"/>
    <col min="3" max="3" width="6.28515625" style="94" customWidth="1"/>
    <col min="4" max="4" width="10.5703125" style="94" customWidth="1"/>
    <col min="5" max="5" width="4" style="94" customWidth="1"/>
    <col min="6" max="6" width="1.85546875" style="94" customWidth="1"/>
    <col min="7" max="7" width="2.42578125" style="94" customWidth="1"/>
    <col min="8" max="8" width="31.28515625" style="94" customWidth="1"/>
    <col min="9" max="9" width="2.28515625" style="94" customWidth="1"/>
    <col min="10" max="10" width="13.85546875" style="94" bestFit="1" customWidth="1"/>
    <col min="11" max="11" width="14.85546875" style="94" bestFit="1" customWidth="1"/>
    <col min="12" max="12" width="4.85546875" style="246" customWidth="1"/>
    <col min="13" max="13" width="13.140625" style="94" bestFit="1" customWidth="1"/>
    <col min="14" max="16384" width="8.7109375" style="94"/>
  </cols>
  <sheetData>
    <row r="1" spans="1:13">
      <c r="A1" s="333" t="s">
        <v>461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3" ht="24" customHeight="1">
      <c r="A2" s="86" t="s">
        <v>502</v>
      </c>
      <c r="B2" s="87"/>
      <c r="C2" s="87"/>
      <c r="D2" s="87"/>
      <c r="E2" s="87"/>
      <c r="F2" s="87"/>
      <c r="G2" s="87"/>
      <c r="H2" s="87"/>
      <c r="I2" s="87"/>
      <c r="J2" s="87"/>
      <c r="K2" s="88">
        <f>J5+J29+K70+J107+J143+J180+J217+J254+J291+J328+J363+J397+J431+J748+J785+J820+J853+J887+J922+J956+J991</f>
        <v>518804300</v>
      </c>
      <c r="L2" s="89" t="s">
        <v>488</v>
      </c>
    </row>
    <row r="3" spans="1:13" s="92" customFormat="1" ht="24" customHeight="1">
      <c r="A3" s="86" t="s">
        <v>887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90"/>
    </row>
    <row r="4" spans="1:13" s="92" customFormat="1" ht="26.25" customHeight="1">
      <c r="A4" s="91" t="s">
        <v>497</v>
      </c>
      <c r="L4" s="93"/>
    </row>
    <row r="5" spans="1:13" s="92" customFormat="1">
      <c r="A5" s="91" t="s">
        <v>513</v>
      </c>
      <c r="J5" s="363">
        <f>I6</f>
        <v>211418180</v>
      </c>
      <c r="K5" s="363"/>
      <c r="L5" s="89" t="s">
        <v>488</v>
      </c>
    </row>
    <row r="6" spans="1:13">
      <c r="A6" s="92" t="s">
        <v>549</v>
      </c>
      <c r="B6" s="92"/>
      <c r="D6" s="92"/>
      <c r="E6" s="92"/>
      <c r="F6" s="92"/>
      <c r="G6" s="92"/>
      <c r="H6" s="92"/>
      <c r="I6" s="365">
        <f>I7+I14+I19+I23</f>
        <v>211418180</v>
      </c>
      <c r="J6" s="365"/>
      <c r="K6" s="93" t="s">
        <v>488</v>
      </c>
      <c r="L6" s="93"/>
    </row>
    <row r="7" spans="1:13" s="92" customFormat="1">
      <c r="A7" s="95"/>
      <c r="B7" s="95" t="s">
        <v>985</v>
      </c>
      <c r="C7" s="95"/>
      <c r="D7" s="95"/>
      <c r="E7" s="95"/>
      <c r="F7" s="95"/>
      <c r="G7" s="95"/>
      <c r="H7" s="95"/>
      <c r="I7" s="364">
        <f>SUM(K8:K13)</f>
        <v>49821960</v>
      </c>
      <c r="J7" s="364"/>
      <c r="K7" s="93" t="s">
        <v>488</v>
      </c>
      <c r="L7" s="97"/>
      <c r="M7" s="184"/>
    </row>
    <row r="8" spans="1:13" s="103" customFormat="1">
      <c r="A8" s="98"/>
      <c r="B8" s="99"/>
      <c r="C8" s="100"/>
      <c r="D8" s="101" t="s">
        <v>555</v>
      </c>
      <c r="E8" s="102" t="s">
        <v>623</v>
      </c>
      <c r="F8" s="101" t="s">
        <v>556</v>
      </c>
      <c r="I8" s="101"/>
      <c r="J8" s="101"/>
      <c r="K8" s="104">
        <v>45732360</v>
      </c>
      <c r="L8" s="105" t="s">
        <v>488</v>
      </c>
    </row>
    <row r="9" spans="1:13" s="106" customFormat="1" outlineLevel="1">
      <c r="A9" s="98"/>
      <c r="B9" s="99"/>
      <c r="C9" s="100"/>
      <c r="D9" s="101" t="s">
        <v>557</v>
      </c>
      <c r="E9" s="102" t="s">
        <v>624</v>
      </c>
      <c r="F9" s="101" t="s">
        <v>558</v>
      </c>
      <c r="I9" s="101"/>
      <c r="J9" s="101"/>
      <c r="K9" s="104">
        <v>2744860</v>
      </c>
      <c r="L9" s="105" t="s">
        <v>488</v>
      </c>
    </row>
    <row r="10" spans="1:13" s="106" customFormat="1" outlineLevel="1">
      <c r="A10" s="98"/>
      <c r="B10" s="99"/>
      <c r="C10" s="100"/>
      <c r="D10" s="101" t="s">
        <v>865</v>
      </c>
      <c r="E10" s="102" t="s">
        <v>626</v>
      </c>
      <c r="F10" s="101" t="s">
        <v>864</v>
      </c>
      <c r="I10" s="101"/>
      <c r="J10" s="101"/>
      <c r="K10" s="104">
        <v>67200</v>
      </c>
      <c r="L10" s="105" t="s">
        <v>488</v>
      </c>
    </row>
    <row r="11" spans="1:13" s="106" customFormat="1" outlineLevel="1">
      <c r="A11" s="98"/>
      <c r="B11" s="99"/>
      <c r="C11" s="100"/>
      <c r="D11" s="101" t="s">
        <v>559</v>
      </c>
      <c r="E11" s="102" t="s">
        <v>627</v>
      </c>
      <c r="F11" s="101" t="s">
        <v>560</v>
      </c>
      <c r="I11" s="101"/>
      <c r="J11" s="101"/>
      <c r="K11" s="104">
        <v>954000</v>
      </c>
      <c r="L11" s="105" t="s">
        <v>488</v>
      </c>
    </row>
    <row r="12" spans="1:13" s="106" customFormat="1" outlineLevel="1">
      <c r="A12" s="98"/>
      <c r="B12" s="99"/>
      <c r="C12" s="100"/>
      <c r="D12" s="101" t="s">
        <v>561</v>
      </c>
      <c r="E12" s="102" t="s">
        <v>628</v>
      </c>
      <c r="F12" s="101" t="s">
        <v>562</v>
      </c>
      <c r="I12" s="101"/>
      <c r="J12" s="101"/>
      <c r="K12" s="104">
        <v>240200</v>
      </c>
      <c r="L12" s="105" t="s">
        <v>488</v>
      </c>
    </row>
    <row r="13" spans="1:13" s="106" customFormat="1" outlineLevel="1">
      <c r="A13" s="98"/>
      <c r="B13" s="99"/>
      <c r="C13" s="100"/>
      <c r="D13" s="101" t="s">
        <v>563</v>
      </c>
      <c r="E13" s="102" t="s">
        <v>625</v>
      </c>
      <c r="F13" s="101" t="s">
        <v>564</v>
      </c>
      <c r="I13" s="101"/>
      <c r="J13" s="101"/>
      <c r="K13" s="104">
        <v>83340</v>
      </c>
      <c r="L13" s="105" t="s">
        <v>488</v>
      </c>
    </row>
    <row r="14" spans="1:13" s="107" customFormat="1" outlineLevel="1">
      <c r="B14" s="109" t="s">
        <v>986</v>
      </c>
      <c r="C14" s="109"/>
      <c r="D14" s="109"/>
      <c r="E14" s="109"/>
      <c r="F14" s="109"/>
      <c r="G14" s="109"/>
      <c r="H14" s="109"/>
      <c r="I14" s="364">
        <f>SUM(K15:K18)</f>
        <v>111957460</v>
      </c>
      <c r="J14" s="364"/>
      <c r="K14" s="110" t="s">
        <v>488</v>
      </c>
      <c r="L14" s="110"/>
    </row>
    <row r="15" spans="1:13" s="113" customFormat="1">
      <c r="A15" s="98"/>
      <c r="B15" s="111"/>
      <c r="C15" s="84"/>
      <c r="D15" s="112" t="s">
        <v>565</v>
      </c>
      <c r="E15" s="102" t="s">
        <v>623</v>
      </c>
      <c r="F15" s="112" t="s">
        <v>566</v>
      </c>
      <c r="I15" s="112"/>
      <c r="J15" s="112"/>
      <c r="K15" s="104">
        <v>105440060</v>
      </c>
      <c r="L15" s="85" t="s">
        <v>488</v>
      </c>
    </row>
    <row r="16" spans="1:13" s="114" customFormat="1" outlineLevel="1">
      <c r="A16" s="98"/>
      <c r="B16" s="111"/>
      <c r="C16" s="84"/>
      <c r="D16" s="112" t="s">
        <v>567</v>
      </c>
      <c r="E16" s="102" t="s">
        <v>624</v>
      </c>
      <c r="F16" s="112" t="s">
        <v>568</v>
      </c>
      <c r="I16" s="112"/>
      <c r="J16" s="112"/>
      <c r="K16" s="104">
        <v>3297350</v>
      </c>
      <c r="L16" s="85" t="s">
        <v>488</v>
      </c>
    </row>
    <row r="17" spans="1:12" s="114" customFormat="1" outlineLevel="1">
      <c r="A17" s="98"/>
      <c r="B17" s="111"/>
      <c r="C17" s="84"/>
      <c r="D17" s="112" t="s">
        <v>569</v>
      </c>
      <c r="E17" s="102" t="s">
        <v>626</v>
      </c>
      <c r="F17" s="112" t="s">
        <v>570</v>
      </c>
      <c r="I17" s="112"/>
      <c r="J17" s="112"/>
      <c r="K17" s="104">
        <v>1961370</v>
      </c>
      <c r="L17" s="85" t="s">
        <v>488</v>
      </c>
    </row>
    <row r="18" spans="1:12" s="114" customFormat="1" outlineLevel="1">
      <c r="A18" s="98"/>
      <c r="B18" s="111"/>
      <c r="C18" s="84"/>
      <c r="D18" s="112" t="s">
        <v>571</v>
      </c>
      <c r="E18" s="102" t="s">
        <v>627</v>
      </c>
      <c r="F18" s="112" t="s">
        <v>572</v>
      </c>
      <c r="I18" s="112"/>
      <c r="J18" s="112"/>
      <c r="K18" s="104">
        <v>1258680</v>
      </c>
      <c r="L18" s="85" t="s">
        <v>488</v>
      </c>
    </row>
    <row r="19" spans="1:12" s="115" customFormat="1" outlineLevel="1">
      <c r="B19" s="109" t="s">
        <v>987</v>
      </c>
      <c r="C19" s="109"/>
      <c r="D19" s="109"/>
      <c r="E19" s="109"/>
      <c r="F19" s="109"/>
      <c r="G19" s="109"/>
      <c r="H19" s="109"/>
      <c r="I19" s="364">
        <f>SUM(K20:K22)</f>
        <v>45031080</v>
      </c>
      <c r="J19" s="364"/>
      <c r="K19" s="110" t="s">
        <v>488</v>
      </c>
      <c r="L19" s="110"/>
    </row>
    <row r="20" spans="1:12" s="113" customFormat="1">
      <c r="A20" s="98"/>
      <c r="B20" s="111"/>
      <c r="C20" s="84"/>
      <c r="D20" s="112" t="s">
        <v>573</v>
      </c>
      <c r="E20" s="102" t="s">
        <v>623</v>
      </c>
      <c r="F20" s="112" t="s">
        <v>544</v>
      </c>
      <c r="I20" s="112"/>
      <c r="J20" s="112"/>
      <c r="K20" s="104">
        <v>33216700</v>
      </c>
      <c r="L20" s="85" t="s">
        <v>488</v>
      </c>
    </row>
    <row r="21" spans="1:12" s="114" customFormat="1" outlineLevel="1">
      <c r="A21" s="98"/>
      <c r="B21" s="111"/>
      <c r="C21" s="84"/>
      <c r="D21" s="112" t="s">
        <v>574</v>
      </c>
      <c r="E21" s="102" t="s">
        <v>624</v>
      </c>
      <c r="F21" s="112" t="s">
        <v>575</v>
      </c>
      <c r="I21" s="112"/>
      <c r="J21" s="112"/>
      <c r="K21" s="104">
        <v>4554380</v>
      </c>
      <c r="L21" s="85" t="s">
        <v>488</v>
      </c>
    </row>
    <row r="22" spans="1:12" s="114" customFormat="1" outlineLevel="1">
      <c r="A22" s="98"/>
      <c r="B22" s="111"/>
      <c r="C22" s="84"/>
      <c r="D22" s="112" t="s">
        <v>576</v>
      </c>
      <c r="E22" s="102" t="s">
        <v>626</v>
      </c>
      <c r="F22" s="112" t="s">
        <v>577</v>
      </c>
      <c r="I22" s="112"/>
      <c r="J22" s="112"/>
      <c r="K22" s="104">
        <v>7260000</v>
      </c>
      <c r="L22" s="85" t="s">
        <v>488</v>
      </c>
    </row>
    <row r="23" spans="1:12" s="115" customFormat="1" outlineLevel="1">
      <c r="B23" s="109" t="s">
        <v>988</v>
      </c>
      <c r="C23" s="109"/>
      <c r="D23" s="109"/>
      <c r="E23" s="109"/>
      <c r="F23" s="109"/>
      <c r="G23" s="109"/>
      <c r="H23" s="109"/>
      <c r="I23" s="364">
        <f>SUM(K24:K28)</f>
        <v>4607680</v>
      </c>
      <c r="J23" s="364"/>
      <c r="K23" s="110" t="s">
        <v>488</v>
      </c>
      <c r="L23" s="110"/>
    </row>
    <row r="24" spans="1:12" s="119" customFormat="1">
      <c r="A24" s="116"/>
      <c r="B24" s="117"/>
      <c r="C24" s="118"/>
      <c r="D24" s="84" t="s">
        <v>866</v>
      </c>
      <c r="E24" s="102" t="s">
        <v>623</v>
      </c>
      <c r="F24" s="84" t="s">
        <v>868</v>
      </c>
      <c r="I24" s="118"/>
      <c r="J24" s="118"/>
      <c r="K24" s="120">
        <v>75300</v>
      </c>
      <c r="L24" s="121" t="s">
        <v>488</v>
      </c>
    </row>
    <row r="25" spans="1:12" s="115" customFormat="1" outlineLevel="1">
      <c r="A25" s="116"/>
      <c r="B25" s="118"/>
      <c r="C25" s="118"/>
      <c r="D25" s="84" t="s">
        <v>867</v>
      </c>
      <c r="E25" s="102" t="s">
        <v>624</v>
      </c>
      <c r="F25" s="84" t="s">
        <v>698</v>
      </c>
      <c r="G25" s="119"/>
      <c r="H25" s="119"/>
      <c r="I25" s="118"/>
      <c r="J25" s="118"/>
      <c r="K25" s="120">
        <v>133120</v>
      </c>
      <c r="L25" s="121" t="s">
        <v>488</v>
      </c>
    </row>
    <row r="26" spans="1:12" s="115" customFormat="1" outlineLevel="1">
      <c r="A26" s="116"/>
      <c r="B26" s="118"/>
      <c r="C26" s="118"/>
      <c r="D26" s="84" t="s">
        <v>578</v>
      </c>
      <c r="E26" s="102" t="s">
        <v>626</v>
      </c>
      <c r="F26" s="84" t="s">
        <v>579</v>
      </c>
      <c r="I26" s="118"/>
      <c r="J26" s="118"/>
      <c r="K26" s="120">
        <v>2065060</v>
      </c>
      <c r="L26" s="121" t="s">
        <v>488</v>
      </c>
    </row>
    <row r="27" spans="1:12" s="115" customFormat="1" outlineLevel="1">
      <c r="A27" s="116"/>
      <c r="B27" s="118"/>
      <c r="C27" s="118"/>
      <c r="D27" s="84" t="s">
        <v>580</v>
      </c>
      <c r="E27" s="102" t="s">
        <v>627</v>
      </c>
      <c r="F27" s="84" t="s">
        <v>581</v>
      </c>
      <c r="I27" s="118"/>
      <c r="J27" s="118"/>
      <c r="K27" s="120">
        <v>2252200</v>
      </c>
      <c r="L27" s="121" t="s">
        <v>488</v>
      </c>
    </row>
    <row r="28" spans="1:12" s="115" customFormat="1" outlineLevel="1">
      <c r="A28" s="116"/>
      <c r="B28" s="92"/>
      <c r="C28" s="92"/>
      <c r="D28" s="84" t="s">
        <v>582</v>
      </c>
      <c r="E28" s="102" t="s">
        <v>628</v>
      </c>
      <c r="F28" s="84" t="s">
        <v>583</v>
      </c>
      <c r="I28" s="118"/>
      <c r="J28" s="118"/>
      <c r="K28" s="120">
        <v>82000</v>
      </c>
      <c r="L28" s="121" t="s">
        <v>488</v>
      </c>
    </row>
    <row r="29" spans="1:12" s="92" customFormat="1">
      <c r="A29" s="91" t="s">
        <v>514</v>
      </c>
      <c r="J29" s="363">
        <f>SUM(I30,I45,J68)</f>
        <v>13245400</v>
      </c>
      <c r="K29" s="363"/>
      <c r="L29" s="89" t="s">
        <v>488</v>
      </c>
    </row>
    <row r="30" spans="1:12" s="115" customFormat="1" outlineLevel="1">
      <c r="A30" s="92" t="s">
        <v>584</v>
      </c>
      <c r="D30" s="92"/>
      <c r="E30" s="92"/>
      <c r="F30" s="92"/>
      <c r="G30" s="92"/>
      <c r="H30" s="92"/>
      <c r="I30" s="365">
        <f>I31+I42</f>
        <v>9246400</v>
      </c>
      <c r="J30" s="365"/>
      <c r="K30" s="93" t="s">
        <v>488</v>
      </c>
      <c r="L30" s="93"/>
    </row>
    <row r="31" spans="1:12" s="115" customFormat="1" outlineLevel="1">
      <c r="A31" s="118"/>
      <c r="B31" s="109" t="s">
        <v>653</v>
      </c>
      <c r="C31" s="109"/>
      <c r="D31" s="109"/>
      <c r="E31" s="109"/>
      <c r="F31" s="109"/>
      <c r="G31" s="109"/>
      <c r="H31" s="109"/>
      <c r="I31" s="364">
        <f>SUM(I32,I34,I38)</f>
        <v>5498400</v>
      </c>
      <c r="J31" s="364"/>
      <c r="K31" s="110" t="s">
        <v>488</v>
      </c>
      <c r="L31" s="110"/>
    </row>
    <row r="32" spans="1:12" s="115" customFormat="1" outlineLevel="1">
      <c r="A32" s="118"/>
      <c r="B32" s="109"/>
      <c r="C32" s="109" t="s">
        <v>669</v>
      </c>
      <c r="H32" s="109"/>
      <c r="I32" s="364">
        <v>381400</v>
      </c>
      <c r="J32" s="364"/>
      <c r="K32" s="110" t="s">
        <v>488</v>
      </c>
      <c r="L32" s="110"/>
    </row>
    <row r="33" spans="1:12" s="115" customFormat="1" outlineLevel="1">
      <c r="A33" s="118"/>
      <c r="B33" s="109"/>
      <c r="C33" s="109"/>
      <c r="D33" s="118" t="s">
        <v>619</v>
      </c>
      <c r="E33" s="118"/>
      <c r="F33" s="118"/>
      <c r="G33" s="118"/>
      <c r="I33" s="96"/>
      <c r="J33" s="96"/>
      <c r="K33" s="120"/>
      <c r="L33" s="121"/>
    </row>
    <row r="34" spans="1:12" s="119" customFormat="1" ht="18" customHeight="1">
      <c r="A34" s="118"/>
      <c r="C34" s="109" t="s">
        <v>586</v>
      </c>
      <c r="H34" s="109"/>
      <c r="I34" s="364">
        <v>4534700</v>
      </c>
      <c r="J34" s="364"/>
      <c r="K34" s="110" t="s">
        <v>488</v>
      </c>
      <c r="L34" s="110"/>
    </row>
    <row r="35" spans="1:12" s="115" customFormat="1" outlineLevel="1">
      <c r="A35" s="118"/>
      <c r="B35" s="118"/>
      <c r="C35" s="118"/>
      <c r="D35" s="84" t="s">
        <v>640</v>
      </c>
      <c r="E35" s="84"/>
      <c r="F35" s="84"/>
      <c r="G35" s="84"/>
      <c r="I35" s="118"/>
      <c r="J35" s="118"/>
      <c r="K35" s="120"/>
      <c r="L35" s="121"/>
    </row>
    <row r="36" spans="1:12" s="115" customFormat="1" outlineLevel="1">
      <c r="A36" s="118"/>
      <c r="B36" s="118"/>
      <c r="C36" s="118"/>
      <c r="D36" s="84" t="s">
        <v>869</v>
      </c>
      <c r="E36" s="84"/>
      <c r="F36" s="84"/>
      <c r="G36" s="84"/>
      <c r="I36" s="118"/>
      <c r="J36" s="118"/>
      <c r="K36" s="120"/>
      <c r="L36" s="121"/>
    </row>
    <row r="37" spans="1:12" s="115" customFormat="1" outlineLevel="1">
      <c r="A37" s="118"/>
      <c r="B37" s="118"/>
      <c r="C37" s="118"/>
      <c r="D37" s="84" t="s">
        <v>870</v>
      </c>
      <c r="E37" s="84"/>
      <c r="F37" s="84"/>
      <c r="G37" s="84"/>
      <c r="I37" s="118"/>
      <c r="J37" s="118"/>
      <c r="K37" s="120"/>
      <c r="L37" s="121"/>
    </row>
    <row r="38" spans="1:12" s="115" customFormat="1" outlineLevel="1">
      <c r="A38" s="118"/>
      <c r="C38" s="109" t="s">
        <v>616</v>
      </c>
      <c r="H38" s="109"/>
      <c r="I38" s="364">
        <v>582300</v>
      </c>
      <c r="J38" s="364"/>
      <c r="K38" s="110" t="s">
        <v>488</v>
      </c>
      <c r="L38" s="110"/>
    </row>
    <row r="39" spans="1:12" s="115" customFormat="1" outlineLevel="1">
      <c r="A39" s="118"/>
      <c r="B39" s="118"/>
      <c r="C39" s="118"/>
      <c r="D39" s="84" t="s">
        <v>696</v>
      </c>
      <c r="E39" s="84"/>
      <c r="F39" s="84"/>
      <c r="G39" s="84"/>
      <c r="I39" s="118"/>
      <c r="J39" s="118"/>
      <c r="K39" s="120"/>
      <c r="L39" s="121"/>
    </row>
    <row r="40" spans="1:12" s="115" customFormat="1" outlineLevel="1">
      <c r="A40" s="118"/>
      <c r="B40" s="118"/>
      <c r="C40" s="118"/>
      <c r="D40" s="84" t="s">
        <v>702</v>
      </c>
      <c r="E40" s="84"/>
      <c r="F40" s="84"/>
      <c r="G40" s="84"/>
      <c r="I40" s="118"/>
      <c r="J40" s="118"/>
      <c r="K40" s="120"/>
      <c r="L40" s="121"/>
    </row>
    <row r="41" spans="1:12" s="115" customFormat="1" outlineLevel="1">
      <c r="A41" s="118"/>
      <c r="B41" s="118"/>
      <c r="C41" s="118"/>
      <c r="D41" s="84" t="s">
        <v>703</v>
      </c>
      <c r="E41" s="84"/>
      <c r="F41" s="84"/>
      <c r="G41" s="84"/>
      <c r="I41" s="118"/>
      <c r="J41" s="118"/>
      <c r="K41" s="120"/>
      <c r="L41" s="121"/>
    </row>
    <row r="42" spans="1:12" s="115" customFormat="1" outlineLevel="1">
      <c r="A42" s="118"/>
      <c r="B42" s="109" t="s">
        <v>670</v>
      </c>
      <c r="C42" s="109"/>
      <c r="D42" s="109"/>
      <c r="E42" s="109"/>
      <c r="F42" s="109"/>
      <c r="G42" s="109"/>
      <c r="H42" s="109"/>
      <c r="I42" s="364">
        <v>3748000</v>
      </c>
      <c r="J42" s="364"/>
      <c r="K42" s="110" t="s">
        <v>488</v>
      </c>
      <c r="L42" s="110"/>
    </row>
    <row r="43" spans="1:12" s="115" customFormat="1" outlineLevel="1">
      <c r="A43" s="118"/>
      <c r="B43" s="118"/>
      <c r="C43" s="118"/>
      <c r="D43" s="84" t="s">
        <v>641</v>
      </c>
      <c r="E43" s="84"/>
      <c r="F43" s="84"/>
      <c r="G43" s="84"/>
      <c r="I43" s="118"/>
      <c r="J43" s="118"/>
      <c r="K43" s="120"/>
      <c r="L43" s="121"/>
    </row>
    <row r="44" spans="1:12" s="119" customFormat="1" ht="18" customHeight="1">
      <c r="A44" s="118"/>
      <c r="B44" s="118"/>
      <c r="C44" s="118"/>
      <c r="D44" s="84"/>
      <c r="E44" s="84"/>
      <c r="F44" s="84"/>
      <c r="G44" s="84"/>
      <c r="H44" s="235"/>
      <c r="I44" s="118"/>
      <c r="J44" s="118"/>
      <c r="K44" s="120"/>
      <c r="L44" s="121"/>
    </row>
    <row r="45" spans="1:12" s="115" customFormat="1" outlineLevel="1">
      <c r="A45" s="92" t="s">
        <v>590</v>
      </c>
      <c r="D45" s="92"/>
      <c r="E45" s="92"/>
      <c r="F45" s="92"/>
      <c r="G45" s="92"/>
      <c r="H45" s="92"/>
      <c r="I45" s="365">
        <f>I46</f>
        <v>3412800</v>
      </c>
      <c r="J45" s="365"/>
      <c r="K45" s="93" t="s">
        <v>488</v>
      </c>
      <c r="L45" s="93"/>
    </row>
    <row r="46" spans="1:12" s="115" customFormat="1" outlineLevel="1">
      <c r="A46" s="118"/>
      <c r="B46" s="109" t="s">
        <v>618</v>
      </c>
      <c r="C46" s="109"/>
      <c r="D46" s="109"/>
      <c r="E46" s="109"/>
      <c r="F46" s="109"/>
      <c r="G46" s="109"/>
      <c r="H46" s="109"/>
      <c r="I46" s="364">
        <f>SUM(I47,I53)</f>
        <v>3412800</v>
      </c>
      <c r="J46" s="364"/>
      <c r="K46" s="110" t="s">
        <v>488</v>
      </c>
      <c r="L46" s="110"/>
    </row>
    <row r="47" spans="1:12" s="115" customFormat="1" outlineLevel="1">
      <c r="A47" s="118"/>
      <c r="B47" s="109" t="s">
        <v>842</v>
      </c>
      <c r="C47" s="109"/>
      <c r="D47" s="109"/>
      <c r="H47" s="109"/>
      <c r="I47" s="364">
        <f>SUM(K48:K51)</f>
        <v>2315000</v>
      </c>
      <c r="J47" s="364"/>
      <c r="K47" s="110" t="s">
        <v>488</v>
      </c>
      <c r="L47" s="110"/>
    </row>
    <row r="48" spans="1:12" s="84" customFormat="1" ht="20.25" customHeight="1" outlineLevel="1">
      <c r="D48" s="84" t="s">
        <v>871</v>
      </c>
      <c r="E48" s="236" t="s">
        <v>623</v>
      </c>
      <c r="F48" s="84" t="s">
        <v>872</v>
      </c>
      <c r="K48" s="99"/>
      <c r="L48" s="85"/>
    </row>
    <row r="49" spans="2:12" s="84" customFormat="1" ht="20.25" customHeight="1" outlineLevel="1">
      <c r="E49" s="236"/>
      <c r="F49" s="84" t="s">
        <v>1222</v>
      </c>
      <c r="K49" s="99">
        <v>957000</v>
      </c>
      <c r="L49" s="85" t="s">
        <v>488</v>
      </c>
    </row>
    <row r="50" spans="2:12" s="84" customFormat="1" ht="20.25" customHeight="1" outlineLevel="1">
      <c r="D50" s="84" t="s">
        <v>873</v>
      </c>
      <c r="E50" s="236" t="s">
        <v>624</v>
      </c>
      <c r="F50" s="85" t="s">
        <v>874</v>
      </c>
    </row>
    <row r="51" spans="2:12" s="84" customFormat="1" ht="20.25" customHeight="1" outlineLevel="1">
      <c r="F51" s="85" t="s">
        <v>1223</v>
      </c>
      <c r="K51" s="99">
        <v>1358000</v>
      </c>
      <c r="L51" s="85" t="s">
        <v>488</v>
      </c>
    </row>
    <row r="52" spans="2:12" s="84" customFormat="1" outlineLevel="1">
      <c r="E52" s="152"/>
      <c r="F52" s="85"/>
      <c r="K52" s="99"/>
      <c r="L52" s="85"/>
    </row>
    <row r="53" spans="2:12" s="84" customFormat="1" outlineLevel="1">
      <c r="B53" s="109" t="s">
        <v>843</v>
      </c>
      <c r="C53" s="109"/>
      <c r="D53" s="109"/>
      <c r="E53" s="115"/>
      <c r="F53" s="115"/>
      <c r="G53" s="115"/>
      <c r="H53" s="109"/>
      <c r="I53" s="364">
        <f>SUM(K54:K61)</f>
        <v>1097800</v>
      </c>
      <c r="J53" s="364"/>
      <c r="K53" s="110" t="s">
        <v>488</v>
      </c>
      <c r="L53" s="110"/>
    </row>
    <row r="54" spans="2:12" s="84" customFormat="1" outlineLevel="1">
      <c r="D54" s="84" t="s">
        <v>875</v>
      </c>
      <c r="E54" s="236" t="s">
        <v>876</v>
      </c>
      <c r="K54" s="99">
        <v>1097800</v>
      </c>
      <c r="L54" s="85" t="s">
        <v>488</v>
      </c>
    </row>
    <row r="55" spans="2:12" s="84" customFormat="1" outlineLevel="1">
      <c r="E55" s="237" t="s">
        <v>96</v>
      </c>
      <c r="F55" s="85" t="s">
        <v>877</v>
      </c>
      <c r="K55" s="99"/>
      <c r="L55" s="85"/>
    </row>
    <row r="56" spans="2:12" s="84" customFormat="1" outlineLevel="1">
      <c r="F56" s="85" t="s">
        <v>96</v>
      </c>
      <c r="G56" s="84" t="s">
        <v>878</v>
      </c>
      <c r="K56" s="99"/>
      <c r="L56" s="85"/>
    </row>
    <row r="57" spans="2:12" s="84" customFormat="1" outlineLevel="1">
      <c r="E57" s="236" t="s">
        <v>695</v>
      </c>
      <c r="F57" s="84" t="s">
        <v>96</v>
      </c>
      <c r="G57" s="84" t="s">
        <v>879</v>
      </c>
    </row>
    <row r="58" spans="2:12" s="84" customFormat="1" outlineLevel="1">
      <c r="F58" s="85" t="s">
        <v>96</v>
      </c>
      <c r="G58" s="84" t="s">
        <v>880</v>
      </c>
      <c r="K58" s="285"/>
      <c r="L58" s="85"/>
    </row>
    <row r="59" spans="2:12" s="84" customFormat="1" outlineLevel="1">
      <c r="F59" s="85" t="s">
        <v>96</v>
      </c>
      <c r="G59" s="84" t="s">
        <v>881</v>
      </c>
      <c r="K59" s="286"/>
      <c r="L59" s="85"/>
    </row>
    <row r="60" spans="2:12" s="84" customFormat="1" outlineLevel="1">
      <c r="E60" s="236"/>
      <c r="F60" s="84" t="s">
        <v>96</v>
      </c>
      <c r="G60" s="84" t="s">
        <v>882</v>
      </c>
      <c r="K60" s="99"/>
      <c r="L60" s="85"/>
    </row>
    <row r="61" spans="2:12" s="84" customFormat="1" outlineLevel="1">
      <c r="E61" s="152" t="s">
        <v>96</v>
      </c>
      <c r="F61" s="85" t="s">
        <v>883</v>
      </c>
      <c r="K61" s="99"/>
      <c r="L61" s="85"/>
    </row>
    <row r="62" spans="2:12" s="84" customFormat="1" outlineLevel="1">
      <c r="E62" s="152" t="s">
        <v>884</v>
      </c>
      <c r="F62" s="85"/>
      <c r="K62" s="99"/>
      <c r="L62" s="85"/>
    </row>
    <row r="63" spans="2:12" s="84" customFormat="1" outlineLevel="1">
      <c r="E63" s="152" t="s">
        <v>96</v>
      </c>
      <c r="F63" s="85" t="s">
        <v>885</v>
      </c>
      <c r="K63" s="99"/>
      <c r="L63" s="85"/>
    </row>
    <row r="64" spans="2:12" s="84" customFormat="1" outlineLevel="1">
      <c r="E64" s="152"/>
      <c r="F64" s="85" t="s">
        <v>886</v>
      </c>
      <c r="K64" s="99"/>
      <c r="L64" s="85"/>
    </row>
    <row r="65" spans="1:12" s="84" customFormat="1" outlineLevel="1">
      <c r="E65" s="152"/>
      <c r="F65" s="85" t="s">
        <v>1211</v>
      </c>
      <c r="K65" s="99"/>
      <c r="L65" s="85"/>
    </row>
    <row r="66" spans="1:12" s="84" customFormat="1" outlineLevel="1">
      <c r="E66" s="152"/>
      <c r="F66" s="85"/>
      <c r="K66" s="99"/>
      <c r="L66" s="85"/>
    </row>
    <row r="67" spans="1:12" s="84" customFormat="1" outlineLevel="1">
      <c r="E67" s="152"/>
      <c r="F67" s="85"/>
      <c r="K67" s="99"/>
      <c r="L67" s="85"/>
    </row>
    <row r="68" spans="1:12" s="84" customFormat="1" outlineLevel="1">
      <c r="A68" s="92" t="s">
        <v>620</v>
      </c>
      <c r="B68" s="115"/>
      <c r="E68" s="152"/>
      <c r="F68" s="85"/>
      <c r="J68" s="238">
        <f>K69</f>
        <v>586200</v>
      </c>
      <c r="K68" s="110" t="s">
        <v>488</v>
      </c>
      <c r="L68" s="85"/>
    </row>
    <row r="69" spans="1:12" s="84" customFormat="1" outlineLevel="1">
      <c r="D69" s="84" t="s">
        <v>844</v>
      </c>
      <c r="E69" s="236" t="s">
        <v>888</v>
      </c>
      <c r="F69" s="85"/>
      <c r="K69" s="99">
        <v>586200</v>
      </c>
      <c r="L69" s="85" t="s">
        <v>488</v>
      </c>
    </row>
    <row r="70" spans="1:12" s="84" customFormat="1" outlineLevel="1">
      <c r="A70" s="86" t="s">
        <v>515</v>
      </c>
      <c r="B70" s="92"/>
      <c r="C70" s="92"/>
      <c r="D70" s="92"/>
      <c r="E70" s="92"/>
      <c r="F70" s="92"/>
      <c r="G70" s="92"/>
      <c r="H70" s="92"/>
      <c r="I70" s="365"/>
      <c r="J70" s="365"/>
      <c r="K70" s="239">
        <f>SUM(J71,I78)</f>
        <v>537100</v>
      </c>
      <c r="L70" s="93" t="s">
        <v>488</v>
      </c>
    </row>
    <row r="71" spans="1:12" s="84" customFormat="1" outlineLevel="1">
      <c r="A71" s="92" t="s">
        <v>584</v>
      </c>
      <c r="B71" s="115"/>
      <c r="C71" s="115"/>
      <c r="E71" s="236"/>
      <c r="G71" s="114"/>
      <c r="H71" s="114"/>
      <c r="J71" s="238">
        <f>J72</f>
        <v>352000</v>
      </c>
      <c r="K71" s="240" t="s">
        <v>488</v>
      </c>
      <c r="L71" s="114"/>
    </row>
    <row r="72" spans="1:12" s="84" customFormat="1" outlineLevel="1">
      <c r="A72" s="118"/>
      <c r="B72" s="109" t="s">
        <v>654</v>
      </c>
      <c r="C72" s="109"/>
      <c r="E72" s="85"/>
      <c r="G72" s="114"/>
      <c r="H72" s="114"/>
      <c r="J72" s="238">
        <f>J73+J76</f>
        <v>352000</v>
      </c>
      <c r="K72" s="240" t="s">
        <v>488</v>
      </c>
      <c r="L72" s="85"/>
    </row>
    <row r="73" spans="1:12" s="84" customFormat="1" outlineLevel="1">
      <c r="B73" s="109" t="s">
        <v>831</v>
      </c>
      <c r="C73" s="109"/>
      <c r="D73" s="86"/>
      <c r="E73" s="236"/>
      <c r="G73" s="114"/>
      <c r="H73" s="114"/>
      <c r="J73" s="238">
        <v>292000</v>
      </c>
      <c r="K73" s="240" t="s">
        <v>488</v>
      </c>
      <c r="L73" s="85"/>
    </row>
    <row r="74" spans="1:12" s="84" customFormat="1" outlineLevel="1">
      <c r="D74" s="84" t="s">
        <v>819</v>
      </c>
      <c r="E74" s="85"/>
      <c r="G74" s="114"/>
      <c r="H74" s="114"/>
      <c r="K74" s="99"/>
      <c r="L74" s="85"/>
    </row>
    <row r="75" spans="1:12" s="84" customFormat="1" outlineLevel="1">
      <c r="D75" s="84" t="s">
        <v>820</v>
      </c>
      <c r="E75" s="85"/>
      <c r="G75" s="114"/>
      <c r="H75" s="114"/>
      <c r="K75" s="99"/>
      <c r="L75" s="85"/>
    </row>
    <row r="76" spans="1:12" s="84" customFormat="1" outlineLevel="1">
      <c r="B76" s="86" t="s">
        <v>853</v>
      </c>
      <c r="C76" s="86"/>
      <c r="D76" s="86"/>
      <c r="E76" s="85"/>
      <c r="G76" s="114"/>
      <c r="H76" s="114"/>
      <c r="J76" s="238">
        <v>60000</v>
      </c>
      <c r="K76" s="240" t="s">
        <v>488</v>
      </c>
      <c r="L76" s="85"/>
    </row>
    <row r="77" spans="1:12" s="84" customFormat="1" outlineLevel="1">
      <c r="D77" s="84" t="s">
        <v>697</v>
      </c>
      <c r="E77" s="85"/>
      <c r="G77" s="114"/>
      <c r="H77" s="114"/>
      <c r="K77" s="99"/>
      <c r="L77" s="85"/>
    </row>
    <row r="78" spans="1:12" s="84" customFormat="1" outlineLevel="1">
      <c r="A78" s="92" t="s">
        <v>621</v>
      </c>
      <c r="B78" s="92"/>
      <c r="C78" s="92"/>
      <c r="D78" s="92"/>
      <c r="E78" s="92"/>
      <c r="F78" s="92"/>
      <c r="G78" s="92"/>
      <c r="H78" s="92"/>
      <c r="I78" s="365">
        <f>SUM(K80:K82)</f>
        <v>185100</v>
      </c>
      <c r="J78" s="365"/>
      <c r="K78" s="93" t="s">
        <v>488</v>
      </c>
      <c r="L78" s="93"/>
    </row>
    <row r="79" spans="1:12" s="84" customFormat="1" outlineLevel="1">
      <c r="D79" s="84" t="s">
        <v>889</v>
      </c>
      <c r="E79" s="236" t="s">
        <v>623</v>
      </c>
      <c r="F79" s="84" t="s">
        <v>890</v>
      </c>
      <c r="G79" s="114"/>
      <c r="H79" s="114"/>
      <c r="K79" s="114"/>
      <c r="L79" s="114"/>
    </row>
    <row r="80" spans="1:12" s="84" customFormat="1" outlineLevel="1">
      <c r="E80" s="85"/>
      <c r="F80" s="84" t="s">
        <v>891</v>
      </c>
      <c r="G80" s="114"/>
      <c r="H80" s="114"/>
      <c r="K80" s="99">
        <v>64100</v>
      </c>
      <c r="L80" s="85" t="s">
        <v>488</v>
      </c>
    </row>
    <row r="81" spans="4:12" s="84" customFormat="1" outlineLevel="1">
      <c r="D81" s="84" t="s">
        <v>592</v>
      </c>
      <c r="E81" s="236" t="s">
        <v>624</v>
      </c>
      <c r="F81" s="84" t="s">
        <v>892</v>
      </c>
      <c r="G81" s="114"/>
      <c r="H81" s="114"/>
      <c r="K81" s="99"/>
      <c r="L81" s="85"/>
    </row>
    <row r="82" spans="4:12" s="84" customFormat="1" outlineLevel="1">
      <c r="E82" s="85"/>
      <c r="F82" s="84" t="s">
        <v>1251</v>
      </c>
      <c r="G82" s="114"/>
      <c r="H82" s="114"/>
      <c r="K82" s="99">
        <v>121000</v>
      </c>
      <c r="L82" s="85" t="s">
        <v>488</v>
      </c>
    </row>
    <row r="83" spans="4:12" s="84" customFormat="1" outlineLevel="1">
      <c r="E83" s="85"/>
      <c r="G83" s="114"/>
      <c r="H83" s="114"/>
      <c r="K83" s="99"/>
      <c r="L83" s="85"/>
    </row>
    <row r="84" spans="4:12" s="84" customFormat="1" outlineLevel="1">
      <c r="E84" s="85"/>
      <c r="G84" s="114"/>
      <c r="H84" s="114"/>
      <c r="K84" s="99"/>
      <c r="L84" s="85"/>
    </row>
    <row r="85" spans="4:12" s="84" customFormat="1" outlineLevel="1">
      <c r="E85" s="85"/>
      <c r="G85" s="114"/>
      <c r="H85" s="114"/>
      <c r="K85" s="99"/>
      <c r="L85" s="85"/>
    </row>
    <row r="86" spans="4:12" s="84" customFormat="1" outlineLevel="1">
      <c r="E86" s="85"/>
      <c r="G86" s="114"/>
      <c r="H86" s="114"/>
      <c r="K86" s="99"/>
      <c r="L86" s="85"/>
    </row>
    <row r="87" spans="4:12" s="84" customFormat="1" outlineLevel="1">
      <c r="E87" s="85"/>
      <c r="G87" s="114"/>
      <c r="H87" s="114"/>
      <c r="K87" s="99"/>
      <c r="L87" s="85"/>
    </row>
    <row r="88" spans="4:12" s="84" customFormat="1" outlineLevel="1">
      <c r="E88" s="85"/>
      <c r="G88" s="114"/>
      <c r="H88" s="114"/>
      <c r="K88" s="99"/>
      <c r="L88" s="85"/>
    </row>
    <row r="89" spans="4:12" s="84" customFormat="1" outlineLevel="1">
      <c r="E89" s="85"/>
      <c r="G89" s="114"/>
      <c r="H89" s="114"/>
      <c r="K89" s="99"/>
      <c r="L89" s="85"/>
    </row>
    <row r="90" spans="4:12" s="84" customFormat="1" outlineLevel="1">
      <c r="E90" s="85"/>
      <c r="G90" s="114"/>
      <c r="H90" s="114"/>
      <c r="K90" s="99"/>
      <c r="L90" s="85"/>
    </row>
    <row r="91" spans="4:12" s="84" customFormat="1" outlineLevel="1">
      <c r="E91" s="85"/>
      <c r="G91" s="114"/>
      <c r="H91" s="114"/>
      <c r="K91" s="99"/>
      <c r="L91" s="85"/>
    </row>
    <row r="92" spans="4:12" s="84" customFormat="1" outlineLevel="1">
      <c r="E92" s="85"/>
      <c r="G92" s="114"/>
      <c r="H92" s="114"/>
      <c r="K92" s="99"/>
      <c r="L92" s="85"/>
    </row>
    <row r="93" spans="4:12" s="84" customFormat="1" outlineLevel="1">
      <c r="E93" s="85"/>
      <c r="G93" s="114"/>
      <c r="H93" s="114"/>
      <c r="K93" s="99"/>
      <c r="L93" s="85"/>
    </row>
    <row r="94" spans="4:12" s="84" customFormat="1" outlineLevel="1">
      <c r="E94" s="85"/>
      <c r="G94" s="114"/>
      <c r="H94" s="114"/>
      <c r="K94" s="99"/>
      <c r="L94" s="85"/>
    </row>
    <row r="95" spans="4:12" s="84" customFormat="1" outlineLevel="1">
      <c r="E95" s="85"/>
      <c r="G95" s="114"/>
      <c r="H95" s="114"/>
      <c r="K95" s="99"/>
      <c r="L95" s="85"/>
    </row>
    <row r="96" spans="4:12" s="84" customFormat="1" outlineLevel="1">
      <c r="E96" s="85"/>
      <c r="G96" s="114"/>
      <c r="H96" s="114"/>
      <c r="K96" s="99"/>
      <c r="L96" s="85"/>
    </row>
    <row r="97" spans="1:12" s="84" customFormat="1" outlineLevel="1">
      <c r="E97" s="85"/>
      <c r="G97" s="114"/>
      <c r="H97" s="114"/>
      <c r="K97" s="99"/>
      <c r="L97" s="85"/>
    </row>
    <row r="98" spans="1:12" s="84" customFormat="1" outlineLevel="1">
      <c r="E98" s="85"/>
      <c r="G98" s="114"/>
      <c r="H98" s="114"/>
      <c r="K98" s="99"/>
      <c r="L98" s="85"/>
    </row>
    <row r="99" spans="1:12" s="84" customFormat="1" outlineLevel="1">
      <c r="E99" s="85"/>
      <c r="G99" s="114"/>
      <c r="H99" s="114"/>
      <c r="K99" s="99"/>
      <c r="L99" s="85"/>
    </row>
    <row r="100" spans="1:12" s="84" customFormat="1" outlineLevel="1">
      <c r="E100" s="85"/>
      <c r="G100" s="114"/>
      <c r="H100" s="114"/>
      <c r="K100" s="99"/>
      <c r="L100" s="85"/>
    </row>
    <row r="101" spans="1:12" s="84" customFormat="1" outlineLevel="1">
      <c r="E101" s="85"/>
      <c r="G101" s="114"/>
      <c r="H101" s="114"/>
      <c r="K101" s="99"/>
      <c r="L101" s="85"/>
    </row>
    <row r="102" spans="1:12" s="84" customFormat="1" outlineLevel="1">
      <c r="E102" s="85"/>
      <c r="G102" s="114"/>
      <c r="H102" s="114"/>
      <c r="K102" s="99"/>
      <c r="L102" s="85"/>
    </row>
    <row r="103" spans="1:12" s="84" customFormat="1" outlineLevel="1">
      <c r="E103" s="85"/>
      <c r="G103" s="114"/>
      <c r="H103" s="114"/>
      <c r="K103" s="99"/>
      <c r="L103" s="85"/>
    </row>
    <row r="104" spans="1:12" s="84" customFormat="1" outlineLevel="1">
      <c r="E104" s="85"/>
      <c r="G104" s="114"/>
      <c r="H104" s="114"/>
      <c r="K104" s="99"/>
      <c r="L104" s="85"/>
    </row>
    <row r="105" spans="1:12" s="84" customFormat="1" outlineLevel="1">
      <c r="E105" s="85"/>
      <c r="G105" s="114"/>
      <c r="H105" s="114"/>
      <c r="K105" s="99"/>
      <c r="L105" s="85"/>
    </row>
    <row r="106" spans="1:12" s="84" customFormat="1" outlineLevel="1">
      <c r="E106" s="85"/>
      <c r="G106" s="114"/>
      <c r="H106" s="114"/>
      <c r="K106" s="99"/>
      <c r="L106" s="85"/>
    </row>
    <row r="107" spans="1:12" s="84" customFormat="1" outlineLevel="1">
      <c r="A107" s="91" t="s">
        <v>671</v>
      </c>
      <c r="B107" s="91"/>
      <c r="C107" s="91"/>
      <c r="D107" s="92"/>
      <c r="E107" s="92"/>
      <c r="F107" s="92"/>
      <c r="G107" s="92"/>
      <c r="H107" s="92"/>
      <c r="I107" s="92"/>
      <c r="J107" s="363">
        <f>SUM(I108,J120)</f>
        <v>1948900</v>
      </c>
      <c r="K107" s="363"/>
      <c r="L107" s="89" t="s">
        <v>488</v>
      </c>
    </row>
    <row r="108" spans="1:12" s="84" customFormat="1" outlineLevel="1">
      <c r="A108" s="92" t="s">
        <v>550</v>
      </c>
      <c r="B108" s="241"/>
      <c r="C108" s="115"/>
      <c r="E108" s="92"/>
      <c r="F108" s="92"/>
      <c r="G108" s="92"/>
      <c r="H108" s="92"/>
      <c r="I108" s="365">
        <f>I109</f>
        <v>1948900</v>
      </c>
      <c r="J108" s="365"/>
      <c r="K108" s="93" t="s">
        <v>488</v>
      </c>
      <c r="L108" s="93"/>
    </row>
    <row r="109" spans="1:12" s="84" customFormat="1" outlineLevel="1">
      <c r="A109" s="118"/>
      <c r="B109" s="109" t="s">
        <v>654</v>
      </c>
      <c r="C109" s="109"/>
      <c r="E109" s="109"/>
      <c r="F109" s="109"/>
      <c r="G109" s="109"/>
      <c r="H109" s="109"/>
      <c r="I109" s="364">
        <f>SUM(I110,I112,I115)</f>
        <v>1948900</v>
      </c>
      <c r="J109" s="364"/>
      <c r="K109" s="110" t="s">
        <v>488</v>
      </c>
      <c r="L109" s="110"/>
    </row>
    <row r="110" spans="1:12" s="92" customFormat="1">
      <c r="A110" s="84"/>
      <c r="B110" s="86" t="s">
        <v>855</v>
      </c>
      <c r="C110" s="86"/>
      <c r="D110" s="86"/>
      <c r="E110" s="109"/>
      <c r="F110" s="109"/>
      <c r="G110" s="109"/>
      <c r="H110" s="109"/>
      <c r="I110" s="364">
        <v>525000</v>
      </c>
      <c r="J110" s="364"/>
      <c r="K110" s="110" t="s">
        <v>488</v>
      </c>
      <c r="L110" s="110"/>
    </row>
    <row r="111" spans="1:12" s="92" customFormat="1">
      <c r="A111" s="118"/>
      <c r="B111" s="118"/>
      <c r="C111" s="118"/>
      <c r="D111" s="84" t="s">
        <v>619</v>
      </c>
      <c r="E111" s="84"/>
      <c r="F111" s="84"/>
      <c r="G111" s="84"/>
      <c r="I111" s="118"/>
      <c r="J111" s="118"/>
      <c r="K111" s="120"/>
      <c r="L111" s="121"/>
    </row>
    <row r="112" spans="1:12" s="115" customFormat="1" outlineLevel="1">
      <c r="A112" s="118"/>
      <c r="B112" s="109" t="s">
        <v>856</v>
      </c>
      <c r="C112" s="109"/>
      <c r="D112" s="109"/>
      <c r="E112" s="109"/>
      <c r="F112" s="109"/>
      <c r="G112" s="109"/>
      <c r="H112" s="109"/>
      <c r="I112" s="364">
        <v>1259700</v>
      </c>
      <c r="J112" s="364"/>
      <c r="K112" s="110" t="s">
        <v>488</v>
      </c>
      <c r="L112" s="110"/>
    </row>
    <row r="113" spans="1:12" s="115" customFormat="1" outlineLevel="1">
      <c r="A113" s="118"/>
      <c r="B113" s="118"/>
      <c r="C113" s="118"/>
      <c r="D113" s="84" t="s">
        <v>636</v>
      </c>
      <c r="E113" s="84"/>
      <c r="F113" s="84"/>
      <c r="G113" s="84"/>
      <c r="I113" s="118"/>
      <c r="J113" s="118"/>
      <c r="K113" s="120"/>
      <c r="L113" s="121"/>
    </row>
    <row r="114" spans="1:12" s="115" customFormat="1" outlineLevel="1">
      <c r="A114" s="118"/>
      <c r="B114" s="118"/>
      <c r="C114" s="118"/>
      <c r="D114" s="84" t="s">
        <v>704</v>
      </c>
      <c r="E114" s="84"/>
      <c r="F114" s="84"/>
      <c r="G114" s="84"/>
      <c r="I114" s="118"/>
      <c r="J114" s="118"/>
      <c r="K114" s="120"/>
      <c r="L114" s="121"/>
    </row>
    <row r="115" spans="1:12" s="92" customFormat="1">
      <c r="A115" s="118"/>
      <c r="B115" s="109" t="s">
        <v>857</v>
      </c>
      <c r="C115" s="109"/>
      <c r="D115" s="109"/>
      <c r="E115" s="109"/>
      <c r="F115" s="109"/>
      <c r="G115" s="109"/>
      <c r="H115" s="109"/>
      <c r="I115" s="364">
        <v>164200</v>
      </c>
      <c r="J115" s="364"/>
      <c r="K115" s="110" t="s">
        <v>488</v>
      </c>
      <c r="L115" s="110"/>
    </row>
    <row r="116" spans="1:12" s="119" customFormat="1">
      <c r="A116" s="118"/>
      <c r="B116" s="118"/>
      <c r="C116" s="118"/>
      <c r="D116" s="84" t="s">
        <v>667</v>
      </c>
      <c r="E116" s="84"/>
      <c r="F116" s="84"/>
      <c r="G116" s="84"/>
      <c r="H116" s="115"/>
      <c r="I116" s="118"/>
      <c r="J116" s="118"/>
      <c r="K116" s="120"/>
      <c r="L116" s="121"/>
    </row>
    <row r="117" spans="1:12" s="115" customFormat="1" outlineLevel="1">
      <c r="A117" s="118"/>
      <c r="B117" s="118"/>
      <c r="C117" s="118"/>
      <c r="D117" s="84" t="s">
        <v>668</v>
      </c>
      <c r="E117" s="84"/>
      <c r="F117" s="84"/>
      <c r="G117" s="84"/>
      <c r="I117" s="118"/>
      <c r="J117" s="118"/>
      <c r="K117" s="120"/>
      <c r="L117" s="121"/>
    </row>
    <row r="118" spans="1:12" s="115" customFormat="1" outlineLevel="1">
      <c r="A118" s="118"/>
      <c r="B118" s="118"/>
      <c r="C118" s="118"/>
      <c r="D118" s="84" t="s">
        <v>646</v>
      </c>
      <c r="E118" s="84"/>
      <c r="F118" s="84"/>
      <c r="G118" s="84"/>
      <c r="I118" s="118"/>
      <c r="J118" s="118"/>
      <c r="K118" s="120"/>
      <c r="L118" s="121"/>
    </row>
    <row r="119" spans="1:12" s="115" customFormat="1" outlineLevel="1">
      <c r="A119" s="118"/>
      <c r="B119" s="118"/>
      <c r="C119" s="118"/>
      <c r="D119" s="84"/>
      <c r="E119" s="84"/>
      <c r="F119" s="84"/>
      <c r="G119" s="84"/>
      <c r="I119" s="118"/>
      <c r="J119" s="118"/>
      <c r="K119" s="120"/>
      <c r="L119" s="121"/>
    </row>
    <row r="120" spans="1:12" s="115" customFormat="1" outlineLevel="1">
      <c r="A120" s="92"/>
      <c r="B120" s="118"/>
      <c r="C120" s="118"/>
      <c r="D120" s="84"/>
      <c r="E120" s="84"/>
      <c r="F120" s="84"/>
      <c r="G120" s="84"/>
      <c r="I120" s="118"/>
      <c r="J120" s="242"/>
      <c r="K120" s="110"/>
      <c r="L120" s="121"/>
    </row>
    <row r="121" spans="1:12" s="115" customFormat="1" outlineLevel="1">
      <c r="A121" s="118"/>
      <c r="B121" s="109"/>
      <c r="C121" s="109"/>
      <c r="D121" s="84"/>
      <c r="E121" s="84"/>
      <c r="F121" s="84"/>
      <c r="G121" s="84"/>
      <c r="I121" s="118"/>
      <c r="J121" s="242"/>
      <c r="K121" s="110"/>
      <c r="L121" s="121"/>
    </row>
    <row r="122" spans="1:12" s="115" customFormat="1" outlineLevel="1">
      <c r="A122" s="118"/>
      <c r="B122" s="109"/>
      <c r="C122" s="109"/>
      <c r="D122" s="109"/>
      <c r="E122" s="84"/>
      <c r="F122" s="84"/>
      <c r="G122" s="84"/>
      <c r="I122" s="118"/>
      <c r="J122" s="242"/>
      <c r="K122" s="110"/>
      <c r="L122" s="121"/>
    </row>
    <row r="123" spans="1:12" s="115" customFormat="1" outlineLevel="1">
      <c r="A123" s="118"/>
      <c r="B123" s="118"/>
      <c r="C123" s="118"/>
      <c r="D123" s="84"/>
      <c r="E123" s="236"/>
      <c r="F123" s="84"/>
      <c r="G123" s="84"/>
      <c r="I123" s="118"/>
      <c r="J123" s="118"/>
      <c r="K123" s="120"/>
      <c r="L123" s="121"/>
    </row>
    <row r="124" spans="1:12" s="115" customFormat="1" outlineLevel="1">
      <c r="A124" s="118"/>
      <c r="B124" s="118"/>
      <c r="C124" s="118"/>
      <c r="D124" s="84"/>
      <c r="E124" s="236"/>
      <c r="F124" s="84"/>
      <c r="G124" s="84"/>
      <c r="I124" s="118"/>
      <c r="J124" s="118"/>
      <c r="K124" s="120"/>
      <c r="L124" s="121"/>
    </row>
    <row r="125" spans="1:12" s="115" customFormat="1" outlineLevel="1">
      <c r="A125" s="118"/>
      <c r="B125" s="118"/>
      <c r="C125" s="118"/>
      <c r="D125" s="84"/>
      <c r="E125" s="84"/>
      <c r="F125" s="84"/>
      <c r="G125" s="84"/>
      <c r="I125" s="118"/>
      <c r="J125" s="118"/>
      <c r="K125" s="120"/>
      <c r="L125" s="121"/>
    </row>
    <row r="126" spans="1:12" s="115" customFormat="1" outlineLevel="1">
      <c r="A126" s="118"/>
      <c r="B126" s="118"/>
      <c r="C126" s="118"/>
      <c r="D126" s="84"/>
      <c r="E126" s="84"/>
      <c r="F126" s="84"/>
      <c r="G126" s="84"/>
      <c r="I126" s="118"/>
      <c r="J126" s="118"/>
      <c r="K126" s="120"/>
      <c r="L126" s="121"/>
    </row>
    <row r="127" spans="1:12" s="115" customFormat="1" outlineLevel="1">
      <c r="A127" s="118"/>
      <c r="B127" s="118"/>
      <c r="C127" s="118"/>
      <c r="D127" s="84"/>
      <c r="E127" s="236"/>
      <c r="F127" s="84"/>
      <c r="G127" s="84"/>
      <c r="I127" s="118"/>
      <c r="J127" s="118"/>
      <c r="K127" s="120"/>
      <c r="L127" s="121"/>
    </row>
    <row r="128" spans="1:12" s="115" customFormat="1" outlineLevel="1">
      <c r="A128" s="118"/>
      <c r="B128" s="118"/>
      <c r="C128" s="118"/>
      <c r="D128" s="84"/>
      <c r="E128" s="84"/>
      <c r="F128" s="84"/>
      <c r="G128" s="84"/>
      <c r="I128" s="118"/>
      <c r="J128" s="118"/>
      <c r="K128" s="120"/>
      <c r="L128" s="121"/>
    </row>
    <row r="129" spans="1:12" s="115" customFormat="1" outlineLevel="1">
      <c r="A129" s="118"/>
      <c r="B129" s="118"/>
      <c r="C129" s="118"/>
      <c r="D129" s="84"/>
      <c r="E129" s="84"/>
      <c r="F129" s="84"/>
      <c r="G129" s="84"/>
      <c r="I129" s="118"/>
      <c r="J129" s="118"/>
      <c r="K129" s="120"/>
      <c r="L129" s="121"/>
    </row>
    <row r="130" spans="1:12" s="115" customFormat="1" outlineLevel="1">
      <c r="A130" s="118"/>
      <c r="B130" s="118"/>
      <c r="C130" s="118"/>
      <c r="D130" s="84"/>
      <c r="E130" s="84"/>
      <c r="F130" s="84"/>
      <c r="G130" s="84"/>
      <c r="I130" s="118"/>
      <c r="J130" s="118"/>
      <c r="K130" s="120"/>
      <c r="L130" s="121"/>
    </row>
    <row r="131" spans="1:12" s="115" customFormat="1" outlineLevel="1">
      <c r="A131" s="118"/>
      <c r="B131" s="118"/>
      <c r="C131" s="118"/>
      <c r="D131" s="84"/>
      <c r="E131" s="84"/>
      <c r="F131" s="84"/>
      <c r="G131" s="84"/>
      <c r="I131" s="118"/>
      <c r="J131" s="118"/>
      <c r="K131" s="120"/>
      <c r="L131" s="121"/>
    </row>
    <row r="132" spans="1:12" s="115" customFormat="1" outlineLevel="1">
      <c r="A132" s="118"/>
      <c r="B132" s="118"/>
      <c r="C132" s="118"/>
      <c r="D132" s="84"/>
      <c r="E132" s="84"/>
      <c r="F132" s="84"/>
      <c r="G132" s="84"/>
      <c r="I132" s="118"/>
      <c r="J132" s="118"/>
      <c r="K132" s="120"/>
      <c r="L132" s="121"/>
    </row>
    <row r="133" spans="1:12" s="115" customFormat="1" outlineLevel="1">
      <c r="A133" s="118"/>
      <c r="B133" s="118"/>
      <c r="C133" s="118"/>
      <c r="D133" s="84"/>
      <c r="E133" s="84"/>
      <c r="F133" s="84"/>
      <c r="G133" s="84"/>
      <c r="I133" s="118"/>
      <c r="J133" s="118"/>
      <c r="K133" s="120"/>
      <c r="L133" s="121"/>
    </row>
    <row r="134" spans="1:12" s="115" customFormat="1" outlineLevel="1">
      <c r="A134" s="118"/>
      <c r="B134" s="118"/>
      <c r="C134" s="118"/>
      <c r="D134" s="84"/>
      <c r="E134" s="84"/>
      <c r="F134" s="84"/>
      <c r="G134" s="84"/>
      <c r="I134" s="118"/>
      <c r="J134" s="118"/>
      <c r="K134" s="120"/>
      <c r="L134" s="121"/>
    </row>
    <row r="135" spans="1:12" s="115" customFormat="1" outlineLevel="1">
      <c r="A135" s="118"/>
      <c r="B135" s="118"/>
      <c r="C135" s="118"/>
      <c r="D135" s="84"/>
      <c r="E135" s="84"/>
      <c r="F135" s="84"/>
      <c r="G135" s="84"/>
      <c r="I135" s="118"/>
      <c r="J135" s="118"/>
      <c r="K135" s="120"/>
      <c r="L135" s="121"/>
    </row>
    <row r="136" spans="1:12" s="115" customFormat="1" outlineLevel="1">
      <c r="A136" s="118"/>
      <c r="B136" s="118"/>
      <c r="C136" s="118"/>
      <c r="D136" s="84"/>
      <c r="E136" s="84"/>
      <c r="F136" s="84"/>
      <c r="G136" s="84"/>
      <c r="I136" s="118"/>
      <c r="J136" s="118"/>
      <c r="K136" s="120"/>
      <c r="L136" s="121"/>
    </row>
    <row r="137" spans="1:12" s="115" customFormat="1" outlineLevel="1">
      <c r="A137" s="118"/>
      <c r="B137" s="118"/>
      <c r="C137" s="118"/>
      <c r="D137" s="84"/>
      <c r="E137" s="84"/>
      <c r="F137" s="84"/>
      <c r="G137" s="84"/>
      <c r="I137" s="118"/>
      <c r="J137" s="118"/>
      <c r="K137" s="120"/>
      <c r="L137" s="121"/>
    </row>
    <row r="138" spans="1:12" s="115" customFormat="1" outlineLevel="1">
      <c r="A138" s="118"/>
      <c r="B138" s="118"/>
      <c r="C138" s="118"/>
      <c r="D138" s="84"/>
      <c r="E138" s="84"/>
      <c r="F138" s="84"/>
      <c r="G138" s="84"/>
      <c r="I138" s="118"/>
      <c r="J138" s="118"/>
      <c r="K138" s="120"/>
      <c r="L138" s="121"/>
    </row>
    <row r="139" spans="1:12" s="115" customFormat="1" outlineLevel="1">
      <c r="A139" s="118"/>
      <c r="B139" s="118"/>
      <c r="C139" s="118"/>
      <c r="D139" s="84"/>
      <c r="E139" s="84"/>
      <c r="F139" s="84"/>
      <c r="G139" s="84"/>
      <c r="I139" s="118"/>
      <c r="J139" s="118"/>
      <c r="K139" s="120"/>
      <c r="L139" s="121"/>
    </row>
    <row r="140" spans="1:12" s="115" customFormat="1" outlineLevel="1">
      <c r="A140" s="118"/>
      <c r="B140" s="118"/>
      <c r="C140" s="118"/>
      <c r="D140" s="84"/>
      <c r="E140" s="84"/>
      <c r="F140" s="84"/>
      <c r="G140" s="84"/>
      <c r="I140" s="118"/>
      <c r="J140" s="118"/>
      <c r="K140" s="120"/>
      <c r="L140" s="121"/>
    </row>
    <row r="141" spans="1:12" s="115" customFormat="1" outlineLevel="1">
      <c r="A141" s="118"/>
      <c r="B141" s="118"/>
      <c r="C141" s="118"/>
      <c r="D141" s="84"/>
      <c r="E141" s="84"/>
      <c r="F141" s="84"/>
      <c r="G141" s="84"/>
      <c r="I141" s="118"/>
      <c r="J141" s="118"/>
      <c r="K141" s="120"/>
      <c r="L141" s="121"/>
    </row>
    <row r="142" spans="1:12" s="115" customFormat="1" outlineLevel="1">
      <c r="A142" s="118"/>
      <c r="B142" s="118"/>
      <c r="C142" s="118"/>
      <c r="D142" s="84"/>
      <c r="E142" s="84"/>
      <c r="F142" s="84"/>
      <c r="G142" s="84"/>
      <c r="I142" s="118"/>
      <c r="J142" s="118"/>
      <c r="K142" s="120"/>
      <c r="L142" s="121"/>
    </row>
    <row r="143" spans="1:12" s="115" customFormat="1" outlineLevel="1">
      <c r="A143" s="91" t="s">
        <v>517</v>
      </c>
      <c r="B143" s="92"/>
      <c r="C143" s="91"/>
      <c r="D143" s="92"/>
      <c r="E143" s="92"/>
      <c r="F143" s="92"/>
      <c r="G143" s="92"/>
      <c r="H143" s="92"/>
      <c r="I143" s="92"/>
      <c r="J143" s="363">
        <f>I144+J157</f>
        <v>959000</v>
      </c>
      <c r="K143" s="363"/>
      <c r="L143" s="89" t="s">
        <v>488</v>
      </c>
    </row>
    <row r="144" spans="1:12" s="115" customFormat="1" outlineLevel="1">
      <c r="A144" s="92" t="s">
        <v>584</v>
      </c>
      <c r="C144" s="92"/>
      <c r="D144" s="92"/>
      <c r="E144" s="92"/>
      <c r="F144" s="92"/>
      <c r="G144" s="92"/>
      <c r="H144" s="92"/>
      <c r="I144" s="365">
        <f>I145+I154</f>
        <v>932000</v>
      </c>
      <c r="J144" s="365"/>
      <c r="K144" s="93" t="s">
        <v>488</v>
      </c>
      <c r="L144" s="93"/>
    </row>
    <row r="145" spans="1:12" s="115" customFormat="1" outlineLevel="1">
      <c r="A145" s="118"/>
      <c r="B145" s="109" t="s">
        <v>653</v>
      </c>
      <c r="C145" s="109"/>
      <c r="D145" s="109"/>
      <c r="E145" s="109"/>
      <c r="F145" s="109"/>
      <c r="G145" s="109"/>
      <c r="H145" s="109"/>
      <c r="I145" s="364">
        <f>SUM(I146,I148,I151)</f>
        <v>762000</v>
      </c>
      <c r="J145" s="364"/>
      <c r="K145" s="110" t="s">
        <v>488</v>
      </c>
      <c r="L145" s="110"/>
    </row>
    <row r="146" spans="1:12" s="114" customFormat="1" ht="21.75" customHeight="1" outlineLevel="1">
      <c r="A146" s="118"/>
      <c r="B146" s="115"/>
      <c r="C146" s="109" t="s">
        <v>669</v>
      </c>
      <c r="D146" s="109"/>
      <c r="E146" s="109"/>
      <c r="F146" s="109"/>
      <c r="G146" s="109"/>
      <c r="H146" s="109"/>
      <c r="I146" s="364">
        <v>294300</v>
      </c>
      <c r="J146" s="364"/>
      <c r="K146" s="110" t="s">
        <v>488</v>
      </c>
      <c r="L146" s="110"/>
    </row>
    <row r="147" spans="1:12" s="92" customFormat="1">
      <c r="A147" s="118"/>
      <c r="B147" s="118"/>
      <c r="C147" s="118"/>
      <c r="D147" s="84" t="s">
        <v>619</v>
      </c>
      <c r="E147" s="84"/>
      <c r="F147" s="84"/>
      <c r="G147" s="84"/>
      <c r="I147" s="118"/>
      <c r="J147" s="118"/>
      <c r="K147" s="120"/>
      <c r="L147" s="121"/>
    </row>
    <row r="148" spans="1:12" s="115" customFormat="1" outlineLevel="1">
      <c r="A148" s="118"/>
      <c r="B148" s="119"/>
      <c r="C148" s="109" t="s">
        <v>586</v>
      </c>
      <c r="D148" s="109"/>
      <c r="E148" s="109"/>
      <c r="F148" s="109"/>
      <c r="G148" s="109"/>
      <c r="H148" s="109"/>
      <c r="I148" s="364">
        <v>246500</v>
      </c>
      <c r="J148" s="364"/>
      <c r="K148" s="110" t="s">
        <v>488</v>
      </c>
      <c r="L148" s="110"/>
    </row>
    <row r="149" spans="1:12" s="115" customFormat="1" outlineLevel="1">
      <c r="A149" s="118"/>
      <c r="B149" s="118"/>
      <c r="C149" s="118"/>
      <c r="D149" s="84" t="s">
        <v>705</v>
      </c>
      <c r="E149" s="84"/>
      <c r="F149" s="84"/>
      <c r="G149" s="84"/>
      <c r="I149" s="118"/>
      <c r="J149" s="118"/>
      <c r="K149" s="120"/>
      <c r="L149" s="121"/>
    </row>
    <row r="150" spans="1:12" s="115" customFormat="1" outlineLevel="1">
      <c r="A150" s="118"/>
      <c r="B150" s="118"/>
      <c r="C150" s="118"/>
      <c r="D150" s="84" t="s">
        <v>841</v>
      </c>
      <c r="E150" s="84"/>
      <c r="F150" s="84"/>
      <c r="G150" s="84"/>
      <c r="I150" s="118"/>
      <c r="J150" s="118"/>
      <c r="K150" s="120"/>
      <c r="L150" s="121"/>
    </row>
    <row r="151" spans="1:12" s="92" customFormat="1">
      <c r="A151" s="118"/>
      <c r="B151" s="115"/>
      <c r="C151" s="109" t="s">
        <v>616</v>
      </c>
      <c r="D151" s="109"/>
      <c r="E151" s="109"/>
      <c r="F151" s="109"/>
      <c r="G151" s="109"/>
      <c r="H151" s="109"/>
      <c r="I151" s="364">
        <v>221200</v>
      </c>
      <c r="J151" s="364"/>
      <c r="K151" s="110" t="s">
        <v>488</v>
      </c>
      <c r="L151" s="110"/>
    </row>
    <row r="152" spans="1:12" s="119" customFormat="1">
      <c r="A152" s="118"/>
      <c r="B152" s="118"/>
      <c r="C152" s="118"/>
      <c r="D152" s="84" t="s">
        <v>802</v>
      </c>
      <c r="E152" s="84"/>
      <c r="F152" s="84"/>
      <c r="G152" s="84"/>
      <c r="H152" s="115"/>
      <c r="I152" s="118"/>
      <c r="J152" s="118"/>
      <c r="K152" s="120"/>
      <c r="L152" s="121"/>
    </row>
    <row r="153" spans="1:12" s="115" customFormat="1" outlineLevel="1">
      <c r="A153" s="118"/>
      <c r="B153" s="118"/>
      <c r="C153" s="118"/>
      <c r="D153" s="84" t="s">
        <v>803</v>
      </c>
      <c r="E153" s="84"/>
      <c r="F153" s="84"/>
      <c r="G153" s="84"/>
      <c r="I153" s="118"/>
      <c r="J153" s="118"/>
      <c r="K153" s="120"/>
      <c r="L153" s="121"/>
    </row>
    <row r="154" spans="1:12" s="115" customFormat="1" outlineLevel="1">
      <c r="A154" s="118"/>
      <c r="B154" s="109" t="s">
        <v>894</v>
      </c>
      <c r="C154" s="109"/>
      <c r="D154" s="109"/>
      <c r="E154" s="109"/>
      <c r="F154" s="109"/>
      <c r="G154" s="109"/>
      <c r="H154" s="109"/>
      <c r="I154" s="364">
        <v>170000</v>
      </c>
      <c r="J154" s="364"/>
      <c r="K154" s="110" t="s">
        <v>488</v>
      </c>
      <c r="L154" s="110"/>
    </row>
    <row r="155" spans="1:12" s="115" customFormat="1" outlineLevel="1">
      <c r="A155" s="118"/>
      <c r="B155" s="118"/>
      <c r="C155" s="118"/>
      <c r="D155" s="84" t="s">
        <v>655</v>
      </c>
      <c r="E155" s="84"/>
      <c r="F155" s="84"/>
      <c r="G155" s="84"/>
      <c r="I155" s="118"/>
      <c r="J155" s="118"/>
      <c r="K155" s="120"/>
      <c r="L155" s="121"/>
    </row>
    <row r="156" spans="1:12" s="115" customFormat="1" outlineLevel="1">
      <c r="A156" s="118"/>
      <c r="B156" s="118"/>
      <c r="C156" s="118"/>
      <c r="D156" s="84"/>
      <c r="E156" s="84"/>
      <c r="F156" s="84"/>
      <c r="G156" s="84"/>
      <c r="I156" s="118"/>
      <c r="J156" s="118"/>
      <c r="K156" s="120"/>
      <c r="L156" s="121"/>
    </row>
    <row r="157" spans="1:12" s="115" customFormat="1" outlineLevel="1">
      <c r="A157" s="92" t="s">
        <v>590</v>
      </c>
      <c r="B157" s="118"/>
      <c r="C157" s="118"/>
      <c r="D157" s="84"/>
      <c r="E157" s="84"/>
      <c r="F157" s="84"/>
      <c r="G157" s="84"/>
      <c r="I157" s="118"/>
      <c r="J157" s="242">
        <f>J158</f>
        <v>27000</v>
      </c>
      <c r="K157" s="110" t="s">
        <v>488</v>
      </c>
      <c r="L157" s="121"/>
    </row>
    <row r="158" spans="1:12" s="115" customFormat="1" outlineLevel="1">
      <c r="A158" s="118"/>
      <c r="B158" s="109" t="s">
        <v>618</v>
      </c>
      <c r="C158" s="118"/>
      <c r="D158" s="84"/>
      <c r="E158" s="84"/>
      <c r="F158" s="84"/>
      <c r="G158" s="84"/>
      <c r="I158" s="118"/>
      <c r="J158" s="242">
        <f>J159</f>
        <v>27000</v>
      </c>
      <c r="K158" s="110" t="s">
        <v>488</v>
      </c>
      <c r="L158" s="121"/>
    </row>
    <row r="159" spans="1:12" s="115" customFormat="1" outlineLevel="1">
      <c r="A159" s="118"/>
      <c r="B159" s="109"/>
      <c r="C159" s="109" t="s">
        <v>617</v>
      </c>
      <c r="D159" s="84"/>
      <c r="E159" s="84"/>
      <c r="F159" s="84"/>
      <c r="G159" s="84"/>
      <c r="I159" s="118"/>
      <c r="J159" s="242">
        <f>K160</f>
        <v>27000</v>
      </c>
      <c r="K159" s="110" t="s">
        <v>488</v>
      </c>
      <c r="L159" s="121"/>
    </row>
    <row r="160" spans="1:12" s="115" customFormat="1" outlineLevel="1">
      <c r="A160" s="118"/>
      <c r="B160" s="118"/>
      <c r="C160" s="118"/>
      <c r="D160" s="84" t="s">
        <v>895</v>
      </c>
      <c r="E160" s="84" t="s">
        <v>902</v>
      </c>
      <c r="F160" s="84"/>
      <c r="G160" s="84"/>
      <c r="I160" s="118"/>
      <c r="J160" s="118"/>
      <c r="K160" s="120">
        <v>27000</v>
      </c>
      <c r="L160" s="121" t="s">
        <v>488</v>
      </c>
    </row>
    <row r="161" spans="1:12" s="115" customFormat="1" outlineLevel="1">
      <c r="A161" s="118"/>
      <c r="B161" s="118"/>
      <c r="C161" s="118"/>
      <c r="D161" s="84"/>
      <c r="E161" s="84"/>
      <c r="F161" s="84"/>
      <c r="G161" s="84"/>
      <c r="I161" s="118"/>
      <c r="J161" s="118"/>
      <c r="K161" s="120"/>
      <c r="L161" s="121"/>
    </row>
    <row r="162" spans="1:12" s="115" customFormat="1" outlineLevel="1">
      <c r="A162" s="118"/>
      <c r="B162" s="118"/>
      <c r="C162" s="118"/>
      <c r="D162" s="84"/>
      <c r="E162" s="84"/>
      <c r="F162" s="84"/>
      <c r="G162" s="84"/>
      <c r="I162" s="118"/>
      <c r="J162" s="118"/>
      <c r="K162" s="120"/>
      <c r="L162" s="121"/>
    </row>
    <row r="163" spans="1:12" s="115" customFormat="1" outlineLevel="1">
      <c r="A163" s="118"/>
      <c r="B163" s="118"/>
      <c r="C163" s="118"/>
      <c r="D163" s="84"/>
      <c r="E163" s="84"/>
      <c r="F163" s="84"/>
      <c r="G163" s="84"/>
      <c r="I163" s="118"/>
      <c r="J163" s="118"/>
      <c r="K163" s="120"/>
      <c r="L163" s="121"/>
    </row>
    <row r="164" spans="1:12" s="115" customFormat="1" outlineLevel="1">
      <c r="A164" s="118"/>
      <c r="B164" s="118"/>
      <c r="C164" s="118"/>
      <c r="D164" s="84"/>
      <c r="E164" s="84"/>
      <c r="F164" s="84"/>
      <c r="G164" s="84"/>
      <c r="I164" s="118"/>
      <c r="J164" s="118"/>
      <c r="K164" s="120"/>
      <c r="L164" s="121"/>
    </row>
    <row r="165" spans="1:12" s="115" customFormat="1" outlineLevel="1">
      <c r="A165" s="118"/>
      <c r="B165" s="118"/>
      <c r="C165" s="118"/>
      <c r="D165" s="84"/>
      <c r="E165" s="84"/>
      <c r="F165" s="84"/>
      <c r="G165" s="84"/>
      <c r="I165" s="118"/>
      <c r="J165" s="118"/>
      <c r="K165" s="120"/>
      <c r="L165" s="121"/>
    </row>
    <row r="166" spans="1:12" s="115" customFormat="1" outlineLevel="1">
      <c r="A166" s="118"/>
      <c r="B166" s="118"/>
      <c r="C166" s="118"/>
      <c r="D166" s="84"/>
      <c r="E166" s="84"/>
      <c r="F166" s="84"/>
      <c r="G166" s="84"/>
      <c r="I166" s="118"/>
      <c r="J166" s="118"/>
      <c r="K166" s="120"/>
      <c r="L166" s="121"/>
    </row>
    <row r="167" spans="1:12" s="115" customFormat="1" outlineLevel="1">
      <c r="A167" s="118"/>
      <c r="B167" s="118"/>
      <c r="C167" s="118"/>
      <c r="D167" s="84"/>
      <c r="E167" s="84"/>
      <c r="F167" s="84"/>
      <c r="G167" s="84"/>
      <c r="I167" s="118"/>
      <c r="J167" s="118"/>
      <c r="K167" s="120"/>
      <c r="L167" s="121"/>
    </row>
    <row r="168" spans="1:12" s="115" customFormat="1" outlineLevel="1">
      <c r="A168" s="118"/>
      <c r="B168" s="118"/>
      <c r="C168" s="118"/>
      <c r="D168" s="84"/>
      <c r="E168" s="84"/>
      <c r="F168" s="84"/>
      <c r="G168" s="84"/>
      <c r="I168" s="118"/>
      <c r="J168" s="118"/>
      <c r="K168" s="120"/>
      <c r="L168" s="121"/>
    </row>
    <row r="169" spans="1:12" s="115" customFormat="1" outlineLevel="1">
      <c r="A169" s="118"/>
      <c r="B169" s="118"/>
      <c r="C169" s="118"/>
      <c r="D169" s="84"/>
      <c r="E169" s="84"/>
      <c r="F169" s="84"/>
      <c r="G169" s="84"/>
      <c r="I169" s="118"/>
      <c r="J169" s="118"/>
      <c r="K169" s="120"/>
      <c r="L169" s="121"/>
    </row>
    <row r="170" spans="1:12" s="115" customFormat="1" outlineLevel="1">
      <c r="A170" s="118"/>
      <c r="B170" s="118"/>
      <c r="C170" s="118"/>
      <c r="D170" s="84"/>
      <c r="E170" s="84"/>
      <c r="F170" s="84"/>
      <c r="G170" s="84"/>
      <c r="I170" s="118"/>
      <c r="J170" s="118"/>
      <c r="K170" s="120"/>
      <c r="L170" s="121"/>
    </row>
    <row r="171" spans="1:12" s="115" customFormat="1" outlineLevel="1">
      <c r="A171" s="118"/>
      <c r="B171" s="118"/>
      <c r="C171" s="118"/>
      <c r="D171" s="84"/>
      <c r="E171" s="84"/>
      <c r="F171" s="84"/>
      <c r="G171" s="84"/>
      <c r="I171" s="118"/>
      <c r="J171" s="118"/>
      <c r="K171" s="120"/>
      <c r="L171" s="121"/>
    </row>
    <row r="172" spans="1:12" s="115" customFormat="1" outlineLevel="1">
      <c r="A172" s="118"/>
      <c r="B172" s="118"/>
      <c r="C172" s="118"/>
      <c r="D172" s="84"/>
      <c r="E172" s="84"/>
      <c r="F172" s="84"/>
      <c r="G172" s="84"/>
      <c r="I172" s="118"/>
      <c r="J172" s="118"/>
      <c r="K172" s="120"/>
      <c r="L172" s="121"/>
    </row>
    <row r="173" spans="1:12" s="115" customFormat="1" outlineLevel="1">
      <c r="A173" s="118"/>
      <c r="B173" s="118"/>
      <c r="C173" s="118"/>
      <c r="D173" s="84"/>
      <c r="E173" s="84"/>
      <c r="F173" s="84"/>
      <c r="G173" s="84"/>
      <c r="I173" s="118"/>
      <c r="J173" s="118"/>
      <c r="K173" s="120"/>
      <c r="L173" s="121"/>
    </row>
    <row r="174" spans="1:12" s="115" customFormat="1" outlineLevel="1">
      <c r="A174" s="118"/>
      <c r="B174" s="118"/>
      <c r="C174" s="118"/>
      <c r="D174" s="84"/>
      <c r="E174" s="84"/>
      <c r="F174" s="84"/>
      <c r="G174" s="84"/>
      <c r="I174" s="118"/>
      <c r="J174" s="118"/>
      <c r="K174" s="120"/>
      <c r="L174" s="121"/>
    </row>
    <row r="175" spans="1:12" s="115" customFormat="1" outlineLevel="1">
      <c r="A175" s="118"/>
      <c r="B175" s="118"/>
      <c r="C175" s="118"/>
      <c r="D175" s="84"/>
      <c r="E175" s="84"/>
      <c r="F175" s="84"/>
      <c r="G175" s="84"/>
      <c r="I175" s="118"/>
      <c r="J175" s="118"/>
      <c r="K175" s="120"/>
      <c r="L175" s="121"/>
    </row>
    <row r="176" spans="1:12" s="115" customFormat="1" outlineLevel="1">
      <c r="A176" s="118"/>
      <c r="B176" s="118"/>
      <c r="C176" s="118"/>
      <c r="D176" s="84"/>
      <c r="E176" s="84"/>
      <c r="F176" s="84"/>
      <c r="G176" s="84"/>
      <c r="I176" s="118"/>
      <c r="J176" s="118"/>
      <c r="K176" s="120"/>
      <c r="L176" s="121"/>
    </row>
    <row r="177" spans="1:12" s="115" customFormat="1" outlineLevel="1">
      <c r="A177" s="118"/>
      <c r="B177" s="118"/>
      <c r="C177" s="118"/>
      <c r="D177" s="84"/>
      <c r="E177" s="84"/>
      <c r="F177" s="84"/>
      <c r="G177" s="84"/>
      <c r="I177" s="118"/>
      <c r="J177" s="118"/>
      <c r="K177" s="120"/>
      <c r="L177" s="121"/>
    </row>
    <row r="178" spans="1:12" s="115" customFormat="1" outlineLevel="1">
      <c r="A178" s="118"/>
      <c r="B178" s="118"/>
      <c r="C178" s="118"/>
      <c r="D178" s="84"/>
      <c r="E178" s="84"/>
      <c r="F178" s="84"/>
      <c r="G178" s="84"/>
      <c r="I178" s="118"/>
      <c r="J178" s="118"/>
      <c r="K178" s="120"/>
      <c r="L178" s="121"/>
    </row>
    <row r="179" spans="1:12" s="115" customFormat="1" outlineLevel="1">
      <c r="A179" s="118"/>
      <c r="B179" s="118"/>
      <c r="C179" s="118"/>
      <c r="D179" s="84"/>
      <c r="E179" s="84"/>
      <c r="F179" s="84"/>
      <c r="G179" s="84"/>
      <c r="I179" s="118"/>
      <c r="J179" s="118"/>
      <c r="K179" s="120"/>
      <c r="L179" s="121"/>
    </row>
    <row r="180" spans="1:12" s="115" customFormat="1" outlineLevel="1">
      <c r="A180" s="91" t="s">
        <v>518</v>
      </c>
      <c r="B180" s="92"/>
      <c r="C180" s="91"/>
      <c r="D180" s="92"/>
      <c r="E180" s="92"/>
      <c r="F180" s="92"/>
      <c r="G180" s="92"/>
      <c r="H180" s="92"/>
      <c r="I180" s="92"/>
      <c r="J180" s="363">
        <f>I181</f>
        <v>2090800</v>
      </c>
      <c r="K180" s="363"/>
      <c r="L180" s="89" t="s">
        <v>488</v>
      </c>
    </row>
    <row r="181" spans="1:12" s="115" customFormat="1" outlineLevel="1">
      <c r="A181" s="92" t="s">
        <v>550</v>
      </c>
      <c r="C181" s="92"/>
      <c r="D181" s="92"/>
      <c r="E181" s="92"/>
      <c r="F181" s="92"/>
      <c r="G181" s="92"/>
      <c r="H181" s="92"/>
      <c r="I181" s="365">
        <f>I182+I193</f>
        <v>2090800</v>
      </c>
      <c r="J181" s="365"/>
      <c r="K181" s="93" t="s">
        <v>488</v>
      </c>
      <c r="L181" s="93"/>
    </row>
    <row r="182" spans="1:12" s="115" customFormat="1" outlineLevel="1">
      <c r="A182" s="118"/>
      <c r="B182" s="109" t="s">
        <v>830</v>
      </c>
      <c r="C182" s="109"/>
      <c r="D182" s="109"/>
      <c r="E182" s="109"/>
      <c r="F182" s="109"/>
      <c r="G182" s="109"/>
      <c r="H182" s="109"/>
      <c r="I182" s="364">
        <f>SUM(I183,I185,I189)</f>
        <v>1290800</v>
      </c>
      <c r="J182" s="364"/>
      <c r="K182" s="110" t="s">
        <v>488</v>
      </c>
      <c r="L182" s="110"/>
    </row>
    <row r="183" spans="1:12" s="114" customFormat="1" outlineLevel="1">
      <c r="A183" s="118"/>
      <c r="B183" s="115"/>
      <c r="C183" s="109" t="s">
        <v>831</v>
      </c>
      <c r="D183" s="109"/>
      <c r="E183" s="109"/>
      <c r="F183" s="109"/>
      <c r="G183" s="109"/>
      <c r="H183" s="109"/>
      <c r="I183" s="364">
        <v>144000</v>
      </c>
      <c r="J183" s="364"/>
      <c r="K183" s="110" t="s">
        <v>488</v>
      </c>
      <c r="L183" s="110"/>
    </row>
    <row r="184" spans="1:12" s="92" customFormat="1">
      <c r="A184" s="118"/>
      <c r="B184" s="118"/>
      <c r="C184" s="118"/>
      <c r="D184" s="84" t="s">
        <v>585</v>
      </c>
      <c r="E184" s="84"/>
      <c r="F184" s="84"/>
      <c r="G184" s="84"/>
      <c r="I184" s="118"/>
      <c r="J184" s="118"/>
      <c r="K184" s="120"/>
      <c r="L184" s="121"/>
    </row>
    <row r="185" spans="1:12" s="115" customFormat="1" outlineLevel="1">
      <c r="A185" s="118"/>
      <c r="B185" s="119"/>
      <c r="C185" s="109" t="s">
        <v>832</v>
      </c>
      <c r="D185" s="109"/>
      <c r="E185" s="109"/>
      <c r="F185" s="109"/>
      <c r="G185" s="109"/>
      <c r="H185" s="109"/>
      <c r="I185" s="364">
        <v>718400</v>
      </c>
      <c r="J185" s="364"/>
      <c r="K185" s="110" t="s">
        <v>488</v>
      </c>
      <c r="L185" s="110"/>
    </row>
    <row r="186" spans="1:12" s="115" customFormat="1" outlineLevel="1">
      <c r="A186" s="118"/>
      <c r="B186" s="118"/>
      <c r="C186" s="118"/>
      <c r="D186" s="84" t="s">
        <v>896</v>
      </c>
      <c r="E186" s="84"/>
      <c r="F186" s="84"/>
      <c r="G186" s="84"/>
      <c r="I186" s="118"/>
      <c r="J186" s="118"/>
      <c r="K186" s="120"/>
      <c r="L186" s="121"/>
    </row>
    <row r="187" spans="1:12" s="115" customFormat="1" outlineLevel="1">
      <c r="A187" s="118"/>
      <c r="B187" s="118"/>
      <c r="C187" s="118"/>
      <c r="D187" s="84" t="s">
        <v>897</v>
      </c>
      <c r="E187" s="84"/>
      <c r="F187" s="84"/>
      <c r="G187" s="84"/>
      <c r="I187" s="118"/>
      <c r="J187" s="118"/>
      <c r="K187" s="120"/>
      <c r="L187" s="121"/>
    </row>
    <row r="188" spans="1:12" s="92" customFormat="1">
      <c r="A188" s="118"/>
      <c r="B188" s="118"/>
      <c r="C188" s="118"/>
      <c r="D188" s="84" t="s">
        <v>898</v>
      </c>
      <c r="E188" s="84"/>
      <c r="F188" s="84"/>
      <c r="G188" s="84"/>
      <c r="H188" s="115"/>
      <c r="I188" s="118"/>
      <c r="J188" s="118"/>
      <c r="K188" s="120"/>
      <c r="L188" s="121"/>
    </row>
    <row r="189" spans="1:12" s="119" customFormat="1">
      <c r="A189" s="118"/>
      <c r="B189" s="115"/>
      <c r="C189" s="109" t="s">
        <v>833</v>
      </c>
      <c r="D189" s="109"/>
      <c r="E189" s="109"/>
      <c r="F189" s="109"/>
      <c r="G189" s="109"/>
      <c r="H189" s="109"/>
      <c r="I189" s="364">
        <v>428400</v>
      </c>
      <c r="J189" s="364"/>
      <c r="K189" s="110" t="s">
        <v>488</v>
      </c>
      <c r="L189" s="110"/>
    </row>
    <row r="190" spans="1:12" s="115" customFormat="1" outlineLevel="1">
      <c r="A190" s="118"/>
      <c r="B190" s="118"/>
      <c r="C190" s="118"/>
      <c r="D190" s="84" t="s">
        <v>701</v>
      </c>
      <c r="E190" s="84"/>
      <c r="F190" s="84"/>
      <c r="G190" s="84"/>
      <c r="I190" s="118"/>
      <c r="J190" s="118"/>
      <c r="K190" s="120"/>
      <c r="L190" s="121"/>
    </row>
    <row r="191" spans="1:12" s="115" customFormat="1" outlineLevel="1">
      <c r="A191" s="118"/>
      <c r="B191" s="118"/>
      <c r="C191" s="118"/>
      <c r="D191" s="84" t="s">
        <v>700</v>
      </c>
      <c r="E191" s="84"/>
      <c r="F191" s="84"/>
      <c r="G191" s="84"/>
      <c r="I191" s="118"/>
      <c r="J191" s="118"/>
      <c r="K191" s="120"/>
      <c r="L191" s="121"/>
    </row>
    <row r="192" spans="1:12" s="115" customFormat="1" outlineLevel="1">
      <c r="A192" s="118"/>
      <c r="B192" s="118"/>
      <c r="C192" s="118"/>
      <c r="D192" s="84" t="s">
        <v>646</v>
      </c>
      <c r="E192" s="84"/>
      <c r="F192" s="84"/>
      <c r="G192" s="84"/>
      <c r="I192" s="118"/>
      <c r="J192" s="118"/>
      <c r="K192" s="120"/>
      <c r="L192" s="121"/>
    </row>
    <row r="193" spans="1:12" s="115" customFormat="1" outlineLevel="1">
      <c r="A193" s="118"/>
      <c r="B193" s="109" t="s">
        <v>834</v>
      </c>
      <c r="C193" s="109"/>
      <c r="D193" s="109"/>
      <c r="E193" s="109"/>
      <c r="F193" s="109"/>
      <c r="G193" s="109"/>
      <c r="H193" s="109"/>
      <c r="I193" s="364">
        <v>800000</v>
      </c>
      <c r="J193" s="364"/>
      <c r="K193" s="110" t="s">
        <v>488</v>
      </c>
      <c r="L193" s="110"/>
    </row>
    <row r="194" spans="1:12" s="115" customFormat="1" outlineLevel="1">
      <c r="A194" s="118"/>
      <c r="B194" s="118"/>
      <c r="C194" s="118"/>
      <c r="D194" s="84" t="s">
        <v>593</v>
      </c>
      <c r="E194" s="84"/>
      <c r="F194" s="84"/>
      <c r="G194" s="84"/>
      <c r="I194" s="118"/>
      <c r="J194" s="118"/>
      <c r="K194" s="120"/>
      <c r="L194" s="121"/>
    </row>
    <row r="195" spans="1:12" s="115" customFormat="1" outlineLevel="1">
      <c r="A195" s="118"/>
      <c r="B195" s="118"/>
      <c r="C195" s="118"/>
      <c r="D195" s="84"/>
      <c r="E195" s="84"/>
      <c r="F195" s="84"/>
      <c r="G195" s="84"/>
      <c r="I195" s="118"/>
      <c r="J195" s="118"/>
      <c r="K195" s="120"/>
      <c r="L195" s="121"/>
    </row>
    <row r="196" spans="1:12" s="115" customFormat="1" outlineLevel="1">
      <c r="A196" s="118"/>
      <c r="B196" s="118"/>
      <c r="C196" s="118"/>
      <c r="D196" s="84"/>
      <c r="E196" s="84"/>
      <c r="F196" s="84"/>
      <c r="G196" s="84"/>
      <c r="I196" s="118"/>
      <c r="J196" s="118"/>
      <c r="K196" s="120"/>
      <c r="L196" s="121"/>
    </row>
    <row r="197" spans="1:12" s="115" customFormat="1" outlineLevel="1">
      <c r="A197" s="118"/>
      <c r="B197" s="118"/>
      <c r="C197" s="118"/>
      <c r="D197" s="84"/>
      <c r="E197" s="84"/>
      <c r="F197" s="84"/>
      <c r="G197" s="84"/>
      <c r="I197" s="118"/>
      <c r="J197" s="118"/>
      <c r="K197" s="120"/>
      <c r="L197" s="121"/>
    </row>
    <row r="198" spans="1:12" s="115" customFormat="1" outlineLevel="1">
      <c r="A198" s="118"/>
      <c r="B198" s="118"/>
      <c r="C198" s="118"/>
      <c r="D198" s="84"/>
      <c r="E198" s="84"/>
      <c r="F198" s="84"/>
      <c r="G198" s="84"/>
      <c r="I198" s="118"/>
      <c r="J198" s="118"/>
      <c r="K198" s="120"/>
      <c r="L198" s="121"/>
    </row>
    <row r="199" spans="1:12" s="115" customFormat="1" outlineLevel="1">
      <c r="A199" s="118"/>
      <c r="B199" s="118"/>
      <c r="C199" s="118"/>
      <c r="D199" s="84"/>
      <c r="E199" s="84"/>
      <c r="F199" s="84"/>
      <c r="G199" s="84"/>
      <c r="I199" s="118"/>
      <c r="J199" s="118"/>
      <c r="K199" s="120"/>
      <c r="L199" s="121"/>
    </row>
    <row r="200" spans="1:12" s="115" customFormat="1" outlineLevel="1">
      <c r="A200" s="118"/>
      <c r="B200" s="118"/>
      <c r="C200" s="118"/>
      <c r="D200" s="84"/>
      <c r="E200" s="84"/>
      <c r="F200" s="84"/>
      <c r="G200" s="84"/>
      <c r="I200" s="118"/>
      <c r="J200" s="118"/>
      <c r="K200" s="120"/>
      <c r="L200" s="121"/>
    </row>
    <row r="201" spans="1:12" s="115" customFormat="1" outlineLevel="1">
      <c r="A201" s="118"/>
      <c r="B201" s="118"/>
      <c r="C201" s="118"/>
      <c r="D201" s="84"/>
      <c r="E201" s="84"/>
      <c r="F201" s="84"/>
      <c r="G201" s="84"/>
      <c r="I201" s="118"/>
      <c r="J201" s="118"/>
      <c r="K201" s="120"/>
      <c r="L201" s="121"/>
    </row>
    <row r="202" spans="1:12" s="115" customFormat="1" outlineLevel="1">
      <c r="A202" s="118"/>
      <c r="B202" s="118"/>
      <c r="C202" s="118"/>
      <c r="D202" s="84"/>
      <c r="E202" s="84"/>
      <c r="F202" s="84"/>
      <c r="G202" s="84"/>
      <c r="I202" s="118"/>
      <c r="J202" s="118"/>
      <c r="K202" s="120"/>
      <c r="L202" s="121"/>
    </row>
    <row r="203" spans="1:12" s="115" customFormat="1" outlineLevel="1">
      <c r="A203" s="118"/>
      <c r="B203" s="118"/>
      <c r="C203" s="118"/>
      <c r="D203" s="84"/>
      <c r="E203" s="84"/>
      <c r="F203" s="84"/>
      <c r="G203" s="84"/>
      <c r="I203" s="118"/>
      <c r="J203" s="118"/>
      <c r="K203" s="120"/>
      <c r="L203" s="121"/>
    </row>
    <row r="204" spans="1:12" s="115" customFormat="1" outlineLevel="1">
      <c r="A204" s="118"/>
      <c r="B204" s="118"/>
      <c r="C204" s="118"/>
      <c r="D204" s="84"/>
      <c r="E204" s="84"/>
      <c r="F204" s="84"/>
      <c r="G204" s="84"/>
      <c r="I204" s="118"/>
      <c r="J204" s="118"/>
      <c r="K204" s="120"/>
      <c r="L204" s="121"/>
    </row>
    <row r="205" spans="1:12" s="115" customFormat="1" outlineLevel="1">
      <c r="A205" s="118"/>
      <c r="B205" s="118"/>
      <c r="C205" s="118"/>
      <c r="D205" s="84"/>
      <c r="E205" s="84"/>
      <c r="F205" s="84"/>
      <c r="G205" s="84"/>
      <c r="I205" s="118"/>
      <c r="J205" s="118"/>
      <c r="K205" s="120"/>
      <c r="L205" s="121"/>
    </row>
    <row r="206" spans="1:12" s="115" customFormat="1" outlineLevel="1">
      <c r="A206" s="118"/>
      <c r="B206" s="118"/>
      <c r="C206" s="118"/>
      <c r="D206" s="84"/>
      <c r="E206" s="84"/>
      <c r="F206" s="84"/>
      <c r="G206" s="84"/>
      <c r="I206" s="118"/>
      <c r="J206" s="118"/>
      <c r="K206" s="120"/>
      <c r="L206" s="121"/>
    </row>
    <row r="207" spans="1:12" s="115" customFormat="1" outlineLevel="1">
      <c r="A207" s="118"/>
      <c r="B207" s="118"/>
      <c r="C207" s="118"/>
      <c r="D207" s="84"/>
      <c r="E207" s="84"/>
      <c r="F207" s="84"/>
      <c r="G207" s="84"/>
      <c r="I207" s="118"/>
      <c r="J207" s="118"/>
      <c r="K207" s="120"/>
      <c r="L207" s="121"/>
    </row>
    <row r="208" spans="1:12" s="115" customFormat="1" outlineLevel="1">
      <c r="A208" s="118"/>
      <c r="B208" s="118"/>
      <c r="C208" s="118"/>
      <c r="D208" s="84"/>
      <c r="E208" s="84"/>
      <c r="F208" s="84"/>
      <c r="G208" s="84"/>
      <c r="I208" s="118"/>
      <c r="J208" s="118"/>
      <c r="K208" s="120"/>
      <c r="L208" s="121"/>
    </row>
    <row r="209" spans="1:12" s="115" customFormat="1" outlineLevel="1">
      <c r="A209" s="118"/>
      <c r="B209" s="118"/>
      <c r="C209" s="118"/>
      <c r="D209" s="84"/>
      <c r="E209" s="84"/>
      <c r="F209" s="84"/>
      <c r="G209" s="84"/>
      <c r="I209" s="118"/>
      <c r="J209" s="118"/>
      <c r="K209" s="120"/>
      <c r="L209" s="121"/>
    </row>
    <row r="210" spans="1:12" s="115" customFormat="1" outlineLevel="1">
      <c r="A210" s="118"/>
      <c r="B210" s="118"/>
      <c r="C210" s="118"/>
      <c r="D210" s="84"/>
      <c r="E210" s="84"/>
      <c r="F210" s="84"/>
      <c r="G210" s="84"/>
      <c r="I210" s="118"/>
      <c r="J210" s="118"/>
      <c r="K210" s="120"/>
      <c r="L210" s="121"/>
    </row>
    <row r="211" spans="1:12" s="115" customFormat="1" outlineLevel="1">
      <c r="A211" s="118"/>
      <c r="B211" s="118"/>
      <c r="C211" s="118"/>
      <c r="D211" s="84"/>
      <c r="E211" s="84"/>
      <c r="F211" s="84"/>
      <c r="G211" s="84"/>
      <c r="I211" s="118"/>
      <c r="J211" s="118"/>
      <c r="K211" s="120"/>
      <c r="L211" s="121"/>
    </row>
    <row r="212" spans="1:12" s="115" customFormat="1" outlineLevel="1">
      <c r="A212" s="118"/>
      <c r="B212" s="118"/>
      <c r="C212" s="118"/>
      <c r="D212" s="84"/>
      <c r="E212" s="84"/>
      <c r="F212" s="84"/>
      <c r="G212" s="84"/>
      <c r="I212" s="118"/>
      <c r="J212" s="118"/>
      <c r="K212" s="120"/>
      <c r="L212" s="121"/>
    </row>
    <row r="213" spans="1:12" s="115" customFormat="1" outlineLevel="1">
      <c r="A213" s="118"/>
      <c r="B213" s="118"/>
      <c r="C213" s="118"/>
      <c r="D213" s="84"/>
      <c r="E213" s="84"/>
      <c r="F213" s="84"/>
      <c r="G213" s="84"/>
      <c r="I213" s="118"/>
      <c r="J213" s="118"/>
      <c r="K213" s="120"/>
      <c r="L213" s="121"/>
    </row>
    <row r="214" spans="1:12" s="115" customFormat="1" outlineLevel="1">
      <c r="A214" s="118"/>
      <c r="B214" s="118"/>
      <c r="C214" s="118"/>
      <c r="D214" s="84"/>
      <c r="E214" s="84"/>
      <c r="F214" s="84"/>
      <c r="G214" s="84"/>
      <c r="I214" s="118"/>
      <c r="J214" s="118"/>
      <c r="K214" s="120"/>
      <c r="L214" s="121"/>
    </row>
    <row r="215" spans="1:12" s="115" customFormat="1" outlineLevel="1">
      <c r="A215" s="118"/>
      <c r="B215" s="118"/>
      <c r="C215" s="118"/>
      <c r="D215" s="84"/>
      <c r="E215" s="84"/>
      <c r="F215" s="84"/>
      <c r="G215" s="84"/>
      <c r="I215" s="118"/>
      <c r="J215" s="118"/>
      <c r="K215" s="120"/>
      <c r="L215" s="121"/>
    </row>
    <row r="216" spans="1:12" s="115" customFormat="1" outlineLevel="1">
      <c r="A216" s="118"/>
      <c r="B216" s="118"/>
      <c r="C216" s="118"/>
      <c r="D216" s="84"/>
      <c r="E216" s="84"/>
      <c r="F216" s="84"/>
      <c r="G216" s="84"/>
      <c r="I216" s="118"/>
      <c r="J216" s="118"/>
      <c r="K216" s="120"/>
      <c r="L216" s="121"/>
    </row>
    <row r="217" spans="1:12" s="115" customFormat="1" outlineLevel="1">
      <c r="A217" s="91" t="s">
        <v>519</v>
      </c>
      <c r="B217" s="92"/>
      <c r="C217" s="91"/>
      <c r="D217" s="92"/>
      <c r="E217" s="92"/>
      <c r="F217" s="92"/>
      <c r="G217" s="92"/>
      <c r="H217" s="92"/>
      <c r="I217" s="92"/>
      <c r="J217" s="363">
        <f>I218</f>
        <v>14231700</v>
      </c>
      <c r="K217" s="363"/>
      <c r="L217" s="89" t="s">
        <v>488</v>
      </c>
    </row>
    <row r="218" spans="1:12" s="115" customFormat="1" outlineLevel="1">
      <c r="A218" s="92" t="s">
        <v>550</v>
      </c>
      <c r="C218" s="92"/>
      <c r="D218" s="92"/>
      <c r="E218" s="92"/>
      <c r="F218" s="92"/>
      <c r="G218" s="92"/>
      <c r="H218" s="92"/>
      <c r="I218" s="365">
        <f>SUM(I219)</f>
        <v>14231700</v>
      </c>
      <c r="J218" s="365"/>
      <c r="K218" s="93" t="s">
        <v>488</v>
      </c>
      <c r="L218" s="93"/>
    </row>
    <row r="219" spans="1:12" s="119" customFormat="1">
      <c r="A219" s="118"/>
      <c r="B219" s="109" t="s">
        <v>654</v>
      </c>
      <c r="C219" s="109"/>
      <c r="D219" s="109"/>
      <c r="E219" s="109"/>
      <c r="F219" s="109"/>
      <c r="G219" s="109"/>
      <c r="H219" s="109"/>
      <c r="I219" s="364">
        <f>SUM(I220,I222,I225)</f>
        <v>14231700</v>
      </c>
      <c r="J219" s="364"/>
      <c r="K219" s="110" t="s">
        <v>488</v>
      </c>
      <c r="L219" s="110"/>
    </row>
    <row r="220" spans="1:12" s="115" customFormat="1" outlineLevel="1">
      <c r="A220" s="118"/>
      <c r="B220" s="109" t="s">
        <v>855</v>
      </c>
      <c r="C220" s="109"/>
      <c r="D220" s="109"/>
      <c r="E220" s="109"/>
      <c r="F220" s="109"/>
      <c r="G220" s="109"/>
      <c r="H220" s="109"/>
      <c r="I220" s="364">
        <v>13911000</v>
      </c>
      <c r="J220" s="364"/>
      <c r="K220" s="110" t="s">
        <v>488</v>
      </c>
      <c r="L220" s="110"/>
    </row>
    <row r="221" spans="1:12" s="92" customFormat="1">
      <c r="A221" s="118"/>
      <c r="B221" s="118"/>
      <c r="C221" s="108"/>
      <c r="D221" s="84" t="s">
        <v>619</v>
      </c>
      <c r="E221" s="84"/>
      <c r="F221" s="84"/>
      <c r="G221" s="84"/>
      <c r="I221" s="118"/>
      <c r="J221" s="118"/>
      <c r="K221" s="120"/>
      <c r="L221" s="121"/>
    </row>
    <row r="222" spans="1:12" s="115" customFormat="1" outlineLevel="1">
      <c r="A222" s="118"/>
      <c r="B222" s="109" t="s">
        <v>856</v>
      </c>
      <c r="C222" s="109"/>
      <c r="D222" s="109"/>
      <c r="E222" s="109"/>
      <c r="F222" s="109"/>
      <c r="G222" s="109"/>
      <c r="H222" s="109"/>
      <c r="I222" s="364">
        <v>115300</v>
      </c>
      <c r="J222" s="364"/>
      <c r="K222" s="110" t="s">
        <v>488</v>
      </c>
      <c r="L222" s="110"/>
    </row>
    <row r="223" spans="1:12" s="115" customFormat="1" outlineLevel="1">
      <c r="A223" s="118"/>
      <c r="B223" s="118"/>
      <c r="C223" s="118"/>
      <c r="D223" s="84" t="s">
        <v>639</v>
      </c>
      <c r="E223" s="84"/>
      <c r="F223" s="84"/>
      <c r="G223" s="84"/>
      <c r="I223" s="118"/>
      <c r="J223" s="118"/>
      <c r="K223" s="120"/>
      <c r="L223" s="121"/>
    </row>
    <row r="224" spans="1:12" s="115" customFormat="1" outlineLevel="1">
      <c r="A224" s="118"/>
      <c r="B224" s="118"/>
      <c r="C224" s="118"/>
      <c r="D224" s="84" t="s">
        <v>638</v>
      </c>
      <c r="E224" s="84"/>
      <c r="F224" s="84"/>
      <c r="G224" s="84"/>
      <c r="I224" s="118"/>
      <c r="J224" s="118"/>
      <c r="K224" s="120"/>
      <c r="L224" s="121"/>
    </row>
    <row r="225" spans="1:12" s="92" customFormat="1">
      <c r="A225" s="109"/>
      <c r="B225" s="109" t="s">
        <v>857</v>
      </c>
      <c r="C225" s="109"/>
      <c r="D225" s="109"/>
      <c r="E225" s="109"/>
      <c r="F225" s="109"/>
      <c r="G225" s="109"/>
      <c r="H225" s="109"/>
      <c r="I225" s="364">
        <v>205400</v>
      </c>
      <c r="J225" s="364"/>
      <c r="K225" s="110" t="s">
        <v>488</v>
      </c>
      <c r="L225" s="110"/>
    </row>
    <row r="226" spans="1:12" s="119" customFormat="1">
      <c r="A226" s="118"/>
      <c r="B226" s="118"/>
      <c r="C226" s="118"/>
      <c r="D226" s="84" t="s">
        <v>706</v>
      </c>
      <c r="E226" s="84"/>
      <c r="F226" s="84"/>
      <c r="G226" s="84"/>
      <c r="H226" s="115"/>
      <c r="I226" s="118"/>
      <c r="J226" s="118"/>
      <c r="K226" s="120"/>
      <c r="L226" s="121"/>
    </row>
    <row r="227" spans="1:12" s="115" customFormat="1" outlineLevel="1">
      <c r="A227" s="118"/>
      <c r="B227" s="118"/>
      <c r="C227" s="118"/>
      <c r="D227" s="84" t="s">
        <v>713</v>
      </c>
      <c r="E227" s="84"/>
      <c r="F227" s="84"/>
      <c r="G227" s="84"/>
      <c r="I227" s="118"/>
      <c r="J227" s="118"/>
      <c r="K227" s="120"/>
      <c r="L227" s="121"/>
    </row>
    <row r="228" spans="1:12" s="115" customFormat="1" outlineLevel="1">
      <c r="A228" s="118"/>
      <c r="B228" s="118"/>
      <c r="C228" s="118"/>
      <c r="D228" s="84"/>
      <c r="E228" s="84"/>
      <c r="F228" s="84"/>
      <c r="G228" s="84"/>
      <c r="I228" s="118"/>
      <c r="J228" s="118"/>
      <c r="K228" s="120"/>
      <c r="L228" s="121"/>
    </row>
    <row r="229" spans="1:12" s="115" customFormat="1" outlineLevel="1">
      <c r="A229" s="118"/>
      <c r="B229" s="118"/>
      <c r="C229" s="118"/>
      <c r="D229" s="84"/>
      <c r="E229" s="84"/>
      <c r="F229" s="84"/>
      <c r="G229" s="84"/>
      <c r="I229" s="118"/>
      <c r="J229" s="118"/>
      <c r="K229" s="120"/>
      <c r="L229" s="121"/>
    </row>
    <row r="230" spans="1:12" s="115" customFormat="1" outlineLevel="1">
      <c r="A230" s="118"/>
      <c r="B230" s="118"/>
      <c r="C230" s="118"/>
      <c r="D230" s="84"/>
      <c r="E230" s="84"/>
      <c r="F230" s="84"/>
      <c r="G230" s="84"/>
      <c r="I230" s="118"/>
      <c r="J230" s="118"/>
      <c r="K230" s="120"/>
      <c r="L230" s="121"/>
    </row>
    <row r="231" spans="1:12" s="115" customFormat="1" outlineLevel="1">
      <c r="A231" s="118"/>
      <c r="B231" s="118"/>
      <c r="C231" s="118"/>
      <c r="D231" s="84"/>
      <c r="E231" s="84"/>
      <c r="F231" s="84"/>
      <c r="G231" s="84"/>
      <c r="I231" s="118"/>
      <c r="J231" s="118"/>
      <c r="K231" s="120"/>
      <c r="L231" s="121"/>
    </row>
    <row r="232" spans="1:12" s="115" customFormat="1" outlineLevel="1">
      <c r="A232" s="118"/>
      <c r="B232" s="118"/>
      <c r="C232" s="118"/>
      <c r="D232" s="84"/>
      <c r="E232" s="84"/>
      <c r="F232" s="84"/>
      <c r="G232" s="84"/>
      <c r="I232" s="118"/>
      <c r="J232" s="118"/>
      <c r="K232" s="120"/>
      <c r="L232" s="121"/>
    </row>
    <row r="233" spans="1:12" s="115" customFormat="1" outlineLevel="1">
      <c r="A233" s="118"/>
      <c r="B233" s="118"/>
      <c r="C233" s="118"/>
      <c r="D233" s="84"/>
      <c r="E233" s="84"/>
      <c r="F233" s="84"/>
      <c r="G233" s="84"/>
      <c r="I233" s="118"/>
      <c r="J233" s="118"/>
      <c r="K233" s="120"/>
      <c r="L233" s="121"/>
    </row>
    <row r="234" spans="1:12" s="115" customFormat="1" outlineLevel="1">
      <c r="A234" s="118"/>
      <c r="B234" s="118"/>
      <c r="C234" s="118"/>
      <c r="D234" s="84"/>
      <c r="E234" s="84"/>
      <c r="F234" s="84"/>
      <c r="G234" s="84"/>
      <c r="I234" s="118"/>
      <c r="J234" s="118"/>
      <c r="K234" s="120"/>
      <c r="L234" s="121"/>
    </row>
    <row r="235" spans="1:12" s="115" customFormat="1" outlineLevel="1">
      <c r="A235" s="118"/>
      <c r="B235" s="118"/>
      <c r="C235" s="118"/>
      <c r="D235" s="84"/>
      <c r="E235" s="84"/>
      <c r="F235" s="84"/>
      <c r="G235" s="84"/>
      <c r="I235" s="118"/>
      <c r="J235" s="118"/>
      <c r="K235" s="120"/>
      <c r="L235" s="121"/>
    </row>
    <row r="236" spans="1:12" s="115" customFormat="1" outlineLevel="1">
      <c r="A236" s="118"/>
      <c r="B236" s="118"/>
      <c r="C236" s="118"/>
      <c r="D236" s="84"/>
      <c r="E236" s="84"/>
      <c r="F236" s="84"/>
      <c r="G236" s="84"/>
      <c r="I236" s="118"/>
      <c r="J236" s="118"/>
      <c r="K236" s="120"/>
      <c r="L236" s="121"/>
    </row>
    <row r="237" spans="1:12" s="115" customFormat="1" outlineLevel="1">
      <c r="A237" s="118"/>
      <c r="B237" s="118"/>
      <c r="C237" s="118"/>
      <c r="D237" s="84"/>
      <c r="E237" s="84"/>
      <c r="F237" s="84"/>
      <c r="G237" s="84"/>
      <c r="I237" s="118"/>
      <c r="J237" s="118"/>
      <c r="K237" s="120"/>
      <c r="L237" s="121"/>
    </row>
    <row r="238" spans="1:12" s="115" customFormat="1" outlineLevel="1">
      <c r="A238" s="118"/>
      <c r="B238" s="118"/>
      <c r="C238" s="118"/>
      <c r="D238" s="84"/>
      <c r="E238" s="84"/>
      <c r="F238" s="84"/>
      <c r="G238" s="84"/>
      <c r="I238" s="118"/>
      <c r="J238" s="118"/>
      <c r="K238" s="120"/>
      <c r="L238" s="121"/>
    </row>
    <row r="239" spans="1:12" s="115" customFormat="1" outlineLevel="1">
      <c r="A239" s="118"/>
      <c r="B239" s="118"/>
      <c r="C239" s="118"/>
      <c r="D239" s="84"/>
      <c r="E239" s="84"/>
      <c r="F239" s="84"/>
      <c r="G239" s="84"/>
      <c r="I239" s="118"/>
      <c r="J239" s="118"/>
      <c r="K239" s="120"/>
      <c r="L239" s="121"/>
    </row>
    <row r="240" spans="1:12" s="115" customFormat="1" outlineLevel="1">
      <c r="A240" s="118"/>
      <c r="B240" s="118"/>
      <c r="C240" s="118"/>
      <c r="D240" s="84"/>
      <c r="E240" s="84"/>
      <c r="F240" s="84"/>
      <c r="G240" s="84"/>
      <c r="I240" s="118"/>
      <c r="J240" s="118"/>
      <c r="K240" s="120"/>
      <c r="L240" s="121"/>
    </row>
    <row r="241" spans="1:12" s="115" customFormat="1" outlineLevel="1">
      <c r="A241" s="118"/>
      <c r="B241" s="118"/>
      <c r="C241" s="118"/>
      <c r="D241" s="84"/>
      <c r="E241" s="84"/>
      <c r="F241" s="84"/>
      <c r="G241" s="84"/>
      <c r="I241" s="118"/>
      <c r="J241" s="118"/>
      <c r="K241" s="120"/>
      <c r="L241" s="121"/>
    </row>
    <row r="242" spans="1:12" s="115" customFormat="1" outlineLevel="1">
      <c r="A242" s="118"/>
      <c r="B242" s="118"/>
      <c r="C242" s="118"/>
      <c r="D242" s="84"/>
      <c r="E242" s="84"/>
      <c r="F242" s="84"/>
      <c r="G242" s="84"/>
      <c r="I242" s="118"/>
      <c r="J242" s="118"/>
      <c r="K242" s="120"/>
      <c r="L242" s="121"/>
    </row>
    <row r="243" spans="1:12" s="115" customFormat="1" outlineLevel="1">
      <c r="A243" s="118"/>
      <c r="B243" s="118"/>
      <c r="C243" s="118"/>
      <c r="D243" s="84"/>
      <c r="E243" s="84"/>
      <c r="F243" s="84"/>
      <c r="G243" s="84"/>
      <c r="I243" s="118"/>
      <c r="J243" s="118"/>
      <c r="K243" s="120"/>
      <c r="L243" s="121"/>
    </row>
    <row r="244" spans="1:12" s="115" customFormat="1" outlineLevel="1">
      <c r="A244" s="118"/>
      <c r="B244" s="118"/>
      <c r="C244" s="118"/>
      <c r="D244" s="84"/>
      <c r="E244" s="84"/>
      <c r="F244" s="84"/>
      <c r="G244" s="84"/>
      <c r="I244" s="118"/>
      <c r="J244" s="118"/>
      <c r="K244" s="120"/>
      <c r="L244" s="121"/>
    </row>
    <row r="245" spans="1:12" s="115" customFormat="1" outlineLevel="1">
      <c r="A245" s="118"/>
      <c r="B245" s="118"/>
      <c r="C245" s="118"/>
      <c r="D245" s="84"/>
      <c r="E245" s="84"/>
      <c r="F245" s="84"/>
      <c r="G245" s="84"/>
      <c r="I245" s="118"/>
      <c r="J245" s="118"/>
      <c r="K245" s="120"/>
      <c r="L245" s="121"/>
    </row>
    <row r="246" spans="1:12" s="115" customFormat="1" outlineLevel="1">
      <c r="A246" s="118"/>
      <c r="B246" s="118"/>
      <c r="C246" s="118"/>
      <c r="D246" s="84"/>
      <c r="E246" s="84"/>
      <c r="F246" s="84"/>
      <c r="G246" s="84"/>
      <c r="I246" s="118"/>
      <c r="J246" s="118"/>
      <c r="K246" s="120"/>
      <c r="L246" s="121"/>
    </row>
    <row r="247" spans="1:12" s="115" customFormat="1" outlineLevel="1">
      <c r="A247" s="118"/>
      <c r="B247" s="118"/>
      <c r="C247" s="118"/>
      <c r="D247" s="84"/>
      <c r="E247" s="84"/>
      <c r="F247" s="84"/>
      <c r="G247" s="84"/>
      <c r="I247" s="118"/>
      <c r="J247" s="118"/>
      <c r="K247" s="120"/>
      <c r="L247" s="121"/>
    </row>
    <row r="248" spans="1:12" s="115" customFormat="1" outlineLevel="1">
      <c r="A248" s="118"/>
      <c r="B248" s="118"/>
      <c r="C248" s="118"/>
      <c r="D248" s="84"/>
      <c r="E248" s="84"/>
      <c r="F248" s="84"/>
      <c r="G248" s="84"/>
      <c r="I248" s="118"/>
      <c r="J248" s="118"/>
      <c r="K248" s="120"/>
      <c r="L248" s="121"/>
    </row>
    <row r="249" spans="1:12" s="115" customFormat="1" outlineLevel="1">
      <c r="A249" s="118"/>
      <c r="B249" s="118"/>
      <c r="C249" s="118"/>
      <c r="D249" s="84"/>
      <c r="E249" s="84"/>
      <c r="F249" s="84"/>
      <c r="G249" s="84"/>
      <c r="I249" s="118"/>
      <c r="J249" s="118"/>
      <c r="K249" s="120"/>
      <c r="L249" s="121"/>
    </row>
    <row r="250" spans="1:12" s="115" customFormat="1" outlineLevel="1">
      <c r="A250" s="118"/>
      <c r="B250" s="118"/>
      <c r="C250" s="118"/>
      <c r="D250" s="84"/>
      <c r="E250" s="84"/>
      <c r="F250" s="84"/>
      <c r="G250" s="84"/>
      <c r="I250" s="118"/>
      <c r="J250" s="118"/>
      <c r="K250" s="120"/>
      <c r="L250" s="121"/>
    </row>
    <row r="251" spans="1:12" s="115" customFormat="1" outlineLevel="1">
      <c r="A251" s="118"/>
      <c r="B251" s="118"/>
      <c r="C251" s="118"/>
      <c r="D251" s="84"/>
      <c r="E251" s="84"/>
      <c r="F251" s="84"/>
      <c r="G251" s="84"/>
      <c r="I251" s="118"/>
      <c r="J251" s="118"/>
      <c r="K251" s="120"/>
      <c r="L251" s="121"/>
    </row>
    <row r="252" spans="1:12" s="115" customFormat="1" outlineLevel="1">
      <c r="A252" s="118"/>
      <c r="B252" s="118"/>
      <c r="C252" s="118"/>
      <c r="D252" s="84"/>
      <c r="E252" s="84"/>
      <c r="F252" s="84"/>
      <c r="G252" s="84"/>
      <c r="I252" s="118"/>
      <c r="J252" s="118"/>
      <c r="K252" s="120"/>
      <c r="L252" s="121"/>
    </row>
    <row r="253" spans="1:12" s="115" customFormat="1" outlineLevel="1">
      <c r="A253" s="118"/>
      <c r="B253" s="118"/>
      <c r="C253" s="118"/>
      <c r="D253" s="84"/>
      <c r="E253" s="84"/>
      <c r="F253" s="84"/>
      <c r="G253" s="84"/>
      <c r="I253" s="118"/>
      <c r="J253" s="118"/>
      <c r="K253" s="120"/>
      <c r="L253" s="121"/>
    </row>
    <row r="254" spans="1:12" s="115" customFormat="1" outlineLevel="1">
      <c r="A254" s="91" t="s">
        <v>520</v>
      </c>
      <c r="B254" s="92"/>
      <c r="C254" s="91"/>
      <c r="D254" s="92"/>
      <c r="E254" s="92"/>
      <c r="F254" s="92"/>
      <c r="G254" s="92"/>
      <c r="H254" s="92"/>
      <c r="I254" s="92"/>
      <c r="J254" s="363">
        <f>I255</f>
        <v>1106500</v>
      </c>
      <c r="K254" s="363"/>
      <c r="L254" s="89" t="s">
        <v>488</v>
      </c>
    </row>
    <row r="255" spans="1:12" s="115" customFormat="1" outlineLevel="1">
      <c r="A255" s="92" t="s">
        <v>550</v>
      </c>
      <c r="C255" s="92"/>
      <c r="D255" s="92"/>
      <c r="E255" s="92"/>
      <c r="F255" s="92"/>
      <c r="G255" s="92"/>
      <c r="H255" s="92"/>
      <c r="I255" s="365">
        <f>I256</f>
        <v>1106500</v>
      </c>
      <c r="J255" s="365"/>
      <c r="K255" s="93" t="s">
        <v>488</v>
      </c>
      <c r="L255" s="93"/>
    </row>
    <row r="256" spans="1:12" s="115" customFormat="1" outlineLevel="1">
      <c r="A256" s="109"/>
      <c r="B256" s="109" t="s">
        <v>654</v>
      </c>
      <c r="C256" s="109"/>
      <c r="D256" s="109"/>
      <c r="E256" s="109"/>
      <c r="F256" s="109"/>
      <c r="G256" s="109"/>
      <c r="H256" s="109"/>
      <c r="I256" s="364">
        <f>I257+J259</f>
        <v>1106500</v>
      </c>
      <c r="J256" s="364"/>
      <c r="K256" s="110" t="s">
        <v>488</v>
      </c>
      <c r="L256" s="110"/>
    </row>
    <row r="257" spans="1:12" s="115" customFormat="1" outlineLevel="1">
      <c r="A257" s="109"/>
      <c r="B257" s="109" t="s">
        <v>858</v>
      </c>
      <c r="C257" s="109"/>
      <c r="D257" s="86"/>
      <c r="E257" s="109"/>
      <c r="F257" s="109"/>
      <c r="G257" s="109"/>
      <c r="H257" s="109"/>
      <c r="I257" s="364">
        <v>49100</v>
      </c>
      <c r="J257" s="364"/>
      <c r="K257" s="110" t="s">
        <v>488</v>
      </c>
      <c r="L257" s="110"/>
    </row>
    <row r="258" spans="1:12" s="92" customFormat="1">
      <c r="A258" s="118"/>
      <c r="B258" s="118"/>
      <c r="C258" s="117"/>
      <c r="D258" s="84" t="s">
        <v>638</v>
      </c>
      <c r="E258" s="84"/>
      <c r="F258" s="84"/>
      <c r="G258" s="84"/>
      <c r="H258" s="115"/>
      <c r="I258" s="118"/>
      <c r="J258" s="118"/>
      <c r="K258" s="120"/>
      <c r="L258" s="121"/>
    </row>
    <row r="259" spans="1:12" s="115" customFormat="1" outlineLevel="1">
      <c r="A259" s="118"/>
      <c r="B259" s="109" t="s">
        <v>859</v>
      </c>
      <c r="C259" s="109"/>
      <c r="D259" s="86"/>
      <c r="E259" s="84"/>
      <c r="F259" s="84"/>
      <c r="G259" s="84"/>
      <c r="I259" s="118"/>
      <c r="J259" s="243">
        <v>1057400</v>
      </c>
      <c r="K259" s="110" t="s">
        <v>488</v>
      </c>
      <c r="L259" s="121"/>
    </row>
    <row r="260" spans="1:12" s="115" customFormat="1" outlineLevel="1">
      <c r="A260" s="118"/>
      <c r="B260" s="118"/>
      <c r="C260" s="118"/>
      <c r="D260" s="84" t="s">
        <v>817</v>
      </c>
      <c r="E260" s="84"/>
      <c r="F260" s="84"/>
      <c r="G260" s="84"/>
      <c r="I260" s="118"/>
      <c r="J260" s="118"/>
      <c r="K260" s="120"/>
      <c r="L260" s="121"/>
    </row>
    <row r="261" spans="1:12" s="115" customFormat="1" outlineLevel="1">
      <c r="A261" s="92"/>
      <c r="B261" s="92"/>
      <c r="C261" s="92"/>
      <c r="D261" s="94" t="s">
        <v>821</v>
      </c>
      <c r="E261" s="92"/>
      <c r="F261" s="92"/>
      <c r="G261" s="92"/>
      <c r="H261" s="92"/>
      <c r="I261" s="146"/>
      <c r="J261" s="146"/>
      <c r="K261" s="147"/>
      <c r="L261" s="93"/>
    </row>
    <row r="262" spans="1:12" s="115" customFormat="1" outlineLevel="1">
      <c r="A262" s="92"/>
      <c r="B262" s="92"/>
      <c r="C262" s="92"/>
      <c r="D262" s="94" t="s">
        <v>818</v>
      </c>
      <c r="E262" s="92"/>
      <c r="F262" s="92"/>
      <c r="G262" s="92"/>
      <c r="H262" s="92"/>
      <c r="I262" s="146"/>
      <c r="J262" s="146"/>
      <c r="K262" s="147"/>
      <c r="L262" s="93"/>
    </row>
    <row r="263" spans="1:12" s="115" customFormat="1" outlineLevel="1">
      <c r="A263" s="92"/>
      <c r="B263" s="92"/>
      <c r="C263" s="92"/>
      <c r="D263" s="94"/>
      <c r="E263" s="92"/>
      <c r="F263" s="92"/>
      <c r="G263" s="92"/>
      <c r="H263" s="92"/>
      <c r="I263" s="146"/>
      <c r="J263" s="146"/>
      <c r="K263" s="147"/>
      <c r="L263" s="93"/>
    </row>
    <row r="264" spans="1:12" s="115" customFormat="1" outlineLevel="1">
      <c r="A264" s="92"/>
      <c r="B264" s="92"/>
      <c r="C264" s="92"/>
      <c r="D264" s="94"/>
      <c r="E264" s="92"/>
      <c r="F264" s="92"/>
      <c r="G264" s="92"/>
      <c r="H264" s="92"/>
      <c r="I264" s="146"/>
      <c r="J264" s="146"/>
      <c r="K264" s="147"/>
      <c r="L264" s="93"/>
    </row>
    <row r="265" spans="1:12" s="115" customFormat="1" outlineLevel="1">
      <c r="A265" s="92"/>
      <c r="B265" s="92"/>
      <c r="C265" s="92"/>
      <c r="D265" s="94"/>
      <c r="E265" s="92"/>
      <c r="F265" s="92"/>
      <c r="G265" s="92"/>
      <c r="H265" s="92"/>
      <c r="I265" s="146"/>
      <c r="J265" s="146"/>
      <c r="K265" s="147"/>
      <c r="L265" s="93"/>
    </row>
    <row r="266" spans="1:12" s="115" customFormat="1" outlineLevel="1">
      <c r="A266" s="92"/>
      <c r="B266" s="92"/>
      <c r="C266" s="92"/>
      <c r="D266" s="94"/>
      <c r="E266" s="92"/>
      <c r="F266" s="92"/>
      <c r="G266" s="92"/>
      <c r="H266" s="92"/>
      <c r="I266" s="146"/>
      <c r="J266" s="146"/>
      <c r="K266" s="147"/>
      <c r="L266" s="93"/>
    </row>
    <row r="267" spans="1:12" s="115" customFormat="1" outlineLevel="1">
      <c r="A267" s="92"/>
      <c r="B267" s="92"/>
      <c r="C267" s="92"/>
      <c r="D267" s="94"/>
      <c r="E267" s="92"/>
      <c r="F267" s="92"/>
      <c r="G267" s="92"/>
      <c r="H267" s="92"/>
      <c r="I267" s="146"/>
      <c r="J267" s="146"/>
      <c r="K267" s="147"/>
      <c r="L267" s="93"/>
    </row>
    <row r="268" spans="1:12" s="115" customFormat="1" outlineLevel="1">
      <c r="A268" s="92"/>
      <c r="B268" s="92"/>
      <c r="C268" s="92"/>
      <c r="D268" s="94"/>
      <c r="E268" s="92"/>
      <c r="F268" s="92"/>
      <c r="G268" s="92"/>
      <c r="H268" s="92"/>
      <c r="I268" s="146"/>
      <c r="J268" s="146"/>
      <c r="K268" s="147"/>
      <c r="L268" s="93"/>
    </row>
    <row r="269" spans="1:12" s="115" customFormat="1" outlineLevel="1">
      <c r="A269" s="92"/>
      <c r="B269" s="92"/>
      <c r="C269" s="92"/>
      <c r="D269" s="94"/>
      <c r="E269" s="92"/>
      <c r="F269" s="92"/>
      <c r="G269" s="92"/>
      <c r="H269" s="92"/>
      <c r="I269" s="146"/>
      <c r="J269" s="146"/>
      <c r="K269" s="147"/>
      <c r="L269" s="93"/>
    </row>
    <row r="270" spans="1:12" s="115" customFormat="1" outlineLevel="1">
      <c r="A270" s="92"/>
      <c r="B270" s="92"/>
      <c r="C270" s="92"/>
      <c r="D270" s="94"/>
      <c r="E270" s="92"/>
      <c r="F270" s="92"/>
      <c r="G270" s="92"/>
      <c r="H270" s="92"/>
      <c r="I270" s="146"/>
      <c r="J270" s="146"/>
      <c r="K270" s="147"/>
      <c r="L270" s="93"/>
    </row>
    <row r="271" spans="1:12" s="115" customFormat="1" outlineLevel="1">
      <c r="A271" s="92"/>
      <c r="B271" s="92"/>
      <c r="C271" s="92"/>
      <c r="D271" s="94"/>
      <c r="E271" s="92"/>
      <c r="F271" s="92"/>
      <c r="G271" s="92"/>
      <c r="H271" s="92"/>
      <c r="I271" s="146"/>
      <c r="J271" s="146"/>
      <c r="K271" s="147"/>
      <c r="L271" s="93"/>
    </row>
    <row r="272" spans="1:12" s="115" customFormat="1" outlineLevel="1">
      <c r="A272" s="92"/>
      <c r="B272" s="92"/>
      <c r="C272" s="92"/>
      <c r="D272" s="94"/>
      <c r="E272" s="92"/>
      <c r="F272" s="92"/>
      <c r="G272" s="92"/>
      <c r="H272" s="92"/>
      <c r="I272" s="146"/>
      <c r="J272" s="146"/>
      <c r="K272" s="147"/>
      <c r="L272" s="93"/>
    </row>
    <row r="273" spans="1:12" s="115" customFormat="1" outlineLevel="1">
      <c r="A273" s="92"/>
      <c r="B273" s="92"/>
      <c r="C273" s="92"/>
      <c r="D273" s="94"/>
      <c r="E273" s="92"/>
      <c r="F273" s="92"/>
      <c r="G273" s="92"/>
      <c r="H273" s="92"/>
      <c r="I273" s="146"/>
      <c r="J273" s="146"/>
      <c r="K273" s="147"/>
      <c r="L273" s="93"/>
    </row>
    <row r="274" spans="1:12" s="115" customFormat="1" outlineLevel="1">
      <c r="A274" s="92"/>
      <c r="B274" s="92"/>
      <c r="C274" s="92"/>
      <c r="D274" s="94"/>
      <c r="E274" s="92"/>
      <c r="F274" s="92"/>
      <c r="G274" s="92"/>
      <c r="H274" s="92"/>
      <c r="I274" s="146"/>
      <c r="J274" s="146"/>
      <c r="K274" s="147"/>
      <c r="L274" s="93"/>
    </row>
    <row r="275" spans="1:12" s="115" customFormat="1" outlineLevel="1">
      <c r="A275" s="92"/>
      <c r="B275" s="92"/>
      <c r="C275" s="92"/>
      <c r="D275" s="94"/>
      <c r="E275" s="92"/>
      <c r="F275" s="92"/>
      <c r="G275" s="92"/>
      <c r="H275" s="92"/>
      <c r="I275" s="146"/>
      <c r="J275" s="146"/>
      <c r="K275" s="147"/>
      <c r="L275" s="93"/>
    </row>
    <row r="276" spans="1:12" s="115" customFormat="1" outlineLevel="1">
      <c r="A276" s="92"/>
      <c r="B276" s="92"/>
      <c r="C276" s="92"/>
      <c r="D276" s="94"/>
      <c r="E276" s="92"/>
      <c r="F276" s="92"/>
      <c r="G276" s="92"/>
      <c r="H276" s="92"/>
      <c r="I276" s="146"/>
      <c r="J276" s="146"/>
      <c r="K276" s="147"/>
      <c r="L276" s="93"/>
    </row>
    <row r="277" spans="1:12" s="115" customFormat="1" outlineLevel="1">
      <c r="A277" s="92"/>
      <c r="B277" s="92"/>
      <c r="C277" s="92"/>
      <c r="D277" s="94"/>
      <c r="E277" s="92"/>
      <c r="F277" s="92"/>
      <c r="G277" s="92"/>
      <c r="H277" s="92"/>
      <c r="I277" s="146"/>
      <c r="J277" s="146"/>
      <c r="K277" s="147"/>
      <c r="L277" s="93"/>
    </row>
    <row r="278" spans="1:12" s="115" customFormat="1" outlineLevel="1">
      <c r="A278" s="92"/>
      <c r="B278" s="92"/>
      <c r="C278" s="92"/>
      <c r="D278" s="94"/>
      <c r="E278" s="92"/>
      <c r="F278" s="92"/>
      <c r="G278" s="92"/>
      <c r="H278" s="92"/>
      <c r="I278" s="146"/>
      <c r="J278" s="146"/>
      <c r="K278" s="147"/>
      <c r="L278" s="93"/>
    </row>
    <row r="279" spans="1:12" s="115" customFormat="1" outlineLevel="1">
      <c r="A279" s="92"/>
      <c r="B279" s="92"/>
      <c r="C279" s="92"/>
      <c r="D279" s="94"/>
      <c r="E279" s="92"/>
      <c r="F279" s="92"/>
      <c r="G279" s="92"/>
      <c r="H279" s="92"/>
      <c r="I279" s="146"/>
      <c r="J279" s="146"/>
      <c r="K279" s="147"/>
      <c r="L279" s="93"/>
    </row>
    <row r="280" spans="1:12" s="115" customFormat="1" outlineLevel="1">
      <c r="A280" s="92"/>
      <c r="B280" s="92"/>
      <c r="C280" s="92"/>
      <c r="D280" s="94"/>
      <c r="E280" s="92"/>
      <c r="F280" s="92"/>
      <c r="G280" s="92"/>
      <c r="H280" s="92"/>
      <c r="I280" s="146"/>
      <c r="J280" s="146"/>
      <c r="K280" s="147"/>
      <c r="L280" s="93"/>
    </row>
    <row r="281" spans="1:12" s="115" customFormat="1" outlineLevel="1">
      <c r="A281" s="92"/>
      <c r="B281" s="92"/>
      <c r="C281" s="92"/>
      <c r="D281" s="94"/>
      <c r="E281" s="92"/>
      <c r="F281" s="92"/>
      <c r="G281" s="92"/>
      <c r="H281" s="92"/>
      <c r="I281" s="146"/>
      <c r="J281" s="146"/>
      <c r="K281" s="147"/>
      <c r="L281" s="93"/>
    </row>
    <row r="282" spans="1:12" s="115" customFormat="1" outlineLevel="1">
      <c r="A282" s="92"/>
      <c r="B282" s="92"/>
      <c r="C282" s="92"/>
      <c r="D282" s="94"/>
      <c r="E282" s="92"/>
      <c r="F282" s="92"/>
      <c r="G282" s="92"/>
      <c r="H282" s="92"/>
      <c r="I282" s="146"/>
      <c r="J282" s="146"/>
      <c r="K282" s="147"/>
      <c r="L282" s="93"/>
    </row>
    <row r="283" spans="1:12" s="115" customFormat="1" outlineLevel="1">
      <c r="A283" s="92"/>
      <c r="B283" s="92"/>
      <c r="C283" s="92"/>
      <c r="D283" s="94"/>
      <c r="E283" s="92"/>
      <c r="F283" s="92"/>
      <c r="G283" s="92"/>
      <c r="H283" s="92"/>
      <c r="I283" s="146"/>
      <c r="J283" s="146"/>
      <c r="K283" s="147"/>
      <c r="L283" s="93"/>
    </row>
    <row r="284" spans="1:12" s="115" customFormat="1" outlineLevel="1">
      <c r="A284" s="92"/>
      <c r="B284" s="92"/>
      <c r="C284" s="92"/>
      <c r="D284" s="94"/>
      <c r="E284" s="92"/>
      <c r="F284" s="92"/>
      <c r="G284" s="92"/>
      <c r="H284" s="92"/>
      <c r="I284" s="146"/>
      <c r="J284" s="146"/>
      <c r="K284" s="147"/>
      <c r="L284" s="93"/>
    </row>
    <row r="285" spans="1:12" s="115" customFormat="1" outlineLevel="1">
      <c r="A285" s="92"/>
      <c r="B285" s="92"/>
      <c r="C285" s="92"/>
      <c r="D285" s="94"/>
      <c r="E285" s="92"/>
      <c r="F285" s="92"/>
      <c r="G285" s="92"/>
      <c r="H285" s="92"/>
      <c r="I285" s="146"/>
      <c r="J285" s="146"/>
      <c r="K285" s="147"/>
      <c r="L285" s="93"/>
    </row>
    <row r="286" spans="1:12" s="115" customFormat="1" outlineLevel="1">
      <c r="A286" s="92"/>
      <c r="B286" s="92"/>
      <c r="C286" s="92"/>
      <c r="D286" s="94"/>
      <c r="E286" s="92"/>
      <c r="F286" s="92"/>
      <c r="G286" s="92"/>
      <c r="H286" s="92"/>
      <c r="I286" s="146"/>
      <c r="J286" s="146"/>
      <c r="K286" s="147"/>
      <c r="L286" s="93"/>
    </row>
    <row r="287" spans="1:12" s="115" customFormat="1" outlineLevel="1">
      <c r="A287" s="92"/>
      <c r="B287" s="92"/>
      <c r="C287" s="92"/>
      <c r="D287" s="94"/>
      <c r="E287" s="92"/>
      <c r="F287" s="92"/>
      <c r="G287" s="92"/>
      <c r="H287" s="92"/>
      <c r="I287" s="146"/>
      <c r="J287" s="146"/>
      <c r="K287" s="147"/>
      <c r="L287" s="93"/>
    </row>
    <row r="288" spans="1:12" s="115" customFormat="1" outlineLevel="1">
      <c r="A288" s="92"/>
      <c r="B288" s="92"/>
      <c r="C288" s="92"/>
      <c r="D288" s="94"/>
      <c r="E288" s="92"/>
      <c r="F288" s="92"/>
      <c r="G288" s="92"/>
      <c r="H288" s="92"/>
      <c r="I288" s="146"/>
      <c r="J288" s="146"/>
      <c r="K288" s="147"/>
      <c r="L288" s="93"/>
    </row>
    <row r="289" spans="1:12" s="115" customFormat="1" outlineLevel="1">
      <c r="A289" s="92"/>
      <c r="B289" s="92"/>
      <c r="C289" s="92"/>
      <c r="D289" s="94"/>
      <c r="E289" s="92"/>
      <c r="F289" s="92"/>
      <c r="G289" s="92"/>
      <c r="H289" s="92"/>
      <c r="I289" s="146"/>
      <c r="J289" s="146"/>
      <c r="K289" s="147"/>
      <c r="L289" s="93"/>
    </row>
    <row r="290" spans="1:12" s="115" customFormat="1" outlineLevel="1">
      <c r="A290" s="92"/>
      <c r="B290" s="92"/>
      <c r="C290" s="92"/>
      <c r="D290" s="94"/>
      <c r="E290" s="92"/>
      <c r="F290" s="92"/>
      <c r="G290" s="92"/>
      <c r="H290" s="92"/>
      <c r="I290" s="146"/>
      <c r="J290" s="146"/>
      <c r="K290" s="147"/>
      <c r="L290" s="93"/>
    </row>
    <row r="291" spans="1:12" s="115" customFormat="1" outlineLevel="1">
      <c r="A291" s="91" t="s">
        <v>521</v>
      </c>
      <c r="B291" s="92"/>
      <c r="C291" s="91"/>
      <c r="D291" s="92"/>
      <c r="E291" s="92"/>
      <c r="F291" s="92"/>
      <c r="G291" s="92"/>
      <c r="H291" s="92"/>
      <c r="I291" s="92"/>
      <c r="J291" s="363">
        <f>SUM(I292,I307)</f>
        <v>8362700</v>
      </c>
      <c r="K291" s="363"/>
      <c r="L291" s="89" t="s">
        <v>488</v>
      </c>
    </row>
    <row r="292" spans="1:12" s="115" customFormat="1" outlineLevel="1">
      <c r="A292" s="92" t="s">
        <v>584</v>
      </c>
      <c r="C292" s="92"/>
      <c r="D292" s="92"/>
      <c r="E292" s="92"/>
      <c r="F292" s="92"/>
      <c r="G292" s="92"/>
      <c r="H292" s="92"/>
      <c r="I292" s="365">
        <f>I293</f>
        <v>7321300</v>
      </c>
      <c r="J292" s="365"/>
      <c r="K292" s="93" t="s">
        <v>488</v>
      </c>
      <c r="L292" s="93"/>
    </row>
    <row r="293" spans="1:12" s="115" customFormat="1" outlineLevel="1">
      <c r="A293" s="109"/>
      <c r="B293" s="109" t="s">
        <v>654</v>
      </c>
      <c r="C293" s="109"/>
      <c r="D293" s="109"/>
      <c r="E293" s="109"/>
      <c r="F293" s="109"/>
      <c r="G293" s="109"/>
      <c r="H293" s="109"/>
      <c r="I293" s="364">
        <f>SUM(I294,I299,I302)</f>
        <v>7321300</v>
      </c>
      <c r="J293" s="364"/>
      <c r="K293" s="110" t="s">
        <v>488</v>
      </c>
      <c r="L293" s="110"/>
    </row>
    <row r="294" spans="1:12" s="115" customFormat="1" outlineLevel="1">
      <c r="A294" s="118"/>
      <c r="B294" s="109" t="s">
        <v>831</v>
      </c>
      <c r="C294" s="109"/>
      <c r="D294" s="109"/>
      <c r="E294" s="109"/>
      <c r="F294" s="109"/>
      <c r="G294" s="109"/>
      <c r="H294" s="109"/>
      <c r="I294" s="364">
        <v>5654700</v>
      </c>
      <c r="J294" s="364"/>
      <c r="K294" s="110" t="s">
        <v>488</v>
      </c>
      <c r="L294" s="110"/>
    </row>
    <row r="295" spans="1:12" s="92" customFormat="1">
      <c r="A295" s="118"/>
      <c r="B295" s="118"/>
      <c r="C295" s="118"/>
      <c r="D295" s="84" t="s">
        <v>899</v>
      </c>
      <c r="E295" s="84"/>
      <c r="F295" s="84"/>
      <c r="G295" s="84"/>
      <c r="I295" s="118"/>
      <c r="J295" s="118"/>
      <c r="K295" s="120"/>
      <c r="L295" s="121"/>
    </row>
    <row r="296" spans="1:12" s="115" customFormat="1" outlineLevel="1">
      <c r="A296" s="118"/>
      <c r="B296" s="118"/>
      <c r="C296" s="118"/>
      <c r="D296" s="84" t="s">
        <v>642</v>
      </c>
      <c r="E296" s="84"/>
      <c r="F296" s="84"/>
      <c r="G296" s="84"/>
      <c r="H296" s="92"/>
      <c r="I296" s="118"/>
      <c r="J296" s="118"/>
      <c r="K296" s="120"/>
      <c r="L296" s="121"/>
    </row>
    <row r="297" spans="1:12" s="115" customFormat="1" outlineLevel="1">
      <c r="A297" s="118"/>
      <c r="B297" s="118"/>
      <c r="C297" s="118"/>
      <c r="D297" s="84" t="s">
        <v>643</v>
      </c>
      <c r="E297" s="84"/>
      <c r="F297" s="84"/>
      <c r="G297" s="84"/>
      <c r="H297" s="92"/>
      <c r="I297" s="118"/>
      <c r="J297" s="118"/>
      <c r="K297" s="120"/>
      <c r="L297" s="121"/>
    </row>
    <row r="298" spans="1:12" s="115" customFormat="1" outlineLevel="1">
      <c r="A298" s="118"/>
      <c r="B298" s="118"/>
      <c r="C298" s="118"/>
      <c r="D298" s="84" t="s">
        <v>644</v>
      </c>
      <c r="E298" s="84"/>
      <c r="F298" s="84"/>
      <c r="G298" s="84"/>
      <c r="H298" s="92"/>
      <c r="I298" s="118"/>
      <c r="J298" s="118"/>
      <c r="K298" s="120"/>
      <c r="L298" s="121"/>
    </row>
    <row r="299" spans="1:12" s="92" customFormat="1">
      <c r="A299" s="118"/>
      <c r="B299" s="109" t="s">
        <v>832</v>
      </c>
      <c r="C299" s="109"/>
      <c r="D299" s="109"/>
      <c r="E299" s="109"/>
      <c r="F299" s="109"/>
      <c r="G299" s="109"/>
      <c r="H299" s="109"/>
      <c r="I299" s="364">
        <v>622100</v>
      </c>
      <c r="J299" s="364"/>
      <c r="K299" s="110" t="s">
        <v>488</v>
      </c>
      <c r="L299" s="110"/>
    </row>
    <row r="300" spans="1:12" s="92" customFormat="1">
      <c r="A300" s="118"/>
      <c r="B300" s="118"/>
      <c r="C300" s="118"/>
      <c r="D300" s="84" t="s">
        <v>638</v>
      </c>
      <c r="E300" s="84"/>
      <c r="F300" s="84"/>
      <c r="G300" s="84"/>
      <c r="H300" s="115"/>
      <c r="I300" s="118"/>
      <c r="J300" s="118"/>
      <c r="K300" s="120"/>
      <c r="L300" s="121"/>
    </row>
    <row r="301" spans="1:12" s="92" customFormat="1">
      <c r="A301" s="118"/>
      <c r="B301" s="118"/>
      <c r="C301" s="118"/>
      <c r="D301" s="84" t="s">
        <v>645</v>
      </c>
      <c r="E301" s="84"/>
      <c r="F301" s="84"/>
      <c r="G301" s="84"/>
      <c r="H301" s="115"/>
      <c r="I301" s="118"/>
      <c r="J301" s="118"/>
      <c r="K301" s="120"/>
      <c r="L301" s="121"/>
    </row>
    <row r="302" spans="1:12" s="92" customFormat="1">
      <c r="A302" s="118"/>
      <c r="B302" s="109" t="s">
        <v>833</v>
      </c>
      <c r="C302" s="109"/>
      <c r="D302" s="109"/>
      <c r="E302" s="115"/>
      <c r="F302" s="115"/>
      <c r="G302" s="115"/>
      <c r="H302" s="109"/>
      <c r="I302" s="364">
        <v>1044500</v>
      </c>
      <c r="J302" s="364"/>
      <c r="K302" s="110" t="s">
        <v>488</v>
      </c>
      <c r="L302" s="110"/>
    </row>
    <row r="303" spans="1:12" s="115" customFormat="1" outlineLevel="1">
      <c r="A303" s="118"/>
      <c r="B303" s="118"/>
      <c r="C303" s="118"/>
      <c r="D303" s="84" t="s">
        <v>708</v>
      </c>
      <c r="E303" s="84"/>
      <c r="F303" s="84"/>
      <c r="G303" s="84"/>
      <c r="I303" s="118"/>
      <c r="J303" s="118"/>
      <c r="K303" s="120"/>
      <c r="L303" s="121"/>
    </row>
    <row r="304" spans="1:12" s="115" customFormat="1" outlineLevel="1">
      <c r="A304" s="118"/>
      <c r="B304" s="118"/>
      <c r="C304" s="118"/>
      <c r="D304" s="84" t="s">
        <v>709</v>
      </c>
      <c r="E304" s="84"/>
      <c r="F304" s="84"/>
      <c r="G304" s="84"/>
      <c r="I304" s="118"/>
      <c r="J304" s="118"/>
      <c r="K304" s="120"/>
      <c r="L304" s="121"/>
    </row>
    <row r="305" spans="1:12" s="115" customFormat="1" outlineLevel="1">
      <c r="A305" s="118"/>
      <c r="B305" s="118"/>
      <c r="C305" s="118"/>
      <c r="D305" s="84" t="s">
        <v>710</v>
      </c>
      <c r="E305" s="84"/>
      <c r="F305" s="84"/>
      <c r="G305" s="84"/>
      <c r="I305" s="118"/>
      <c r="J305" s="118"/>
      <c r="K305" s="120"/>
      <c r="L305" s="121"/>
    </row>
    <row r="306" spans="1:12" s="115" customFormat="1" outlineLevel="1">
      <c r="A306" s="118"/>
      <c r="B306" s="118"/>
      <c r="C306" s="118"/>
      <c r="D306" s="84"/>
      <c r="E306" s="84"/>
      <c r="F306" s="84"/>
      <c r="G306" s="84"/>
      <c r="H306" s="235"/>
      <c r="I306" s="118"/>
      <c r="J306" s="118"/>
      <c r="K306" s="120"/>
      <c r="L306" s="121"/>
    </row>
    <row r="307" spans="1:12" s="115" customFormat="1" outlineLevel="1">
      <c r="A307" s="92" t="s">
        <v>590</v>
      </c>
      <c r="C307" s="92"/>
      <c r="D307" s="92"/>
      <c r="E307" s="92"/>
      <c r="F307" s="92"/>
      <c r="G307" s="92"/>
      <c r="H307" s="92"/>
      <c r="I307" s="365">
        <f>SUM(K308:K312)</f>
        <v>1041400</v>
      </c>
      <c r="J307" s="365"/>
      <c r="K307" s="93" t="s">
        <v>488</v>
      </c>
      <c r="L307" s="93"/>
    </row>
    <row r="308" spans="1:12" s="115" customFormat="1" outlineLevel="1">
      <c r="A308" s="84"/>
      <c r="B308" s="86" t="s">
        <v>618</v>
      </c>
      <c r="C308" s="84"/>
      <c r="D308" s="84"/>
      <c r="E308" s="85"/>
      <c r="F308" s="114"/>
      <c r="G308" s="114"/>
      <c r="H308" s="114"/>
      <c r="I308" s="84"/>
      <c r="J308" s="238">
        <f>J309</f>
        <v>1041400</v>
      </c>
      <c r="K308" s="93" t="s">
        <v>488</v>
      </c>
      <c r="L308" s="85"/>
    </row>
    <row r="309" spans="1:12" s="115" customFormat="1" outlineLevel="1">
      <c r="A309" s="118"/>
      <c r="B309" s="86" t="s">
        <v>617</v>
      </c>
      <c r="C309" s="86"/>
      <c r="D309" s="86"/>
      <c r="E309" s="84"/>
      <c r="F309" s="92"/>
      <c r="G309" s="92"/>
      <c r="H309" s="92"/>
      <c r="I309" s="118"/>
      <c r="J309" s="242">
        <f>SUM(K311:K312)</f>
        <v>1041400</v>
      </c>
      <c r="K309" s="92" t="s">
        <v>488</v>
      </c>
      <c r="L309" s="92"/>
    </row>
    <row r="310" spans="1:12" s="115" customFormat="1" outlineLevel="1">
      <c r="A310" s="118"/>
      <c r="B310" s="118"/>
      <c r="C310" s="118"/>
      <c r="D310" s="84" t="s">
        <v>711</v>
      </c>
      <c r="E310" s="244" t="s">
        <v>623</v>
      </c>
      <c r="F310" s="94" t="s">
        <v>900</v>
      </c>
      <c r="G310" s="92"/>
      <c r="H310" s="92"/>
      <c r="I310" s="118"/>
      <c r="J310" s="118"/>
    </row>
    <row r="311" spans="1:12" s="115" customFormat="1" outlineLevel="1">
      <c r="A311" s="118"/>
      <c r="B311" s="118"/>
      <c r="C311" s="118"/>
      <c r="D311" s="84"/>
      <c r="E311" s="84"/>
      <c r="F311" s="84" t="s">
        <v>901</v>
      </c>
      <c r="G311" s="84"/>
      <c r="H311" s="235"/>
      <c r="I311" s="118"/>
      <c r="J311" s="118"/>
      <c r="K311" s="99">
        <v>950000</v>
      </c>
      <c r="L311" s="85" t="s">
        <v>488</v>
      </c>
    </row>
    <row r="312" spans="1:12" s="114" customFormat="1" outlineLevel="1">
      <c r="A312" s="118"/>
      <c r="B312" s="118"/>
      <c r="C312" s="118"/>
      <c r="D312" s="84" t="s">
        <v>903</v>
      </c>
      <c r="E312" s="244" t="s">
        <v>624</v>
      </c>
      <c r="F312" s="84" t="s">
        <v>904</v>
      </c>
      <c r="G312" s="84"/>
      <c r="H312" s="235"/>
      <c r="I312" s="118"/>
      <c r="J312" s="118"/>
      <c r="K312" s="99">
        <v>91400</v>
      </c>
      <c r="L312" s="85" t="s">
        <v>488</v>
      </c>
    </row>
    <row r="313" spans="1:12" s="114" customFormat="1" outlineLevel="1">
      <c r="A313" s="118"/>
      <c r="B313" s="118"/>
      <c r="C313" s="118"/>
      <c r="D313" s="84"/>
      <c r="E313" s="84"/>
      <c r="F313" s="84"/>
      <c r="G313" s="84"/>
      <c r="H313" s="235"/>
      <c r="I313" s="118"/>
      <c r="J313" s="118"/>
      <c r="K313" s="99"/>
      <c r="L313" s="85"/>
    </row>
    <row r="314" spans="1:12" s="114" customFormat="1" outlineLevel="1">
      <c r="A314" s="118"/>
      <c r="B314" s="118"/>
      <c r="C314" s="118"/>
      <c r="D314" s="84"/>
      <c r="E314" s="84"/>
      <c r="F314" s="84"/>
      <c r="G314" s="84"/>
      <c r="H314" s="235"/>
      <c r="I314" s="118"/>
      <c r="J314" s="118"/>
      <c r="K314" s="99"/>
      <c r="L314" s="85"/>
    </row>
    <row r="315" spans="1:12" s="114" customFormat="1" outlineLevel="1">
      <c r="A315" s="118"/>
      <c r="B315" s="118"/>
      <c r="C315" s="118"/>
      <c r="D315" s="84"/>
      <c r="E315" s="84"/>
      <c r="F315" s="84"/>
      <c r="G315" s="84"/>
      <c r="H315" s="235"/>
      <c r="I315" s="118"/>
      <c r="J315" s="118"/>
      <c r="K315" s="99"/>
      <c r="L315" s="85"/>
    </row>
    <row r="316" spans="1:12" s="114" customFormat="1" outlineLevel="1">
      <c r="A316" s="118"/>
      <c r="B316" s="118"/>
      <c r="C316" s="118"/>
      <c r="D316" s="84"/>
      <c r="E316" s="84"/>
      <c r="F316" s="84"/>
      <c r="G316" s="84"/>
      <c r="H316" s="235"/>
      <c r="I316" s="118"/>
      <c r="J316" s="118"/>
      <c r="K316" s="99"/>
      <c r="L316" s="85"/>
    </row>
    <row r="317" spans="1:12" s="114" customFormat="1" outlineLevel="1">
      <c r="A317" s="118"/>
      <c r="B317" s="118"/>
      <c r="C317" s="118"/>
      <c r="D317" s="84"/>
      <c r="E317" s="84"/>
      <c r="F317" s="84"/>
      <c r="G317" s="84"/>
      <c r="H317" s="235"/>
      <c r="I317" s="118"/>
      <c r="J317" s="118"/>
      <c r="K317" s="99"/>
      <c r="L317" s="85"/>
    </row>
    <row r="318" spans="1:12" s="114" customFormat="1" outlineLevel="1">
      <c r="A318" s="118"/>
      <c r="B318" s="118"/>
      <c r="C318" s="118"/>
      <c r="D318" s="84"/>
      <c r="E318" s="84"/>
      <c r="F318" s="84"/>
      <c r="G318" s="84"/>
      <c r="H318" s="235"/>
      <c r="I318" s="118"/>
      <c r="J318" s="118"/>
      <c r="K318" s="99"/>
      <c r="L318" s="85"/>
    </row>
    <row r="319" spans="1:12" s="114" customFormat="1" outlineLevel="1">
      <c r="A319" s="118"/>
      <c r="B319" s="118"/>
      <c r="C319" s="118"/>
      <c r="D319" s="84"/>
      <c r="E319" s="84"/>
      <c r="F319" s="84"/>
      <c r="G319" s="84"/>
      <c r="H319" s="235"/>
      <c r="I319" s="118"/>
      <c r="J319" s="118"/>
      <c r="K319" s="99"/>
      <c r="L319" s="85"/>
    </row>
    <row r="320" spans="1:12" s="114" customFormat="1" outlineLevel="1">
      <c r="A320" s="118"/>
      <c r="B320" s="118"/>
      <c r="C320" s="118"/>
      <c r="D320" s="84"/>
      <c r="E320" s="84"/>
      <c r="F320" s="84"/>
      <c r="G320" s="84"/>
      <c r="H320" s="235"/>
      <c r="I320" s="118"/>
      <c r="J320" s="118"/>
      <c r="K320" s="99"/>
      <c r="L320" s="85"/>
    </row>
    <row r="321" spans="1:12" s="114" customFormat="1" outlineLevel="1">
      <c r="A321" s="118"/>
      <c r="B321" s="118"/>
      <c r="C321" s="118"/>
      <c r="D321" s="84"/>
      <c r="E321" s="84"/>
      <c r="F321" s="84"/>
      <c r="G321" s="84"/>
      <c r="H321" s="235"/>
      <c r="I321" s="118"/>
      <c r="J321" s="118"/>
      <c r="K321" s="99"/>
      <c r="L321" s="85"/>
    </row>
    <row r="322" spans="1:12" s="114" customFormat="1" outlineLevel="1">
      <c r="A322" s="118"/>
      <c r="B322" s="118"/>
      <c r="C322" s="118"/>
      <c r="D322" s="84"/>
      <c r="E322" s="84"/>
      <c r="F322" s="84"/>
      <c r="G322" s="84"/>
      <c r="H322" s="235"/>
      <c r="I322" s="118"/>
      <c r="J322" s="118"/>
      <c r="K322" s="99"/>
      <c r="L322" s="85"/>
    </row>
    <row r="323" spans="1:12" s="114" customFormat="1" outlineLevel="1">
      <c r="A323" s="118"/>
      <c r="B323" s="118"/>
      <c r="C323" s="118"/>
      <c r="D323" s="84"/>
      <c r="E323" s="84"/>
      <c r="F323" s="84"/>
      <c r="G323" s="84"/>
      <c r="H323" s="235"/>
      <c r="I323" s="118"/>
      <c r="J323" s="118"/>
      <c r="K323" s="99"/>
      <c r="L323" s="85"/>
    </row>
    <row r="324" spans="1:12" s="114" customFormat="1" outlineLevel="1">
      <c r="A324" s="118"/>
      <c r="B324" s="118"/>
      <c r="C324" s="118"/>
      <c r="D324" s="84"/>
      <c r="E324" s="84"/>
      <c r="F324" s="84"/>
      <c r="G324" s="84"/>
      <c r="H324" s="235"/>
      <c r="I324" s="118"/>
      <c r="J324" s="118"/>
      <c r="K324" s="99"/>
      <c r="L324" s="85"/>
    </row>
    <row r="325" spans="1:12" s="114" customFormat="1" outlineLevel="1">
      <c r="A325" s="118"/>
      <c r="B325" s="118"/>
      <c r="C325" s="118"/>
      <c r="D325" s="84"/>
      <c r="E325" s="84"/>
      <c r="F325" s="84"/>
      <c r="G325" s="84"/>
      <c r="H325" s="235"/>
      <c r="I325" s="118"/>
      <c r="J325" s="118"/>
      <c r="K325" s="99"/>
      <c r="L325" s="85"/>
    </row>
    <row r="326" spans="1:12" s="114" customFormat="1" outlineLevel="1">
      <c r="A326" s="118"/>
      <c r="B326" s="118"/>
      <c r="C326" s="118"/>
      <c r="D326" s="84"/>
      <c r="E326" s="84"/>
      <c r="F326" s="84"/>
      <c r="G326" s="84"/>
      <c r="H326" s="235"/>
      <c r="I326" s="118"/>
      <c r="J326" s="118"/>
      <c r="K326" s="99"/>
      <c r="L326" s="85"/>
    </row>
    <row r="327" spans="1:12" s="114" customFormat="1" outlineLevel="1">
      <c r="A327" s="118"/>
      <c r="B327" s="118"/>
      <c r="C327" s="118"/>
      <c r="D327" s="84"/>
      <c r="E327" s="84"/>
      <c r="F327" s="84"/>
      <c r="G327" s="84"/>
      <c r="H327" s="235"/>
      <c r="I327" s="118"/>
      <c r="J327" s="118"/>
      <c r="K327" s="99"/>
      <c r="L327" s="85"/>
    </row>
    <row r="328" spans="1:12" s="92" customFormat="1">
      <c r="A328" s="91" t="s">
        <v>522</v>
      </c>
      <c r="C328" s="91"/>
      <c r="J328" s="363">
        <f>SUM(I329,J343)</f>
        <v>6153610</v>
      </c>
      <c r="K328" s="363"/>
      <c r="L328" s="89" t="s">
        <v>488</v>
      </c>
    </row>
    <row r="329" spans="1:12" s="92" customFormat="1">
      <c r="A329" s="92" t="s">
        <v>550</v>
      </c>
      <c r="B329" s="115"/>
      <c r="I329" s="365">
        <f>SUM(I330,I340)</f>
        <v>6153610</v>
      </c>
      <c r="J329" s="365"/>
      <c r="K329" s="93" t="s">
        <v>488</v>
      </c>
      <c r="L329" s="93"/>
    </row>
    <row r="330" spans="1:12" s="92" customFormat="1">
      <c r="A330" s="118"/>
      <c r="B330" s="109" t="s">
        <v>830</v>
      </c>
      <c r="C330" s="109"/>
      <c r="D330" s="109"/>
      <c r="E330" s="109"/>
      <c r="F330" s="109"/>
      <c r="G330" s="109"/>
      <c r="H330" s="109"/>
      <c r="I330" s="364">
        <f>SUM(I331,I333,I336)</f>
        <v>5922510</v>
      </c>
      <c r="J330" s="364"/>
      <c r="K330" s="110" t="s">
        <v>488</v>
      </c>
      <c r="L330" s="110"/>
    </row>
    <row r="331" spans="1:12" s="92" customFormat="1">
      <c r="A331" s="118"/>
      <c r="B331" s="115"/>
      <c r="C331" s="109" t="s">
        <v>831</v>
      </c>
      <c r="D331" s="109"/>
      <c r="E331" s="109"/>
      <c r="F331" s="109"/>
      <c r="G331" s="109"/>
      <c r="H331" s="109"/>
      <c r="I331" s="364">
        <v>1161060</v>
      </c>
      <c r="J331" s="364"/>
      <c r="K331" s="110" t="s">
        <v>488</v>
      </c>
      <c r="L331" s="110"/>
    </row>
    <row r="332" spans="1:12" s="92" customFormat="1" ht="25.5" customHeight="1">
      <c r="A332" s="118"/>
      <c r="B332" s="118"/>
      <c r="C332" s="118"/>
      <c r="D332" s="84" t="s">
        <v>619</v>
      </c>
      <c r="E332" s="84"/>
      <c r="F332" s="84"/>
      <c r="G332" s="84"/>
      <c r="I332" s="118"/>
      <c r="J332" s="118"/>
      <c r="K332" s="120"/>
      <c r="L332" s="121"/>
    </row>
    <row r="333" spans="1:12" s="115" customFormat="1" ht="25.5" customHeight="1" outlineLevel="1">
      <c r="A333" s="118"/>
      <c r="B333" s="119"/>
      <c r="C333" s="109" t="s">
        <v>832</v>
      </c>
      <c r="D333" s="109"/>
      <c r="E333" s="109"/>
      <c r="F333" s="109"/>
      <c r="G333" s="109"/>
      <c r="H333" s="109"/>
      <c r="I333" s="364">
        <v>581400</v>
      </c>
      <c r="J333" s="364"/>
      <c r="K333" s="110" t="s">
        <v>488</v>
      </c>
      <c r="L333" s="110"/>
    </row>
    <row r="334" spans="1:12" s="115" customFormat="1" ht="25.5" customHeight="1" outlineLevel="1">
      <c r="A334" s="118"/>
      <c r="B334" s="118"/>
      <c r="C334" s="118"/>
      <c r="D334" s="84" t="s">
        <v>638</v>
      </c>
      <c r="E334" s="84"/>
      <c r="F334" s="84"/>
      <c r="G334" s="84"/>
      <c r="I334" s="118"/>
      <c r="J334" s="118"/>
      <c r="K334" s="120"/>
      <c r="L334" s="121"/>
    </row>
    <row r="335" spans="1:12" s="115" customFormat="1" ht="25.5" customHeight="1" outlineLevel="1">
      <c r="A335" s="118"/>
      <c r="B335" s="118"/>
      <c r="C335" s="118"/>
      <c r="D335" s="84" t="s">
        <v>645</v>
      </c>
      <c r="E335" s="84"/>
      <c r="F335" s="84"/>
      <c r="G335" s="84"/>
      <c r="I335" s="118"/>
      <c r="J335" s="118"/>
      <c r="K335" s="120"/>
      <c r="L335" s="121"/>
    </row>
    <row r="336" spans="1:12" s="92" customFormat="1" ht="25.5" customHeight="1">
      <c r="A336" s="118"/>
      <c r="B336" s="115"/>
      <c r="C336" s="109" t="s">
        <v>833</v>
      </c>
      <c r="D336" s="109"/>
      <c r="E336" s="109"/>
      <c r="F336" s="109"/>
      <c r="G336" s="109"/>
      <c r="H336" s="109"/>
      <c r="I336" s="364">
        <v>4180050</v>
      </c>
      <c r="J336" s="364"/>
      <c r="K336" s="110" t="s">
        <v>488</v>
      </c>
      <c r="L336" s="110"/>
    </row>
    <row r="337" spans="1:12" s="119" customFormat="1" ht="25.5" customHeight="1">
      <c r="A337" s="118"/>
      <c r="B337" s="118"/>
      <c r="C337" s="118"/>
      <c r="D337" s="84" t="s">
        <v>647</v>
      </c>
      <c r="E337" s="84"/>
      <c r="F337" s="84"/>
      <c r="G337" s="84"/>
      <c r="H337" s="115"/>
      <c r="I337" s="118"/>
      <c r="J337" s="118"/>
      <c r="K337" s="120"/>
      <c r="L337" s="121"/>
    </row>
    <row r="338" spans="1:12" s="115" customFormat="1" ht="25.5" customHeight="1" outlineLevel="1">
      <c r="A338" s="118"/>
      <c r="B338" s="118"/>
      <c r="C338" s="118"/>
      <c r="D338" s="84" t="s">
        <v>1224</v>
      </c>
      <c r="E338" s="84"/>
      <c r="F338" s="84"/>
      <c r="G338" s="84"/>
      <c r="I338" s="118"/>
      <c r="J338" s="118"/>
      <c r="K338" s="120"/>
      <c r="L338" s="121"/>
    </row>
    <row r="339" spans="1:12" s="115" customFormat="1" ht="25.5" customHeight="1" outlineLevel="1">
      <c r="A339" s="118"/>
      <c r="B339" s="118"/>
      <c r="C339" s="118"/>
      <c r="D339" s="84" t="s">
        <v>1225</v>
      </c>
      <c r="E339" s="84"/>
      <c r="F339" s="84"/>
      <c r="G339" s="84"/>
      <c r="H339" s="119"/>
      <c r="I339" s="118"/>
      <c r="J339" s="118"/>
      <c r="K339" s="120"/>
      <c r="L339" s="121"/>
    </row>
    <row r="340" spans="1:12" s="115" customFormat="1" ht="25.5" customHeight="1" outlineLevel="1">
      <c r="A340" s="118"/>
      <c r="B340" s="109" t="s">
        <v>834</v>
      </c>
      <c r="C340" s="109"/>
      <c r="D340" s="109"/>
      <c r="E340" s="109"/>
      <c r="F340" s="109"/>
      <c r="G340" s="109"/>
      <c r="H340" s="109"/>
      <c r="I340" s="364">
        <v>231100</v>
      </c>
      <c r="J340" s="364"/>
      <c r="K340" s="110" t="s">
        <v>488</v>
      </c>
      <c r="L340" s="110"/>
    </row>
    <row r="341" spans="1:12" s="115" customFormat="1" ht="25.5" customHeight="1" outlineLevel="1">
      <c r="A341" s="118"/>
      <c r="B341" s="118"/>
      <c r="C341" s="118"/>
      <c r="D341" s="84" t="s">
        <v>648</v>
      </c>
      <c r="E341" s="84"/>
      <c r="F341" s="84"/>
      <c r="G341" s="84"/>
      <c r="I341" s="118"/>
      <c r="J341" s="118"/>
      <c r="K341" s="120"/>
      <c r="L341" s="121"/>
    </row>
    <row r="342" spans="1:12" s="115" customFormat="1" ht="25.5" customHeight="1" outlineLevel="1">
      <c r="A342" s="118"/>
      <c r="B342" s="118"/>
      <c r="C342" s="118"/>
      <c r="D342" s="84"/>
      <c r="E342" s="84"/>
      <c r="F342" s="84"/>
      <c r="G342" s="84"/>
      <c r="I342" s="118"/>
      <c r="J342" s="118"/>
      <c r="K342" s="120"/>
      <c r="L342" s="121"/>
    </row>
    <row r="343" spans="1:12" s="115" customFormat="1" ht="25.5" customHeight="1" outlineLevel="1">
      <c r="A343" s="109"/>
      <c r="B343" s="118"/>
      <c r="C343" s="118"/>
      <c r="D343" s="84"/>
      <c r="E343" s="84"/>
      <c r="F343" s="84"/>
      <c r="G343" s="84"/>
      <c r="I343" s="118"/>
      <c r="J343" s="242"/>
      <c r="K343" s="110"/>
      <c r="L343" s="121"/>
    </row>
    <row r="344" spans="1:12" s="115" customFormat="1" ht="25.5" customHeight="1" outlineLevel="1">
      <c r="A344" s="118"/>
      <c r="B344" s="118"/>
      <c r="C344" s="118"/>
      <c r="D344" s="84"/>
      <c r="E344" s="84"/>
      <c r="F344" s="84"/>
      <c r="G344" s="84"/>
      <c r="I344" s="118"/>
      <c r="J344" s="118"/>
      <c r="K344" s="120"/>
      <c r="L344" s="121"/>
    </row>
    <row r="345" spans="1:12" s="115" customFormat="1" ht="25.5" customHeight="1" outlineLevel="1">
      <c r="A345" s="118"/>
      <c r="B345" s="118"/>
      <c r="C345" s="118"/>
      <c r="D345" s="84"/>
      <c r="E345" s="84"/>
      <c r="F345" s="84"/>
      <c r="G345" s="84"/>
      <c r="I345" s="118"/>
      <c r="J345" s="118"/>
      <c r="K345" s="120"/>
      <c r="L345" s="121"/>
    </row>
    <row r="346" spans="1:12" s="115" customFormat="1" ht="25.5" customHeight="1" outlineLevel="1">
      <c r="A346" s="118"/>
      <c r="B346" s="118"/>
      <c r="C346" s="118"/>
      <c r="D346" s="84"/>
      <c r="E346" s="84"/>
      <c r="F346" s="84"/>
      <c r="G346" s="84"/>
      <c r="I346" s="118"/>
      <c r="J346" s="118"/>
      <c r="K346" s="120"/>
      <c r="L346" s="121"/>
    </row>
    <row r="347" spans="1:12" s="115" customFormat="1" ht="25.5" customHeight="1" outlineLevel="1">
      <c r="A347" s="118"/>
      <c r="B347" s="118"/>
      <c r="C347" s="118"/>
      <c r="D347" s="84"/>
      <c r="E347" s="84"/>
      <c r="F347" s="84"/>
      <c r="G347" s="84"/>
      <c r="I347" s="118"/>
      <c r="J347" s="118"/>
      <c r="K347" s="120"/>
      <c r="L347" s="121"/>
    </row>
    <row r="348" spans="1:12" s="115" customFormat="1" ht="25.5" customHeight="1" outlineLevel="1">
      <c r="A348" s="118"/>
      <c r="B348" s="118"/>
      <c r="C348" s="118"/>
      <c r="D348" s="84"/>
      <c r="E348" s="84"/>
      <c r="F348" s="84"/>
      <c r="G348" s="84"/>
      <c r="I348" s="118"/>
      <c r="J348" s="118"/>
      <c r="K348" s="120"/>
      <c r="L348" s="121"/>
    </row>
    <row r="349" spans="1:12" s="115" customFormat="1" ht="25.5" customHeight="1" outlineLevel="1">
      <c r="A349" s="118"/>
      <c r="B349" s="118"/>
      <c r="C349" s="118"/>
      <c r="D349" s="84"/>
      <c r="E349" s="84"/>
      <c r="F349" s="84"/>
      <c r="G349" s="84"/>
      <c r="I349" s="118"/>
      <c r="J349" s="118"/>
      <c r="K349" s="120"/>
      <c r="L349" s="121"/>
    </row>
    <row r="350" spans="1:12" s="115" customFormat="1" ht="25.5" customHeight="1" outlineLevel="1">
      <c r="A350" s="118"/>
      <c r="B350" s="118"/>
      <c r="C350" s="118"/>
      <c r="D350" s="84"/>
      <c r="E350" s="84"/>
      <c r="F350" s="84"/>
      <c r="G350" s="84"/>
      <c r="I350" s="118"/>
      <c r="J350" s="118"/>
      <c r="K350" s="120"/>
      <c r="L350" s="121"/>
    </row>
    <row r="351" spans="1:12" s="115" customFormat="1" ht="25.5" customHeight="1" outlineLevel="1">
      <c r="A351" s="118"/>
      <c r="B351" s="118"/>
      <c r="C351" s="118"/>
      <c r="D351" s="84"/>
      <c r="E351" s="84"/>
      <c r="F351" s="84"/>
      <c r="G351" s="84"/>
      <c r="I351" s="118"/>
      <c r="J351" s="118"/>
      <c r="K351" s="120"/>
      <c r="L351" s="121"/>
    </row>
    <row r="352" spans="1:12" s="115" customFormat="1" ht="25.5" customHeight="1" outlineLevel="1">
      <c r="A352" s="118"/>
      <c r="B352" s="118"/>
      <c r="C352" s="118"/>
      <c r="D352" s="84"/>
      <c r="E352" s="84"/>
      <c r="F352" s="84"/>
      <c r="G352" s="84"/>
      <c r="I352" s="118"/>
      <c r="J352" s="118"/>
      <c r="K352" s="120"/>
      <c r="L352" s="121"/>
    </row>
    <row r="353" spans="1:12" s="115" customFormat="1" ht="25.5" customHeight="1" outlineLevel="1">
      <c r="A353" s="118"/>
      <c r="B353" s="118"/>
      <c r="C353" s="118"/>
      <c r="D353" s="84"/>
      <c r="E353" s="84"/>
      <c r="F353" s="84"/>
      <c r="G353" s="84"/>
      <c r="I353" s="118"/>
      <c r="J353" s="118"/>
      <c r="K353" s="120"/>
      <c r="L353" s="121"/>
    </row>
    <row r="354" spans="1:12" s="115" customFormat="1" ht="25.5" customHeight="1" outlineLevel="1">
      <c r="A354" s="118"/>
      <c r="B354" s="118"/>
      <c r="C354" s="118"/>
      <c r="D354" s="84"/>
      <c r="E354" s="84"/>
      <c r="F354" s="84"/>
      <c r="G354" s="84"/>
      <c r="I354" s="118"/>
      <c r="J354" s="118"/>
      <c r="K354" s="120"/>
      <c r="L354" s="121"/>
    </row>
    <row r="355" spans="1:12" s="115" customFormat="1" ht="25.5" customHeight="1" outlineLevel="1">
      <c r="A355" s="118"/>
      <c r="B355" s="118"/>
      <c r="C355" s="118"/>
      <c r="D355" s="84"/>
      <c r="E355" s="84"/>
      <c r="F355" s="84"/>
      <c r="G355" s="84"/>
      <c r="I355" s="118"/>
      <c r="J355" s="118"/>
      <c r="K355" s="120"/>
      <c r="L355" s="121"/>
    </row>
    <row r="356" spans="1:12" s="115" customFormat="1" ht="25.5" customHeight="1" outlineLevel="1">
      <c r="A356" s="118"/>
      <c r="B356" s="118"/>
      <c r="C356" s="118"/>
      <c r="D356" s="84"/>
      <c r="E356" s="84"/>
      <c r="F356" s="84"/>
      <c r="G356" s="84"/>
      <c r="I356" s="118"/>
      <c r="J356" s="118"/>
      <c r="K356" s="120"/>
      <c r="L356" s="121"/>
    </row>
    <row r="357" spans="1:12" s="115" customFormat="1" ht="25.5" customHeight="1" outlineLevel="1">
      <c r="A357" s="118"/>
      <c r="B357" s="118"/>
      <c r="C357" s="118"/>
      <c r="D357" s="84"/>
      <c r="E357" s="84"/>
      <c r="F357" s="84"/>
      <c r="G357" s="84"/>
      <c r="I357" s="118"/>
      <c r="J357" s="118"/>
      <c r="K357" s="120"/>
      <c r="L357" s="121"/>
    </row>
    <row r="358" spans="1:12" s="115" customFormat="1" ht="25.5" customHeight="1" outlineLevel="1">
      <c r="A358" s="118"/>
      <c r="B358" s="118"/>
      <c r="C358" s="118"/>
      <c r="D358" s="84"/>
      <c r="E358" s="84"/>
      <c r="F358" s="84"/>
      <c r="G358" s="84"/>
      <c r="I358" s="118"/>
      <c r="J358" s="118"/>
      <c r="K358" s="120"/>
      <c r="L358" s="121"/>
    </row>
    <row r="359" spans="1:12" s="115" customFormat="1" ht="25.5" customHeight="1" outlineLevel="1">
      <c r="A359" s="118"/>
      <c r="B359" s="118"/>
      <c r="C359" s="118"/>
      <c r="D359" s="84"/>
      <c r="E359" s="84"/>
      <c r="F359" s="84"/>
      <c r="G359" s="84"/>
      <c r="I359" s="118"/>
      <c r="J359" s="118"/>
      <c r="K359" s="120"/>
      <c r="L359" s="121"/>
    </row>
    <row r="360" spans="1:12" s="115" customFormat="1" ht="25.5" customHeight="1" outlineLevel="1">
      <c r="A360" s="118"/>
      <c r="B360" s="118"/>
      <c r="C360" s="118"/>
      <c r="D360" s="84"/>
      <c r="E360" s="84"/>
      <c r="F360" s="84"/>
      <c r="G360" s="84"/>
      <c r="I360" s="118"/>
      <c r="J360" s="118"/>
      <c r="K360" s="120"/>
      <c r="L360" s="121"/>
    </row>
    <row r="361" spans="1:12" s="115" customFormat="1" ht="25.5" customHeight="1" outlineLevel="1">
      <c r="A361" s="118"/>
      <c r="B361" s="118"/>
      <c r="C361" s="118"/>
      <c r="D361" s="84"/>
      <c r="E361" s="84"/>
      <c r="F361" s="84"/>
      <c r="G361" s="84"/>
      <c r="I361" s="118"/>
      <c r="J361" s="118"/>
      <c r="K361" s="120"/>
      <c r="L361" s="121"/>
    </row>
    <row r="362" spans="1:12" s="115" customFormat="1" ht="25.5" customHeight="1" outlineLevel="1">
      <c r="A362" s="118"/>
      <c r="B362" s="118"/>
      <c r="C362" s="118"/>
      <c r="D362" s="84"/>
      <c r="E362" s="84"/>
      <c r="F362" s="84"/>
      <c r="G362" s="84"/>
      <c r="I362" s="118"/>
      <c r="J362" s="118"/>
      <c r="K362" s="120"/>
      <c r="L362" s="121"/>
    </row>
    <row r="363" spans="1:12" s="119" customFormat="1" ht="25.5" customHeight="1">
      <c r="A363" s="91" t="s">
        <v>523</v>
      </c>
      <c r="B363" s="92"/>
      <c r="C363" s="91"/>
      <c r="D363" s="92"/>
      <c r="E363" s="92"/>
      <c r="F363" s="92"/>
      <c r="G363" s="92"/>
      <c r="H363" s="92"/>
      <c r="I363" s="92"/>
      <c r="J363" s="363">
        <f>SUM(I364,)</f>
        <v>5092250</v>
      </c>
      <c r="K363" s="363"/>
      <c r="L363" s="89" t="s">
        <v>488</v>
      </c>
    </row>
    <row r="364" spans="1:12" s="115" customFormat="1" ht="25.5" customHeight="1" outlineLevel="1">
      <c r="A364" s="245" t="s">
        <v>550</v>
      </c>
      <c r="B364" s="92"/>
      <c r="C364" s="92"/>
      <c r="D364" s="92"/>
      <c r="E364" s="92"/>
      <c r="F364" s="92"/>
      <c r="G364" s="92"/>
      <c r="H364" s="92"/>
      <c r="I364" s="365">
        <f>I365</f>
        <v>5092250</v>
      </c>
      <c r="J364" s="365"/>
      <c r="K364" s="93" t="s">
        <v>488</v>
      </c>
      <c r="L364" s="93"/>
    </row>
    <row r="365" spans="1:12" s="115" customFormat="1" ht="25.5" customHeight="1" outlineLevel="1">
      <c r="A365" s="109"/>
      <c r="B365" s="109" t="s">
        <v>654</v>
      </c>
      <c r="C365" s="109"/>
      <c r="D365" s="109"/>
      <c r="E365" s="109"/>
      <c r="F365" s="109"/>
      <c r="G365" s="109"/>
      <c r="H365" s="109"/>
      <c r="I365" s="364">
        <f>SUM(I366,I369,I372)</f>
        <v>5092250</v>
      </c>
      <c r="J365" s="364"/>
      <c r="K365" s="110" t="s">
        <v>488</v>
      </c>
      <c r="L365" s="110"/>
    </row>
    <row r="366" spans="1:12" s="92" customFormat="1" ht="25.5" customHeight="1">
      <c r="A366" s="109"/>
      <c r="B366" s="109" t="s">
        <v>855</v>
      </c>
      <c r="C366" s="109"/>
      <c r="D366" s="109"/>
      <c r="E366" s="109"/>
      <c r="F366" s="109"/>
      <c r="G366" s="109"/>
      <c r="H366" s="109"/>
      <c r="I366" s="364">
        <v>4584450</v>
      </c>
      <c r="J366" s="364"/>
      <c r="K366" s="110" t="s">
        <v>488</v>
      </c>
      <c r="L366" s="110"/>
    </row>
    <row r="367" spans="1:12" s="92" customFormat="1" ht="25.5" customHeight="1">
      <c r="A367" s="118"/>
      <c r="B367" s="118"/>
      <c r="C367" s="118"/>
      <c r="D367" s="84" t="s">
        <v>585</v>
      </c>
      <c r="E367" s="84"/>
      <c r="F367" s="84"/>
      <c r="G367" s="84"/>
      <c r="I367" s="118"/>
      <c r="J367" s="118"/>
      <c r="K367" s="120"/>
      <c r="L367" s="121"/>
    </row>
    <row r="368" spans="1:12" s="115" customFormat="1" ht="25.5" customHeight="1" outlineLevel="1">
      <c r="A368" s="118"/>
      <c r="B368" s="118"/>
      <c r="C368" s="118"/>
      <c r="D368" s="84" t="s">
        <v>595</v>
      </c>
      <c r="E368" s="84"/>
      <c r="F368" s="84"/>
      <c r="G368" s="84"/>
      <c r="H368" s="92"/>
      <c r="I368" s="118"/>
      <c r="J368" s="118"/>
      <c r="K368" s="120"/>
      <c r="L368" s="121"/>
    </row>
    <row r="369" spans="1:12" s="115" customFormat="1" ht="25.5" customHeight="1" outlineLevel="1">
      <c r="A369" s="109"/>
      <c r="B369" s="109" t="s">
        <v>856</v>
      </c>
      <c r="C369" s="109"/>
      <c r="D369" s="109"/>
      <c r="E369" s="109"/>
      <c r="F369" s="109"/>
      <c r="G369" s="109"/>
      <c r="H369" s="109"/>
      <c r="I369" s="364">
        <v>134700</v>
      </c>
      <c r="J369" s="364"/>
      <c r="K369" s="110" t="s">
        <v>488</v>
      </c>
      <c r="L369" s="110"/>
    </row>
    <row r="370" spans="1:12" s="115" customFormat="1" ht="25.5" customHeight="1" outlineLevel="1">
      <c r="A370" s="118"/>
      <c r="B370" s="118"/>
      <c r="C370" s="118"/>
      <c r="D370" s="84" t="s">
        <v>822</v>
      </c>
      <c r="E370" s="84"/>
      <c r="F370" s="84"/>
      <c r="G370" s="84"/>
      <c r="I370" s="118"/>
      <c r="J370" s="118"/>
      <c r="K370" s="120"/>
      <c r="L370" s="121"/>
    </row>
    <row r="371" spans="1:12" s="92" customFormat="1" ht="25.5" customHeight="1">
      <c r="A371" s="118"/>
      <c r="B371" s="118"/>
      <c r="C371" s="118"/>
      <c r="D371" s="84" t="s">
        <v>1226</v>
      </c>
      <c r="E371" s="84"/>
      <c r="F371" s="84"/>
      <c r="G371" s="84"/>
      <c r="H371" s="115"/>
      <c r="I371" s="118"/>
      <c r="J371" s="118"/>
      <c r="K371" s="120"/>
      <c r="L371" s="121"/>
    </row>
    <row r="372" spans="1:12" s="92" customFormat="1" ht="25.5" customHeight="1">
      <c r="A372" s="109"/>
      <c r="B372" s="109" t="s">
        <v>857</v>
      </c>
      <c r="C372" s="109"/>
      <c r="D372" s="109"/>
      <c r="E372" s="109"/>
      <c r="F372" s="109"/>
      <c r="G372" s="109"/>
      <c r="H372" s="109"/>
      <c r="I372" s="364">
        <v>373100</v>
      </c>
      <c r="J372" s="364"/>
      <c r="K372" s="110" t="s">
        <v>488</v>
      </c>
      <c r="L372" s="110"/>
    </row>
    <row r="373" spans="1:12" s="119" customFormat="1" ht="25.5" customHeight="1">
      <c r="A373" s="118"/>
      <c r="B373" s="118"/>
      <c r="C373" s="118"/>
      <c r="D373" s="84" t="s">
        <v>707</v>
      </c>
      <c r="E373" s="84"/>
      <c r="F373" s="84"/>
      <c r="G373" s="84"/>
      <c r="H373" s="115"/>
      <c r="I373" s="118"/>
      <c r="J373" s="118"/>
      <c r="K373" s="120"/>
      <c r="L373" s="121"/>
    </row>
    <row r="374" spans="1:12" s="115" customFormat="1" ht="25.5" customHeight="1" outlineLevel="1">
      <c r="A374" s="118"/>
      <c r="B374" s="118"/>
      <c r="C374" s="118"/>
      <c r="D374" s="84" t="s">
        <v>635</v>
      </c>
      <c r="E374" s="84"/>
      <c r="F374" s="84"/>
      <c r="G374" s="84"/>
      <c r="I374" s="118"/>
      <c r="J374" s="118"/>
      <c r="K374" s="120"/>
      <c r="L374" s="121"/>
    </row>
    <row r="375" spans="1:12" s="115" customFormat="1" ht="25.5" customHeight="1" outlineLevel="1">
      <c r="A375" s="118"/>
      <c r="B375" s="118"/>
      <c r="C375" s="118"/>
      <c r="D375" s="84"/>
      <c r="E375" s="84"/>
      <c r="F375" s="84"/>
      <c r="G375" s="84"/>
      <c r="I375" s="118"/>
      <c r="J375" s="118"/>
      <c r="K375" s="120"/>
      <c r="L375" s="121"/>
    </row>
    <row r="376" spans="1:12" s="115" customFormat="1" ht="25.5" customHeight="1" outlineLevel="1">
      <c r="A376" s="245"/>
      <c r="B376" s="118"/>
      <c r="C376" s="118"/>
      <c r="D376" s="84"/>
      <c r="E376" s="84"/>
      <c r="F376" s="84"/>
      <c r="G376" s="84"/>
      <c r="I376" s="118"/>
      <c r="J376" s="242"/>
      <c r="K376" s="92"/>
      <c r="L376" s="121"/>
    </row>
    <row r="377" spans="1:12" s="115" customFormat="1" ht="25.5" customHeight="1" outlineLevel="1">
      <c r="A377" s="94"/>
      <c r="B377" s="92"/>
      <c r="C377" s="94"/>
      <c r="D377" s="94"/>
      <c r="E377" s="94"/>
      <c r="F377" s="94"/>
      <c r="G377" s="94"/>
      <c r="H377" s="94"/>
      <c r="I377" s="94"/>
      <c r="J377" s="184"/>
      <c r="K377" s="92"/>
      <c r="L377" s="246"/>
    </row>
    <row r="378" spans="1:12" s="115" customFormat="1" ht="25.5" customHeight="1" outlineLevel="1">
      <c r="A378" s="94"/>
      <c r="B378" s="94"/>
      <c r="C378" s="92"/>
      <c r="D378" s="92"/>
      <c r="E378" s="94"/>
      <c r="F378" s="94"/>
      <c r="G378" s="94"/>
      <c r="H378" s="94"/>
      <c r="I378" s="94"/>
      <c r="J378" s="247"/>
      <c r="K378" s="92"/>
      <c r="L378" s="246"/>
    </row>
    <row r="379" spans="1:12" s="115" customFormat="1" ht="25.5" customHeight="1" outlineLevel="1">
      <c r="A379" s="94"/>
      <c r="B379" s="94"/>
      <c r="C379" s="94"/>
      <c r="D379" s="84"/>
      <c r="E379" s="94"/>
      <c r="F379" s="94"/>
      <c r="G379" s="94"/>
      <c r="H379" s="94"/>
      <c r="I379" s="94"/>
      <c r="J379" s="94"/>
    </row>
    <row r="380" spans="1:12" s="115" customFormat="1" ht="25.5" customHeight="1" outlineLevel="1">
      <c r="A380" s="94"/>
      <c r="B380" s="94"/>
      <c r="C380" s="94"/>
      <c r="D380" s="94"/>
      <c r="E380" s="94"/>
      <c r="F380" s="94"/>
      <c r="G380" s="94"/>
      <c r="H380" s="94"/>
      <c r="I380" s="94"/>
      <c r="J380" s="94"/>
      <c r="K380" s="248"/>
      <c r="L380" s="246"/>
    </row>
    <row r="381" spans="1:12" s="115" customFormat="1" ht="25.5" customHeight="1" outlineLevel="1">
      <c r="A381" s="94"/>
      <c r="B381" s="94"/>
      <c r="C381" s="94"/>
      <c r="D381" s="94"/>
      <c r="E381" s="94"/>
      <c r="F381" s="94"/>
      <c r="G381" s="94"/>
      <c r="H381" s="94"/>
      <c r="I381" s="94"/>
      <c r="J381" s="94"/>
      <c r="K381" s="94"/>
      <c r="L381" s="246"/>
    </row>
    <row r="382" spans="1:12" s="115" customFormat="1" ht="25.5" customHeight="1" outlineLevel="1">
      <c r="A382" s="92"/>
      <c r="B382" s="94"/>
      <c r="C382" s="94"/>
      <c r="D382" s="94"/>
      <c r="E382" s="94"/>
      <c r="F382" s="94"/>
      <c r="G382" s="94"/>
      <c r="H382" s="94"/>
      <c r="I382" s="94"/>
      <c r="J382" s="184"/>
      <c r="K382" s="92"/>
      <c r="L382" s="246"/>
    </row>
    <row r="383" spans="1:12" s="115" customFormat="1" ht="25.5" customHeight="1" outlineLevel="1">
      <c r="A383" s="94"/>
      <c r="B383" s="94"/>
      <c r="C383" s="94"/>
      <c r="D383" s="94"/>
      <c r="E383" s="94"/>
      <c r="F383" s="94"/>
      <c r="G383" s="94"/>
      <c r="H383" s="94"/>
      <c r="I383" s="94"/>
      <c r="J383" s="94"/>
      <c r="K383" s="94"/>
      <c r="L383" s="246"/>
    </row>
    <row r="384" spans="1:12" ht="25.5" customHeight="1">
      <c r="K384" s="248"/>
    </row>
    <row r="385" spans="1:12" ht="25.5" customHeight="1">
      <c r="K385" s="248"/>
    </row>
    <row r="386" spans="1:12" ht="25.5" customHeight="1">
      <c r="K386" s="248"/>
    </row>
    <row r="387" spans="1:12" ht="25.5" customHeight="1">
      <c r="K387" s="248"/>
    </row>
    <row r="388" spans="1:12" ht="25.5" customHeight="1">
      <c r="K388" s="248"/>
    </row>
    <row r="389" spans="1:12" ht="25.5" customHeight="1">
      <c r="K389" s="248"/>
    </row>
    <row r="390" spans="1:12" ht="25.5" customHeight="1">
      <c r="K390" s="248"/>
    </row>
    <row r="391" spans="1:12" ht="25.5" customHeight="1">
      <c r="K391" s="248"/>
    </row>
    <row r="392" spans="1:12" ht="25.5" customHeight="1">
      <c r="K392" s="248"/>
    </row>
    <row r="393" spans="1:12" ht="25.5" customHeight="1">
      <c r="K393" s="248"/>
    </row>
    <row r="394" spans="1:12" ht="25.5" customHeight="1">
      <c r="K394" s="248"/>
    </row>
    <row r="395" spans="1:12" ht="25.5" customHeight="1">
      <c r="K395" s="248"/>
    </row>
    <row r="396" spans="1:12" ht="25.5" customHeight="1">
      <c r="K396" s="248"/>
    </row>
    <row r="397" spans="1:12" ht="25.5" customHeight="1">
      <c r="A397" s="91" t="s">
        <v>672</v>
      </c>
      <c r="B397" s="92"/>
      <c r="C397" s="91"/>
      <c r="D397" s="92"/>
      <c r="E397" s="92"/>
      <c r="F397" s="92"/>
      <c r="G397" s="92"/>
      <c r="H397" s="92"/>
      <c r="I397" s="92"/>
      <c r="J397" s="363">
        <f>SUM(I398)</f>
        <v>1322400</v>
      </c>
      <c r="K397" s="363"/>
      <c r="L397" s="89" t="s">
        <v>488</v>
      </c>
    </row>
    <row r="398" spans="1:12" ht="25.5" customHeight="1">
      <c r="A398" s="92" t="s">
        <v>550</v>
      </c>
      <c r="B398" s="115"/>
      <c r="C398" s="92"/>
      <c r="D398" s="92"/>
      <c r="E398" s="92"/>
      <c r="F398" s="92"/>
      <c r="G398" s="92"/>
      <c r="H398" s="92"/>
      <c r="I398" s="365">
        <f>I399</f>
        <v>1322400</v>
      </c>
      <c r="J398" s="365"/>
      <c r="K398" s="93" t="s">
        <v>488</v>
      </c>
      <c r="L398" s="93"/>
    </row>
    <row r="399" spans="1:12" ht="25.5" customHeight="1">
      <c r="A399" s="118"/>
      <c r="B399" s="109" t="s">
        <v>654</v>
      </c>
      <c r="C399" s="109"/>
      <c r="D399" s="109"/>
      <c r="E399" s="109"/>
      <c r="F399" s="109"/>
      <c r="G399" s="109"/>
      <c r="H399" s="109"/>
      <c r="I399" s="364">
        <f>SUM(I400,I402,I405)</f>
        <v>1322400</v>
      </c>
      <c r="J399" s="364"/>
      <c r="K399" s="110" t="s">
        <v>488</v>
      </c>
      <c r="L399" s="110"/>
    </row>
    <row r="400" spans="1:12" ht="25.5" customHeight="1">
      <c r="A400" s="118"/>
      <c r="B400" s="109" t="s">
        <v>855</v>
      </c>
      <c r="C400" s="109"/>
      <c r="D400" s="109"/>
      <c r="E400" s="109"/>
      <c r="F400" s="109"/>
      <c r="G400" s="109"/>
      <c r="H400" s="109"/>
      <c r="I400" s="364">
        <v>1075800</v>
      </c>
      <c r="J400" s="364"/>
      <c r="K400" s="110" t="s">
        <v>488</v>
      </c>
      <c r="L400" s="110"/>
    </row>
    <row r="401" spans="1:12" s="92" customFormat="1" ht="25.5" customHeight="1">
      <c r="A401" s="118"/>
      <c r="B401" s="118"/>
      <c r="C401" s="118"/>
      <c r="D401" s="84" t="s">
        <v>619</v>
      </c>
      <c r="E401" s="84"/>
      <c r="F401" s="84"/>
      <c r="G401" s="84"/>
      <c r="I401" s="118"/>
      <c r="J401" s="118"/>
      <c r="K401" s="120"/>
      <c r="L401" s="121"/>
    </row>
    <row r="402" spans="1:12" s="115" customFormat="1" ht="25.5" customHeight="1" outlineLevel="1">
      <c r="A402" s="118"/>
      <c r="B402" s="109" t="s">
        <v>856</v>
      </c>
      <c r="C402" s="109"/>
      <c r="D402" s="109"/>
      <c r="E402" s="109"/>
      <c r="F402" s="109"/>
      <c r="G402" s="109"/>
      <c r="H402" s="109"/>
      <c r="I402" s="364">
        <v>148800</v>
      </c>
      <c r="J402" s="364"/>
      <c r="K402" s="110" t="s">
        <v>488</v>
      </c>
      <c r="L402" s="110"/>
    </row>
    <row r="403" spans="1:12" s="115" customFormat="1" ht="25.5" customHeight="1" outlineLevel="1">
      <c r="A403" s="118"/>
      <c r="B403" s="118"/>
      <c r="C403" s="118"/>
      <c r="D403" s="84" t="s">
        <v>638</v>
      </c>
      <c r="E403" s="84"/>
      <c r="F403" s="84"/>
      <c r="G403" s="84"/>
      <c r="I403" s="118"/>
      <c r="J403" s="118"/>
      <c r="K403" s="120"/>
      <c r="L403" s="121"/>
    </row>
    <row r="404" spans="1:12" s="115" customFormat="1" ht="25.5" customHeight="1" outlineLevel="1">
      <c r="A404" s="118"/>
      <c r="B404" s="118"/>
      <c r="C404" s="118"/>
      <c r="D404" s="84" t="s">
        <v>639</v>
      </c>
      <c r="E404" s="84"/>
      <c r="F404" s="84"/>
      <c r="G404" s="84"/>
      <c r="I404" s="118"/>
      <c r="J404" s="118"/>
      <c r="K404" s="120"/>
      <c r="L404" s="121"/>
    </row>
    <row r="405" spans="1:12" s="92" customFormat="1" ht="25.5" customHeight="1">
      <c r="A405" s="118"/>
      <c r="B405" s="109" t="s">
        <v>857</v>
      </c>
      <c r="C405" s="109"/>
      <c r="D405" s="109"/>
      <c r="E405" s="109"/>
      <c r="F405" s="109"/>
      <c r="G405" s="109"/>
      <c r="H405" s="109"/>
      <c r="I405" s="364">
        <v>97800</v>
      </c>
      <c r="J405" s="364"/>
      <c r="K405" s="110" t="s">
        <v>488</v>
      </c>
      <c r="L405" s="110"/>
    </row>
    <row r="406" spans="1:12" s="119" customFormat="1" ht="25.5" customHeight="1">
      <c r="A406" s="118"/>
      <c r="B406" s="118"/>
      <c r="C406" s="118"/>
      <c r="D406" s="84" t="s">
        <v>712</v>
      </c>
      <c r="E406" s="84"/>
      <c r="F406" s="84"/>
      <c r="G406" s="84"/>
      <c r="H406" s="115"/>
      <c r="I406" s="118"/>
      <c r="J406" s="118"/>
      <c r="K406" s="120"/>
      <c r="L406" s="121"/>
    </row>
    <row r="407" spans="1:12" s="115" customFormat="1" ht="25.5" customHeight="1" outlineLevel="1">
      <c r="A407" s="118"/>
      <c r="B407" s="118"/>
      <c r="C407" s="118"/>
      <c r="D407" s="84" t="s">
        <v>713</v>
      </c>
      <c r="E407" s="84"/>
      <c r="F407" s="84"/>
      <c r="G407" s="84"/>
      <c r="I407" s="118"/>
      <c r="J407" s="118"/>
      <c r="K407" s="120"/>
      <c r="L407" s="121"/>
    </row>
    <row r="408" spans="1:12" s="115" customFormat="1" ht="25.5" customHeight="1" outlineLevel="1">
      <c r="A408" s="118"/>
      <c r="B408" s="118"/>
      <c r="C408" s="118"/>
      <c r="D408" s="84"/>
      <c r="E408" s="84"/>
      <c r="F408" s="84"/>
      <c r="G408" s="84"/>
      <c r="H408" s="235"/>
      <c r="I408" s="118"/>
      <c r="J408" s="118"/>
      <c r="K408" s="120"/>
      <c r="L408" s="121"/>
    </row>
    <row r="409" spans="1:12" s="115" customFormat="1" ht="25.5" customHeight="1" outlineLevel="1">
      <c r="A409" s="92"/>
      <c r="C409" s="92"/>
      <c r="D409" s="92"/>
      <c r="E409" s="92"/>
      <c r="F409" s="92"/>
      <c r="G409" s="92"/>
      <c r="H409" s="92"/>
      <c r="I409" s="365"/>
      <c r="J409" s="365"/>
      <c r="K409" s="93"/>
      <c r="L409" s="93"/>
    </row>
    <row r="410" spans="1:12" s="115" customFormat="1" ht="25.5" customHeight="1" outlineLevel="1">
      <c r="A410" s="118"/>
      <c r="B410" s="109"/>
      <c r="C410" s="109"/>
      <c r="D410" s="109"/>
      <c r="E410" s="109"/>
      <c r="F410" s="109"/>
      <c r="G410" s="109"/>
      <c r="H410" s="109"/>
      <c r="I410" s="364"/>
      <c r="J410" s="364"/>
      <c r="K410" s="110"/>
      <c r="L410" s="110"/>
    </row>
    <row r="411" spans="1:12" s="115" customFormat="1" ht="25.5" customHeight="1" outlineLevel="1">
      <c r="A411" s="118"/>
      <c r="B411" s="109"/>
      <c r="C411" s="249"/>
      <c r="D411" s="109"/>
      <c r="E411" s="109"/>
      <c r="F411" s="109"/>
      <c r="G411" s="109"/>
      <c r="H411" s="109"/>
      <c r="I411" s="364"/>
      <c r="J411" s="364"/>
      <c r="K411" s="110"/>
      <c r="L411" s="110"/>
    </row>
    <row r="412" spans="1:12" s="119" customFormat="1" ht="25.5" customHeight="1">
      <c r="A412" s="84"/>
      <c r="B412" s="84"/>
      <c r="C412" s="84"/>
      <c r="D412" s="84"/>
      <c r="E412" s="85"/>
      <c r="F412" s="84"/>
      <c r="G412" s="114"/>
      <c r="H412" s="114"/>
      <c r="I412" s="84"/>
      <c r="J412" s="84"/>
    </row>
    <row r="413" spans="1:12" s="115" customFormat="1" ht="25.5" customHeight="1" outlineLevel="1">
      <c r="A413" s="94"/>
      <c r="B413" s="94"/>
      <c r="C413" s="94"/>
      <c r="D413" s="94"/>
      <c r="E413" s="94"/>
      <c r="F413" s="94"/>
      <c r="G413" s="94"/>
      <c r="H413" s="94"/>
      <c r="I413" s="94"/>
      <c r="J413" s="94"/>
      <c r="K413" s="99"/>
      <c r="L413" s="85"/>
    </row>
    <row r="414" spans="1:12" s="115" customFormat="1" ht="25.5" customHeight="1" outlineLevel="1">
      <c r="A414" s="94"/>
      <c r="B414" s="94"/>
      <c r="C414" s="94"/>
      <c r="D414" s="94"/>
      <c r="E414" s="94"/>
      <c r="F414" s="94"/>
      <c r="G414" s="94"/>
      <c r="H414" s="94"/>
      <c r="I414" s="94"/>
      <c r="J414" s="94"/>
      <c r="K414" s="94"/>
      <c r="L414" s="246"/>
    </row>
    <row r="415" spans="1:12" s="115" customFormat="1" ht="25.5" customHeight="1" outlineLevel="1">
      <c r="A415" s="92"/>
      <c r="B415" s="94"/>
      <c r="C415" s="94"/>
      <c r="D415" s="94"/>
      <c r="E415" s="94"/>
      <c r="F415" s="94"/>
      <c r="G415" s="94"/>
      <c r="H415" s="94"/>
      <c r="I415" s="94"/>
      <c r="J415" s="184"/>
      <c r="K415" s="110"/>
      <c r="L415" s="246"/>
    </row>
    <row r="416" spans="1:12" s="115" customFormat="1" ht="25.5" customHeight="1" outlineLevel="1">
      <c r="A416" s="94"/>
      <c r="B416" s="94"/>
      <c r="C416" s="94"/>
      <c r="D416" s="94"/>
      <c r="E416" s="94"/>
      <c r="F416" s="94"/>
      <c r="G416" s="94"/>
      <c r="H416" s="94"/>
      <c r="I416" s="94"/>
      <c r="J416" s="94"/>
      <c r="K416" s="94"/>
      <c r="L416" s="246"/>
    </row>
    <row r="417" spans="1:12" s="115" customFormat="1" ht="25.5" customHeight="1" outlineLevel="1">
      <c r="A417" s="94"/>
      <c r="B417" s="94"/>
      <c r="C417" s="94"/>
      <c r="D417" s="94"/>
      <c r="E417" s="94"/>
      <c r="F417" s="94"/>
      <c r="G417" s="94"/>
      <c r="H417" s="94"/>
      <c r="I417" s="94"/>
      <c r="J417" s="94"/>
      <c r="K417" s="94"/>
      <c r="L417" s="246"/>
    </row>
    <row r="418" spans="1:12" s="115" customFormat="1" ht="25.5" customHeight="1" outlineLevel="1">
      <c r="A418" s="118"/>
      <c r="B418" s="118"/>
      <c r="C418" s="118"/>
      <c r="D418" s="84"/>
      <c r="E418" s="84"/>
      <c r="F418" s="84"/>
      <c r="G418" s="84"/>
      <c r="H418" s="235"/>
      <c r="I418" s="118"/>
      <c r="J418" s="118"/>
      <c r="K418" s="120"/>
      <c r="L418" s="121"/>
    </row>
    <row r="419" spans="1:12" s="115" customFormat="1" ht="25.5" customHeight="1" outlineLevel="1">
      <c r="A419" s="118"/>
      <c r="B419" s="118"/>
      <c r="C419" s="118"/>
      <c r="D419" s="84"/>
      <c r="E419" s="84"/>
      <c r="F419" s="84"/>
      <c r="G419" s="84"/>
      <c r="H419" s="235"/>
      <c r="I419" s="118"/>
      <c r="J419" s="118"/>
      <c r="K419" s="120"/>
      <c r="L419" s="121"/>
    </row>
    <row r="420" spans="1:12" s="115" customFormat="1" ht="25.5" customHeight="1" outlineLevel="1">
      <c r="A420" s="118"/>
      <c r="B420" s="118"/>
      <c r="C420" s="118"/>
      <c r="D420" s="84"/>
      <c r="E420" s="84"/>
      <c r="F420" s="84"/>
      <c r="G420" s="84"/>
      <c r="H420" s="235"/>
      <c r="I420" s="118"/>
      <c r="J420" s="118"/>
      <c r="K420" s="120"/>
      <c r="L420" s="121"/>
    </row>
    <row r="421" spans="1:12" s="115" customFormat="1" ht="25.5" customHeight="1" outlineLevel="1">
      <c r="A421" s="118"/>
      <c r="B421" s="118"/>
      <c r="C421" s="118"/>
      <c r="D421" s="84"/>
      <c r="E421" s="84"/>
      <c r="F421" s="84"/>
      <c r="G421" s="84"/>
      <c r="H421" s="235"/>
      <c r="I421" s="118"/>
      <c r="J421" s="118"/>
      <c r="K421" s="120"/>
      <c r="L421" s="121"/>
    </row>
    <row r="422" spans="1:12" s="115" customFormat="1" ht="25.5" customHeight="1" outlineLevel="1">
      <c r="A422" s="118"/>
      <c r="B422" s="118"/>
      <c r="C422" s="118"/>
      <c r="D422" s="84"/>
      <c r="E422" s="84"/>
      <c r="F422" s="84"/>
      <c r="G422" s="84"/>
      <c r="H422" s="235"/>
      <c r="I422" s="118"/>
      <c r="J422" s="118"/>
      <c r="K422" s="120"/>
      <c r="L422" s="121"/>
    </row>
    <row r="423" spans="1:12" s="115" customFormat="1" ht="25.5" customHeight="1" outlineLevel="1">
      <c r="A423" s="118"/>
      <c r="B423" s="118"/>
      <c r="C423" s="118"/>
      <c r="D423" s="84"/>
      <c r="E423" s="84"/>
      <c r="F423" s="84"/>
      <c r="G423" s="84"/>
      <c r="H423" s="235"/>
      <c r="I423" s="118"/>
      <c r="J423" s="118"/>
      <c r="K423" s="120"/>
      <c r="L423" s="121"/>
    </row>
    <row r="424" spans="1:12" s="115" customFormat="1" ht="25.5" customHeight="1" outlineLevel="1">
      <c r="A424" s="118"/>
      <c r="B424" s="118"/>
      <c r="C424" s="118"/>
      <c r="D424" s="84"/>
      <c r="E424" s="84"/>
      <c r="F424" s="84"/>
      <c r="G424" s="84"/>
      <c r="H424" s="235"/>
      <c r="I424" s="118"/>
      <c r="J424" s="118"/>
      <c r="K424" s="120"/>
      <c r="L424" s="121"/>
    </row>
    <row r="425" spans="1:12" s="115" customFormat="1" ht="25.5" customHeight="1" outlineLevel="1">
      <c r="A425" s="118"/>
      <c r="B425" s="118"/>
      <c r="C425" s="118"/>
      <c r="D425" s="84"/>
      <c r="E425" s="84"/>
      <c r="F425" s="84"/>
      <c r="G425" s="84"/>
      <c r="H425" s="235"/>
      <c r="I425" s="118"/>
      <c r="J425" s="118"/>
      <c r="K425" s="120"/>
      <c r="L425" s="121"/>
    </row>
    <row r="426" spans="1:12" s="115" customFormat="1" ht="25.5" customHeight="1" outlineLevel="1">
      <c r="A426" s="118"/>
      <c r="B426" s="118"/>
      <c r="C426" s="118"/>
      <c r="D426" s="84"/>
      <c r="E426" s="84"/>
      <c r="F426" s="84"/>
      <c r="G426" s="84"/>
      <c r="H426" s="235"/>
      <c r="I426" s="118"/>
      <c r="J426" s="118"/>
      <c r="K426" s="120"/>
      <c r="L426" s="121"/>
    </row>
    <row r="427" spans="1:12" s="115" customFormat="1" ht="25.5" customHeight="1" outlineLevel="1">
      <c r="A427" s="118"/>
      <c r="B427" s="118"/>
      <c r="C427" s="118"/>
      <c r="D427" s="84"/>
      <c r="E427" s="84"/>
      <c r="F427" s="84"/>
      <c r="G427" s="84"/>
      <c r="H427" s="235"/>
      <c r="I427" s="118"/>
      <c r="J427" s="118"/>
      <c r="K427" s="120"/>
      <c r="L427" s="121"/>
    </row>
    <row r="428" spans="1:12" s="115" customFormat="1" ht="25.5" customHeight="1" outlineLevel="1">
      <c r="A428" s="118"/>
      <c r="B428" s="118"/>
      <c r="C428" s="118"/>
      <c r="D428" s="84"/>
      <c r="E428" s="84"/>
      <c r="F428" s="84"/>
      <c r="G428" s="84"/>
      <c r="H428" s="235"/>
      <c r="I428" s="118"/>
      <c r="J428" s="118"/>
      <c r="K428" s="120"/>
      <c r="L428" s="121"/>
    </row>
    <row r="429" spans="1:12" s="115" customFormat="1" ht="25.5" customHeight="1" outlineLevel="1">
      <c r="A429" s="118"/>
      <c r="B429" s="118"/>
      <c r="C429" s="118"/>
      <c r="D429" s="84"/>
      <c r="E429" s="84"/>
      <c r="F429" s="84"/>
      <c r="G429" s="84"/>
      <c r="H429" s="235"/>
      <c r="I429" s="118"/>
      <c r="J429" s="118"/>
      <c r="K429" s="120"/>
      <c r="L429" s="121"/>
    </row>
    <row r="430" spans="1:12" s="115" customFormat="1" ht="25.5" customHeight="1" outlineLevel="1">
      <c r="A430" s="118"/>
      <c r="B430" s="118"/>
      <c r="C430" s="118"/>
      <c r="D430" s="84"/>
      <c r="E430" s="84"/>
      <c r="F430" s="84"/>
      <c r="G430" s="84"/>
      <c r="H430" s="235"/>
      <c r="I430" s="118"/>
      <c r="J430" s="118"/>
      <c r="K430" s="120"/>
      <c r="L430" s="121"/>
    </row>
    <row r="431" spans="1:12" s="115" customFormat="1" ht="25.5" customHeight="1" outlineLevel="1">
      <c r="A431" s="91" t="s">
        <v>525</v>
      </c>
      <c r="B431" s="92"/>
      <c r="C431" s="91"/>
      <c r="D431" s="92"/>
      <c r="E431" s="92"/>
      <c r="F431" s="92"/>
      <c r="G431" s="92"/>
      <c r="H431" s="92"/>
      <c r="I431" s="92"/>
      <c r="J431" s="363">
        <f>I432+I441</f>
        <v>93129000</v>
      </c>
      <c r="K431" s="363"/>
      <c r="L431" s="89" t="s">
        <v>488</v>
      </c>
    </row>
    <row r="432" spans="1:12" s="114" customFormat="1" ht="25.5" customHeight="1" outlineLevel="1">
      <c r="A432" s="92" t="s">
        <v>584</v>
      </c>
      <c r="B432" s="115"/>
      <c r="C432" s="92"/>
      <c r="D432" s="92"/>
      <c r="E432" s="92"/>
      <c r="F432" s="92"/>
      <c r="G432" s="92"/>
      <c r="H432" s="92"/>
      <c r="I432" s="365">
        <f>I433</f>
        <v>8950000</v>
      </c>
      <c r="J432" s="365"/>
      <c r="K432" s="93" t="s">
        <v>488</v>
      </c>
      <c r="L432" s="93"/>
    </row>
    <row r="433" spans="1:12" ht="25.5" customHeight="1">
      <c r="A433" s="118"/>
      <c r="B433" s="109" t="s">
        <v>654</v>
      </c>
      <c r="C433" s="109"/>
      <c r="D433" s="109"/>
      <c r="E433" s="109"/>
      <c r="F433" s="109"/>
      <c r="G433" s="109"/>
      <c r="H433" s="109"/>
      <c r="I433" s="364">
        <f>SUM(I434,I437)</f>
        <v>8950000</v>
      </c>
      <c r="J433" s="364"/>
      <c r="K433" s="110" t="s">
        <v>488</v>
      </c>
      <c r="L433" s="110"/>
    </row>
    <row r="434" spans="1:12" s="115" customFormat="1" outlineLevel="1">
      <c r="A434" s="118"/>
      <c r="B434" s="109" t="s">
        <v>854</v>
      </c>
      <c r="C434" s="109"/>
      <c r="D434" s="109"/>
      <c r="E434" s="109"/>
      <c r="F434" s="109"/>
      <c r="G434" s="109"/>
      <c r="H434" s="109"/>
      <c r="I434" s="364">
        <v>7700000</v>
      </c>
      <c r="J434" s="364"/>
      <c r="K434" s="110" t="s">
        <v>488</v>
      </c>
      <c r="L434" s="110"/>
    </row>
    <row r="435" spans="1:12" s="92" customFormat="1">
      <c r="A435" s="118"/>
      <c r="B435" s="118"/>
      <c r="C435" s="118"/>
      <c r="D435" s="84" t="s">
        <v>650</v>
      </c>
      <c r="E435" s="84"/>
      <c r="F435" s="84"/>
      <c r="G435" s="84"/>
      <c r="H435" s="115"/>
      <c r="I435" s="118"/>
      <c r="J435" s="118"/>
      <c r="K435" s="120"/>
      <c r="L435" s="121"/>
    </row>
    <row r="436" spans="1:12" s="115" customFormat="1" outlineLevel="1">
      <c r="A436" s="118"/>
      <c r="B436" s="118"/>
      <c r="C436" s="118"/>
      <c r="D436" s="84" t="s">
        <v>649</v>
      </c>
      <c r="E436" s="84"/>
      <c r="F436" s="84"/>
      <c r="G436" s="84"/>
      <c r="I436" s="118"/>
      <c r="J436" s="118"/>
      <c r="K436" s="120"/>
      <c r="L436" s="121"/>
    </row>
    <row r="437" spans="1:12" s="115" customFormat="1" outlineLevel="1">
      <c r="A437" s="118"/>
      <c r="B437" s="109" t="s">
        <v>853</v>
      </c>
      <c r="C437" s="109"/>
      <c r="D437" s="109"/>
      <c r="E437" s="109"/>
      <c r="F437" s="109"/>
      <c r="G437" s="109"/>
      <c r="H437" s="109"/>
      <c r="I437" s="364">
        <v>1250000</v>
      </c>
      <c r="J437" s="364"/>
      <c r="K437" s="110" t="s">
        <v>488</v>
      </c>
      <c r="L437" s="110"/>
    </row>
    <row r="438" spans="1:12" s="115" customFormat="1" outlineLevel="1">
      <c r="A438" s="118"/>
      <c r="B438" s="118"/>
      <c r="C438" s="118"/>
      <c r="D438" s="84" t="s">
        <v>714</v>
      </c>
      <c r="E438" s="84"/>
      <c r="F438" s="84"/>
      <c r="G438" s="84"/>
      <c r="I438" s="118"/>
      <c r="J438" s="118"/>
      <c r="K438" s="120"/>
      <c r="L438" s="121"/>
    </row>
    <row r="439" spans="1:12" s="115" customFormat="1" outlineLevel="1">
      <c r="A439" s="118"/>
      <c r="B439" s="118"/>
      <c r="C439" s="118"/>
      <c r="D439" s="84" t="s">
        <v>715</v>
      </c>
      <c r="E439" s="84"/>
      <c r="F439" s="84"/>
      <c r="G439" s="84"/>
      <c r="I439" s="118"/>
      <c r="J439" s="118"/>
      <c r="K439" s="120"/>
      <c r="L439" s="121"/>
    </row>
    <row r="440" spans="1:12" s="115" customFormat="1" outlineLevel="1">
      <c r="A440" s="118"/>
      <c r="B440" s="118"/>
      <c r="C440" s="118"/>
      <c r="D440" s="84"/>
      <c r="E440" s="84"/>
      <c r="F440" s="84"/>
      <c r="G440" s="84"/>
      <c r="H440" s="235"/>
      <c r="I440" s="118"/>
      <c r="J440" s="118"/>
      <c r="K440" s="120"/>
      <c r="L440" s="121"/>
    </row>
    <row r="441" spans="1:12" s="115" customFormat="1" outlineLevel="1">
      <c r="A441" s="92" t="s">
        <v>590</v>
      </c>
      <c r="C441" s="92"/>
      <c r="D441" s="92"/>
      <c r="E441" s="92"/>
      <c r="F441" s="92"/>
      <c r="G441" s="92"/>
      <c r="H441" s="92"/>
      <c r="I441" s="365">
        <f>I442</f>
        <v>84179000</v>
      </c>
      <c r="J441" s="365"/>
      <c r="K441" s="93" t="s">
        <v>488</v>
      </c>
      <c r="L441" s="93"/>
    </row>
    <row r="442" spans="1:12" s="115" customFormat="1" outlineLevel="1">
      <c r="A442" s="118"/>
      <c r="B442" s="109"/>
      <c r="C442" s="109" t="s">
        <v>618</v>
      </c>
      <c r="D442" s="109"/>
      <c r="E442" s="109"/>
      <c r="F442" s="109"/>
      <c r="G442" s="109"/>
      <c r="H442" s="109"/>
      <c r="I442" s="364">
        <f>I443</f>
        <v>84179000</v>
      </c>
      <c r="J442" s="364"/>
      <c r="K442" s="110" t="s">
        <v>488</v>
      </c>
      <c r="L442" s="110"/>
    </row>
    <row r="443" spans="1:12" s="115" customFormat="1" outlineLevel="1">
      <c r="A443" s="118"/>
      <c r="B443" s="109"/>
      <c r="C443" s="109"/>
      <c r="D443" s="109" t="s">
        <v>622</v>
      </c>
      <c r="E443" s="109"/>
      <c r="F443" s="109"/>
      <c r="G443" s="109"/>
      <c r="H443" s="109"/>
      <c r="I443" s="364">
        <f>SUM(K444,K468,K491,K508,K518,K543,K551,K604,K712)</f>
        <v>84179000</v>
      </c>
      <c r="J443" s="364"/>
      <c r="K443" s="110" t="s">
        <v>488</v>
      </c>
      <c r="L443" s="110"/>
    </row>
    <row r="444" spans="1:12" s="115" customFormat="1" outlineLevel="1">
      <c r="A444" s="84"/>
      <c r="B444" s="84"/>
      <c r="C444" s="84"/>
      <c r="D444" s="84" t="s">
        <v>905</v>
      </c>
      <c r="E444" s="236" t="s">
        <v>623</v>
      </c>
      <c r="F444" s="84" t="s">
        <v>906</v>
      </c>
      <c r="G444" s="114"/>
      <c r="H444" s="114"/>
      <c r="I444" s="84"/>
      <c r="J444" s="84"/>
      <c r="K444" s="250">
        <v>1622000</v>
      </c>
      <c r="L444" s="114" t="s">
        <v>488</v>
      </c>
    </row>
    <row r="445" spans="1:12" s="115" customFormat="1" outlineLevel="1">
      <c r="A445" s="84"/>
      <c r="B445" s="84"/>
      <c r="C445" s="84"/>
      <c r="D445" s="84"/>
      <c r="E445" s="85"/>
      <c r="F445" s="84" t="s">
        <v>96</v>
      </c>
      <c r="G445" s="84" t="s">
        <v>907</v>
      </c>
      <c r="H445" s="114"/>
      <c r="I445" s="84"/>
      <c r="J445" s="84"/>
      <c r="K445" s="99"/>
      <c r="L445" s="85"/>
    </row>
    <row r="446" spans="1:12" s="115" customFormat="1" outlineLevel="1">
      <c r="A446" s="84"/>
      <c r="B446" s="84"/>
      <c r="C446" s="84"/>
      <c r="D446" s="84"/>
      <c r="E446" s="170"/>
      <c r="F446" s="251" t="s">
        <v>96</v>
      </c>
      <c r="G446" s="85" t="s">
        <v>908</v>
      </c>
      <c r="H446" s="251"/>
      <c r="I446" s="84"/>
      <c r="J446" s="84"/>
      <c r="K446" s="99"/>
      <c r="L446" s="85"/>
    </row>
    <row r="447" spans="1:12" s="115" customFormat="1" outlineLevel="1">
      <c r="A447" s="84"/>
      <c r="B447" s="84"/>
      <c r="C447" s="84"/>
      <c r="D447" s="84"/>
      <c r="E447" s="170"/>
      <c r="F447" s="251" t="s">
        <v>96</v>
      </c>
      <c r="G447" s="85" t="s">
        <v>909</v>
      </c>
      <c r="H447" s="251"/>
      <c r="I447" s="84"/>
      <c r="J447" s="84"/>
      <c r="K447" s="99"/>
      <c r="L447" s="85"/>
    </row>
    <row r="448" spans="1:12" s="114" customFormat="1" outlineLevel="1">
      <c r="A448" s="84"/>
      <c r="B448" s="84"/>
      <c r="C448" s="84"/>
      <c r="D448" s="84"/>
      <c r="E448" s="170"/>
      <c r="F448" s="252" t="s">
        <v>96</v>
      </c>
      <c r="G448" s="85" t="s">
        <v>910</v>
      </c>
      <c r="H448" s="251"/>
      <c r="I448" s="84"/>
      <c r="J448" s="84"/>
      <c r="K448" s="99"/>
      <c r="L448" s="85"/>
    </row>
    <row r="449" spans="1:12" s="114" customFormat="1" outlineLevel="1">
      <c r="A449" s="84"/>
      <c r="B449" s="84"/>
      <c r="C449" s="84"/>
      <c r="D449" s="84"/>
      <c r="E449" s="170"/>
      <c r="F449" s="251"/>
      <c r="G449" s="85" t="s">
        <v>911</v>
      </c>
      <c r="H449" s="251"/>
      <c r="I449" s="84"/>
      <c r="J449" s="84"/>
      <c r="K449" s="99"/>
      <c r="L449" s="85"/>
    </row>
    <row r="450" spans="1:12" s="114" customFormat="1" outlineLevel="1">
      <c r="A450" s="84"/>
      <c r="B450" s="84"/>
      <c r="C450" s="84"/>
      <c r="D450" s="84"/>
      <c r="E450" s="170"/>
      <c r="F450" s="252" t="s">
        <v>96</v>
      </c>
      <c r="G450" s="85" t="s">
        <v>912</v>
      </c>
      <c r="H450" s="251"/>
      <c r="I450" s="84"/>
      <c r="J450" s="84"/>
      <c r="K450" s="99"/>
      <c r="L450" s="85"/>
    </row>
    <row r="451" spans="1:12" s="114" customFormat="1" outlineLevel="1">
      <c r="A451" s="84"/>
      <c r="B451" s="84"/>
      <c r="C451" s="84"/>
      <c r="D451" s="84"/>
      <c r="E451" s="253"/>
      <c r="F451" s="251"/>
      <c r="G451" s="85" t="s">
        <v>913</v>
      </c>
      <c r="H451" s="251"/>
      <c r="I451" s="84"/>
      <c r="J451" s="84"/>
      <c r="K451" s="99"/>
      <c r="L451" s="85"/>
    </row>
    <row r="452" spans="1:12" s="114" customFormat="1" outlineLevel="1">
      <c r="A452" s="118"/>
      <c r="B452" s="118"/>
      <c r="C452" s="118"/>
      <c r="D452" s="84"/>
      <c r="E452" s="253"/>
      <c r="F452" s="251" t="s">
        <v>96</v>
      </c>
      <c r="G452" s="85" t="s">
        <v>914</v>
      </c>
      <c r="H452" s="251"/>
      <c r="I452" s="84"/>
      <c r="J452" s="84"/>
      <c r="K452" s="99"/>
      <c r="L452" s="85"/>
    </row>
    <row r="453" spans="1:12" s="114" customFormat="1" outlineLevel="1">
      <c r="A453" s="92"/>
      <c r="B453" s="115"/>
      <c r="C453" s="92"/>
      <c r="D453" s="84"/>
      <c r="E453" s="253"/>
      <c r="F453" s="252"/>
      <c r="G453" s="85" t="s">
        <v>915</v>
      </c>
      <c r="H453" s="251"/>
      <c r="I453" s="84"/>
      <c r="J453" s="84"/>
      <c r="K453" s="99"/>
      <c r="L453" s="85"/>
    </row>
    <row r="454" spans="1:12" s="114" customFormat="1" outlineLevel="1">
      <c r="A454" s="84"/>
      <c r="B454" s="84"/>
      <c r="C454" s="84"/>
      <c r="D454" s="84"/>
      <c r="E454" s="253"/>
      <c r="F454" s="251" t="s">
        <v>96</v>
      </c>
      <c r="G454" s="85" t="s">
        <v>916</v>
      </c>
      <c r="H454" s="251"/>
      <c r="I454" s="84"/>
      <c r="J454" s="84"/>
      <c r="K454" s="99"/>
      <c r="L454" s="85"/>
    </row>
    <row r="455" spans="1:12" s="114" customFormat="1" outlineLevel="1">
      <c r="A455" s="84"/>
      <c r="B455" s="84"/>
      <c r="C455" s="84"/>
      <c r="D455" s="84"/>
      <c r="E455" s="253"/>
      <c r="F455" s="252"/>
      <c r="G455" s="85" t="s">
        <v>917</v>
      </c>
      <c r="H455" s="251"/>
      <c r="I455" s="84"/>
      <c r="J455" s="84"/>
      <c r="K455" s="99"/>
      <c r="L455" s="85"/>
    </row>
    <row r="456" spans="1:12" s="115" customFormat="1" outlineLevel="1">
      <c r="A456" s="84"/>
      <c r="B456" s="84"/>
      <c r="C456" s="84"/>
      <c r="D456" s="84"/>
      <c r="E456" s="253"/>
      <c r="F456" s="251" t="s">
        <v>96</v>
      </c>
      <c r="G456" s="85" t="s">
        <v>918</v>
      </c>
      <c r="H456" s="251"/>
      <c r="I456" s="84"/>
      <c r="J456" s="84"/>
      <c r="K456" s="99"/>
      <c r="L456" s="85"/>
    </row>
    <row r="457" spans="1:12" s="115" customFormat="1" outlineLevel="1">
      <c r="A457" s="118"/>
      <c r="B457" s="118"/>
      <c r="C457" s="118"/>
      <c r="D457" s="84"/>
      <c r="E457" s="253"/>
      <c r="F457" s="252" t="s">
        <v>96</v>
      </c>
      <c r="G457" s="85" t="s">
        <v>919</v>
      </c>
      <c r="H457" s="251"/>
      <c r="I457" s="84"/>
      <c r="J457" s="84"/>
      <c r="K457" s="99"/>
      <c r="L457" s="85"/>
    </row>
    <row r="458" spans="1:12" s="114" customFormat="1" outlineLevel="1">
      <c r="A458" s="118"/>
      <c r="B458" s="118"/>
      <c r="C458" s="118"/>
      <c r="D458" s="84"/>
      <c r="E458" s="253"/>
      <c r="F458" s="251" t="s">
        <v>96</v>
      </c>
      <c r="G458" s="85" t="s">
        <v>920</v>
      </c>
      <c r="H458" s="251"/>
      <c r="I458" s="84"/>
      <c r="J458" s="84"/>
      <c r="K458" s="99"/>
      <c r="L458" s="85"/>
    </row>
    <row r="459" spans="1:12" s="114" customFormat="1" outlineLevel="1">
      <c r="A459" s="118"/>
      <c r="B459" s="118"/>
      <c r="C459" s="118"/>
      <c r="D459" s="84"/>
      <c r="E459" s="253"/>
      <c r="F459" s="251" t="s">
        <v>96</v>
      </c>
      <c r="G459" s="85" t="s">
        <v>728</v>
      </c>
      <c r="H459" s="251"/>
      <c r="I459" s="84"/>
      <c r="J459" s="84"/>
      <c r="K459" s="99"/>
      <c r="L459" s="85"/>
    </row>
    <row r="460" spans="1:12" s="114" customFormat="1" outlineLevel="1">
      <c r="A460" s="118"/>
      <c r="B460" s="118"/>
      <c r="C460" s="118"/>
      <c r="D460" s="84"/>
      <c r="E460" s="253"/>
      <c r="F460" s="252"/>
      <c r="G460" s="85" t="s">
        <v>1227</v>
      </c>
      <c r="H460" s="251"/>
      <c r="I460" s="84"/>
      <c r="J460" s="84"/>
      <c r="K460" s="99"/>
      <c r="L460" s="85"/>
    </row>
    <row r="461" spans="1:12" s="92" customFormat="1">
      <c r="A461" s="118"/>
      <c r="B461" s="118"/>
      <c r="C461" s="118"/>
      <c r="D461" s="84"/>
      <c r="E461" s="253"/>
      <c r="F461" s="251" t="s">
        <v>96</v>
      </c>
      <c r="G461" s="85" t="s">
        <v>921</v>
      </c>
      <c r="H461" s="251"/>
      <c r="I461" s="84"/>
      <c r="J461" s="84"/>
      <c r="K461" s="99"/>
      <c r="L461" s="85"/>
    </row>
    <row r="462" spans="1:12" s="92" customFormat="1">
      <c r="A462" s="118"/>
      <c r="B462" s="118"/>
      <c r="C462" s="118"/>
      <c r="D462" s="84"/>
      <c r="E462" s="253"/>
      <c r="F462" s="251"/>
      <c r="G462" s="85" t="s">
        <v>922</v>
      </c>
      <c r="H462" s="251"/>
      <c r="I462" s="84"/>
      <c r="J462" s="84"/>
      <c r="K462" s="99"/>
      <c r="L462" s="85"/>
    </row>
    <row r="463" spans="1:12" s="92" customFormat="1">
      <c r="A463" s="118"/>
      <c r="B463" s="118"/>
      <c r="C463" s="118"/>
      <c r="D463" s="84"/>
      <c r="E463" s="253"/>
      <c r="F463" s="252" t="s">
        <v>884</v>
      </c>
      <c r="G463" s="85"/>
      <c r="H463" s="251"/>
      <c r="I463" s="84"/>
      <c r="J463" s="84"/>
      <c r="K463" s="99"/>
      <c r="L463" s="85"/>
    </row>
    <row r="464" spans="1:12" s="92" customFormat="1">
      <c r="A464" s="118"/>
      <c r="B464" s="118"/>
      <c r="C464" s="118"/>
      <c r="D464" s="84"/>
      <c r="E464" s="253"/>
      <c r="F464" s="251" t="s">
        <v>96</v>
      </c>
      <c r="G464" s="85" t="s">
        <v>1212</v>
      </c>
      <c r="H464" s="251"/>
      <c r="I464" s="84"/>
      <c r="J464" s="84"/>
      <c r="K464" s="99"/>
      <c r="L464" s="85"/>
    </row>
    <row r="465" spans="1:12" s="92" customFormat="1">
      <c r="A465" s="118"/>
      <c r="B465" s="118"/>
      <c r="C465" s="118"/>
      <c r="D465" s="84"/>
      <c r="E465" s="253"/>
      <c r="F465" s="251"/>
      <c r="G465" s="85"/>
      <c r="H465" s="251"/>
      <c r="I465" s="84"/>
      <c r="J465" s="84"/>
      <c r="K465" s="99"/>
      <c r="L465" s="85"/>
    </row>
    <row r="466" spans="1:12" s="92" customFormat="1">
      <c r="A466" s="118"/>
      <c r="B466" s="118"/>
      <c r="C466" s="118"/>
      <c r="D466" s="84"/>
      <c r="E466" s="253"/>
      <c r="F466" s="251"/>
      <c r="G466" s="85"/>
      <c r="H466" s="251"/>
      <c r="I466" s="84"/>
      <c r="J466" s="84"/>
      <c r="K466" s="99"/>
      <c r="L466" s="85"/>
    </row>
    <row r="467" spans="1:12" s="92" customFormat="1">
      <c r="A467" s="118"/>
      <c r="B467" s="118"/>
      <c r="C467" s="118"/>
      <c r="D467" s="84"/>
      <c r="E467" s="253"/>
      <c r="F467" s="251"/>
      <c r="G467" s="85"/>
      <c r="H467" s="251"/>
      <c r="I467" s="84"/>
      <c r="J467" s="84"/>
      <c r="K467" s="99"/>
      <c r="L467" s="85"/>
    </row>
    <row r="468" spans="1:12" s="92" customFormat="1">
      <c r="A468" s="118"/>
      <c r="B468" s="118"/>
      <c r="C468" s="118"/>
      <c r="D468" s="84" t="s">
        <v>923</v>
      </c>
      <c r="E468" s="235" t="s">
        <v>624</v>
      </c>
      <c r="F468" s="251" t="s">
        <v>924</v>
      </c>
      <c r="G468" s="85"/>
      <c r="H468" s="251"/>
      <c r="I468" s="84"/>
      <c r="J468" s="84"/>
      <c r="K468" s="250">
        <v>4325200</v>
      </c>
      <c r="L468" s="114" t="s">
        <v>488</v>
      </c>
    </row>
    <row r="469" spans="1:12" s="92" customFormat="1">
      <c r="A469" s="118"/>
      <c r="B469" s="118"/>
      <c r="C469" s="118"/>
      <c r="D469" s="84"/>
      <c r="E469" s="253"/>
      <c r="F469" s="252" t="s">
        <v>96</v>
      </c>
      <c r="G469" s="85" t="s">
        <v>925</v>
      </c>
      <c r="H469" s="251"/>
      <c r="I469" s="84"/>
      <c r="J469" s="84"/>
      <c r="K469" s="99"/>
      <c r="L469" s="85"/>
    </row>
    <row r="470" spans="1:12" s="92" customFormat="1">
      <c r="A470" s="118"/>
      <c r="B470" s="118"/>
      <c r="C470" s="118"/>
      <c r="D470" s="84"/>
      <c r="E470" s="253"/>
      <c r="F470" s="251" t="s">
        <v>96</v>
      </c>
      <c r="G470" s="85" t="s">
        <v>926</v>
      </c>
      <c r="H470" s="251"/>
      <c r="I470" s="84"/>
      <c r="J470" s="84"/>
      <c r="K470" s="99"/>
      <c r="L470" s="85"/>
    </row>
    <row r="471" spans="1:12" s="92" customFormat="1">
      <c r="A471" s="118"/>
      <c r="B471" s="118"/>
      <c r="C471" s="118"/>
      <c r="D471" s="84"/>
      <c r="E471" s="253"/>
      <c r="F471" s="252" t="s">
        <v>96</v>
      </c>
      <c r="G471" s="85" t="s">
        <v>927</v>
      </c>
      <c r="H471" s="251"/>
      <c r="I471" s="84"/>
      <c r="J471" s="84"/>
      <c r="K471" s="99"/>
      <c r="L471" s="85"/>
    </row>
    <row r="472" spans="1:12" s="92" customFormat="1">
      <c r="A472" s="118"/>
      <c r="B472" s="118"/>
      <c r="C472" s="118"/>
      <c r="D472" s="84"/>
      <c r="E472" s="253"/>
      <c r="F472" s="251" t="s">
        <v>96</v>
      </c>
      <c r="G472" s="85" t="s">
        <v>928</v>
      </c>
      <c r="H472" s="251"/>
      <c r="I472" s="84"/>
      <c r="J472" s="84"/>
      <c r="K472" s="99"/>
      <c r="L472" s="85"/>
    </row>
    <row r="473" spans="1:12" s="92" customFormat="1">
      <c r="A473" s="118"/>
      <c r="B473" s="118"/>
      <c r="C473" s="118"/>
      <c r="D473" s="84"/>
      <c r="E473" s="253"/>
      <c r="F473" s="251"/>
      <c r="G473" s="85" t="s">
        <v>929</v>
      </c>
      <c r="H473" s="251"/>
      <c r="I473" s="84"/>
      <c r="J473" s="84"/>
      <c r="K473" s="99"/>
      <c r="L473" s="85"/>
    </row>
    <row r="474" spans="1:12" s="92" customFormat="1">
      <c r="A474" s="118"/>
      <c r="B474" s="118"/>
      <c r="C474" s="118"/>
      <c r="D474" s="84"/>
      <c r="E474" s="236"/>
      <c r="F474" s="84" t="s">
        <v>96</v>
      </c>
      <c r="G474" s="85" t="s">
        <v>930</v>
      </c>
      <c r="H474" s="251"/>
      <c r="I474" s="84"/>
      <c r="J474" s="84"/>
      <c r="K474" s="99"/>
      <c r="L474" s="85"/>
    </row>
    <row r="475" spans="1:12" s="92" customFormat="1">
      <c r="A475" s="118"/>
      <c r="B475" s="118"/>
      <c r="C475" s="118"/>
      <c r="D475" s="84"/>
      <c r="E475" s="253"/>
      <c r="F475" s="84"/>
      <c r="G475" s="85" t="s">
        <v>931</v>
      </c>
      <c r="H475" s="251"/>
      <c r="I475" s="84"/>
      <c r="J475" s="84"/>
      <c r="K475" s="99"/>
      <c r="L475" s="85"/>
    </row>
    <row r="476" spans="1:12" s="92" customFormat="1">
      <c r="A476" s="118"/>
      <c r="B476" s="118"/>
      <c r="C476" s="118"/>
      <c r="D476" s="84"/>
      <c r="E476" s="253"/>
      <c r="F476" s="84" t="s">
        <v>96</v>
      </c>
      <c r="G476" s="85" t="s">
        <v>914</v>
      </c>
      <c r="H476" s="251"/>
      <c r="I476" s="84"/>
      <c r="J476" s="84"/>
      <c r="K476" s="99"/>
      <c r="L476" s="85"/>
    </row>
    <row r="477" spans="1:12" s="92" customFormat="1">
      <c r="A477" s="118"/>
      <c r="B477" s="118"/>
      <c r="C477" s="118"/>
      <c r="D477" s="84"/>
      <c r="E477" s="253"/>
      <c r="F477" s="252"/>
      <c r="G477" s="85" t="s">
        <v>932</v>
      </c>
      <c r="H477" s="251"/>
      <c r="I477" s="84"/>
      <c r="J477" s="84"/>
      <c r="K477" s="99"/>
      <c r="L477" s="85"/>
    </row>
    <row r="478" spans="1:12" s="92" customFormat="1">
      <c r="A478" s="118"/>
      <c r="B478" s="118"/>
      <c r="C478" s="118"/>
      <c r="D478" s="84"/>
      <c r="E478" s="253"/>
      <c r="F478" s="252" t="s">
        <v>96</v>
      </c>
      <c r="G478" s="85" t="s">
        <v>916</v>
      </c>
      <c r="H478" s="251"/>
      <c r="I478" s="84"/>
      <c r="J478" s="84"/>
      <c r="K478" s="99"/>
      <c r="L478" s="85"/>
    </row>
    <row r="479" spans="1:12" s="92" customFormat="1">
      <c r="A479" s="118"/>
      <c r="B479" s="118"/>
      <c r="C479" s="118"/>
      <c r="D479" s="84"/>
      <c r="E479" s="253"/>
      <c r="F479" s="251"/>
      <c r="G479" s="85" t="s">
        <v>933</v>
      </c>
      <c r="H479" s="251"/>
      <c r="I479" s="84"/>
      <c r="J479" s="84"/>
      <c r="K479" s="99"/>
      <c r="L479" s="85"/>
    </row>
    <row r="480" spans="1:12" s="92" customFormat="1">
      <c r="A480" s="118"/>
      <c r="B480" s="118"/>
      <c r="C480" s="118"/>
      <c r="D480" s="84"/>
      <c r="E480" s="253"/>
      <c r="F480" s="252" t="s">
        <v>96</v>
      </c>
      <c r="G480" s="85" t="s">
        <v>934</v>
      </c>
      <c r="H480" s="251"/>
      <c r="I480" s="84"/>
      <c r="J480" s="84"/>
      <c r="K480" s="99"/>
      <c r="L480" s="85"/>
    </row>
    <row r="481" spans="1:12" s="92" customFormat="1">
      <c r="A481" s="118"/>
      <c r="B481" s="118"/>
      <c r="C481" s="118"/>
      <c r="D481" s="84"/>
      <c r="E481" s="253"/>
      <c r="F481" s="251" t="s">
        <v>96</v>
      </c>
      <c r="G481" s="85" t="s">
        <v>935</v>
      </c>
      <c r="H481" s="251"/>
      <c r="I481" s="84"/>
      <c r="J481" s="84"/>
      <c r="K481" s="99"/>
      <c r="L481" s="85"/>
    </row>
    <row r="482" spans="1:12" s="92" customFormat="1">
      <c r="A482" s="118"/>
      <c r="B482" s="118"/>
      <c r="C482" s="118"/>
      <c r="D482" s="84"/>
      <c r="E482" s="253"/>
      <c r="F482" s="251" t="s">
        <v>96</v>
      </c>
      <c r="G482" s="85" t="s">
        <v>936</v>
      </c>
      <c r="H482" s="251"/>
      <c r="I482" s="84"/>
      <c r="J482" s="84"/>
      <c r="K482" s="99"/>
      <c r="L482" s="85"/>
    </row>
    <row r="483" spans="1:12" s="92" customFormat="1">
      <c r="A483" s="118"/>
      <c r="B483" s="118"/>
      <c r="C483" s="118"/>
      <c r="D483" s="84"/>
      <c r="E483" s="253"/>
      <c r="F483" s="252" t="s">
        <v>96</v>
      </c>
      <c r="G483" s="85" t="s">
        <v>728</v>
      </c>
      <c r="H483" s="251"/>
      <c r="I483" s="84"/>
      <c r="J483" s="84"/>
      <c r="K483" s="99"/>
      <c r="L483" s="85"/>
    </row>
    <row r="484" spans="1:12" s="92" customFormat="1">
      <c r="A484" s="118"/>
      <c r="B484" s="118"/>
      <c r="C484" s="118"/>
      <c r="D484" s="84"/>
      <c r="E484" s="253"/>
      <c r="F484" s="251"/>
      <c r="G484" s="85" t="s">
        <v>1228</v>
      </c>
      <c r="H484" s="251"/>
      <c r="I484" s="84"/>
      <c r="J484" s="84"/>
      <c r="K484" s="99"/>
      <c r="L484" s="85"/>
    </row>
    <row r="485" spans="1:12" s="92" customFormat="1">
      <c r="A485" s="118"/>
      <c r="B485" s="118"/>
      <c r="C485" s="118"/>
      <c r="D485" s="84"/>
      <c r="E485" s="253"/>
      <c r="F485" s="252" t="s">
        <v>96</v>
      </c>
      <c r="G485" s="85" t="s">
        <v>937</v>
      </c>
      <c r="H485" s="251"/>
      <c r="I485" s="84"/>
      <c r="J485" s="84"/>
      <c r="K485" s="99"/>
      <c r="L485" s="85"/>
    </row>
    <row r="486" spans="1:12" s="92" customFormat="1">
      <c r="A486" s="118"/>
      <c r="B486" s="118"/>
      <c r="C486" s="118"/>
      <c r="D486" s="84"/>
      <c r="E486" s="253"/>
      <c r="F486" s="251"/>
      <c r="G486" s="85" t="s">
        <v>938</v>
      </c>
      <c r="H486" s="251"/>
      <c r="I486" s="84"/>
      <c r="J486" s="84"/>
      <c r="K486" s="99"/>
      <c r="L486" s="85"/>
    </row>
    <row r="487" spans="1:12" s="92" customFormat="1">
      <c r="A487" s="118"/>
      <c r="B487" s="118"/>
      <c r="C487" s="118"/>
      <c r="D487" s="84"/>
      <c r="E487" s="253"/>
      <c r="F487" s="252" t="s">
        <v>884</v>
      </c>
      <c r="G487" s="85"/>
      <c r="H487" s="251"/>
      <c r="I487" s="84"/>
      <c r="J487" s="84"/>
      <c r="K487" s="99"/>
      <c r="L487" s="85"/>
    </row>
    <row r="488" spans="1:12" s="92" customFormat="1">
      <c r="A488" s="118"/>
      <c r="B488" s="118"/>
      <c r="C488" s="118"/>
      <c r="D488" s="84"/>
      <c r="E488" s="253"/>
      <c r="F488" s="251" t="s">
        <v>96</v>
      </c>
      <c r="G488" s="85" t="s">
        <v>1213</v>
      </c>
      <c r="H488" s="251"/>
      <c r="I488" s="84"/>
      <c r="J488" s="84"/>
      <c r="K488" s="99"/>
      <c r="L488" s="85"/>
    </row>
    <row r="489" spans="1:12" s="92" customFormat="1">
      <c r="A489" s="118"/>
      <c r="B489" s="118"/>
      <c r="C489" s="118"/>
      <c r="D489" s="84" t="s">
        <v>716</v>
      </c>
      <c r="E489" s="253" t="s">
        <v>626</v>
      </c>
      <c r="F489" s="252" t="s">
        <v>939</v>
      </c>
      <c r="G489" s="85"/>
      <c r="H489" s="251"/>
      <c r="I489" s="84"/>
      <c r="J489" s="84"/>
      <c r="K489" s="99"/>
      <c r="L489" s="85"/>
    </row>
    <row r="490" spans="1:12" s="92" customFormat="1">
      <c r="A490" s="118"/>
      <c r="B490" s="118"/>
      <c r="C490" s="118"/>
      <c r="D490" s="84"/>
      <c r="E490" s="253"/>
      <c r="F490" s="251" t="s">
        <v>940</v>
      </c>
      <c r="G490" s="85"/>
      <c r="H490" s="251"/>
      <c r="I490" s="84"/>
      <c r="J490" s="84"/>
      <c r="K490" s="99"/>
      <c r="L490" s="85"/>
    </row>
    <row r="491" spans="1:12" s="92" customFormat="1">
      <c r="A491" s="118"/>
      <c r="B491" s="118"/>
      <c r="C491" s="118"/>
      <c r="D491" s="84"/>
      <c r="E491" s="253"/>
      <c r="F491" s="252" t="s">
        <v>941</v>
      </c>
      <c r="G491" s="85"/>
      <c r="H491" s="251"/>
      <c r="I491" s="84"/>
      <c r="J491" s="84"/>
      <c r="K491" s="250">
        <v>14871600</v>
      </c>
      <c r="L491" s="114" t="s">
        <v>488</v>
      </c>
    </row>
    <row r="492" spans="1:12" s="92" customFormat="1">
      <c r="A492" s="118"/>
      <c r="B492" s="118"/>
      <c r="C492" s="118"/>
      <c r="D492" s="84"/>
      <c r="E492" s="253"/>
      <c r="F492" s="251" t="s">
        <v>96</v>
      </c>
      <c r="G492" s="85" t="s">
        <v>942</v>
      </c>
      <c r="H492" s="251"/>
      <c r="I492" s="84"/>
      <c r="J492" s="84"/>
      <c r="K492" s="99"/>
      <c r="L492" s="85"/>
    </row>
    <row r="493" spans="1:12" s="92" customFormat="1">
      <c r="A493" s="118"/>
      <c r="B493" s="118"/>
      <c r="C493" s="118"/>
      <c r="D493" s="84"/>
      <c r="E493" s="253"/>
      <c r="F493" s="252"/>
      <c r="G493" s="85" t="s">
        <v>943</v>
      </c>
      <c r="H493" s="251"/>
      <c r="I493" s="84"/>
      <c r="J493" s="84"/>
      <c r="K493" s="99"/>
      <c r="L493" s="85"/>
    </row>
    <row r="494" spans="1:12" s="92" customFormat="1">
      <c r="A494" s="118"/>
      <c r="B494" s="118"/>
      <c r="C494" s="118"/>
      <c r="D494" s="84"/>
      <c r="E494" s="253"/>
      <c r="F494" s="251" t="s">
        <v>96</v>
      </c>
      <c r="G494" s="85" t="s">
        <v>944</v>
      </c>
      <c r="H494" s="251"/>
      <c r="I494" s="84"/>
      <c r="J494" s="84"/>
      <c r="K494" s="99"/>
      <c r="L494" s="85"/>
    </row>
    <row r="495" spans="1:12" s="92" customFormat="1">
      <c r="A495" s="118"/>
      <c r="B495" s="118"/>
      <c r="C495" s="118"/>
      <c r="D495" s="84"/>
      <c r="E495" s="253"/>
      <c r="F495" s="252"/>
      <c r="G495" s="85" t="s">
        <v>945</v>
      </c>
      <c r="H495" s="251"/>
      <c r="I495" s="84"/>
      <c r="J495" s="84"/>
      <c r="K495" s="99"/>
      <c r="L495" s="85"/>
    </row>
    <row r="496" spans="1:12" s="92" customFormat="1">
      <c r="A496" s="118"/>
      <c r="B496" s="118"/>
      <c r="C496" s="118"/>
      <c r="D496" s="84"/>
      <c r="E496" s="253"/>
      <c r="F496" s="251" t="s">
        <v>96</v>
      </c>
      <c r="G496" s="85" t="s">
        <v>946</v>
      </c>
      <c r="H496" s="251"/>
      <c r="I496" s="84"/>
      <c r="J496" s="84"/>
      <c r="K496" s="99"/>
      <c r="L496" s="85"/>
    </row>
    <row r="497" spans="1:12" s="92" customFormat="1">
      <c r="A497" s="118"/>
      <c r="B497" s="118"/>
      <c r="C497" s="118"/>
      <c r="D497" s="84"/>
      <c r="E497" s="253"/>
      <c r="F497" s="252"/>
      <c r="G497" s="85" t="s">
        <v>947</v>
      </c>
      <c r="H497" s="251"/>
      <c r="I497" s="84"/>
      <c r="J497" s="84"/>
      <c r="K497" s="99"/>
      <c r="L497" s="85"/>
    </row>
    <row r="498" spans="1:12" s="92" customFormat="1">
      <c r="A498" s="118"/>
      <c r="B498" s="118"/>
      <c r="C498" s="118"/>
      <c r="D498" s="84"/>
      <c r="E498" s="253"/>
      <c r="F498" s="251" t="s">
        <v>96</v>
      </c>
      <c r="G498" s="85" t="s">
        <v>948</v>
      </c>
      <c r="H498" s="251"/>
      <c r="I498" s="84"/>
      <c r="J498" s="84"/>
      <c r="K498" s="99"/>
      <c r="L498" s="85"/>
    </row>
    <row r="499" spans="1:12" s="92" customFormat="1">
      <c r="A499" s="118"/>
      <c r="B499" s="118"/>
      <c r="C499" s="118"/>
      <c r="D499" s="84"/>
      <c r="E499" s="253"/>
      <c r="F499" s="252"/>
      <c r="G499" s="85" t="s">
        <v>949</v>
      </c>
      <c r="H499" s="251"/>
      <c r="I499" s="84"/>
      <c r="J499" s="84"/>
      <c r="K499" s="99"/>
      <c r="L499" s="85"/>
    </row>
    <row r="500" spans="1:12" s="92" customFormat="1">
      <c r="A500" s="118"/>
      <c r="B500" s="118"/>
      <c r="C500" s="118"/>
      <c r="D500" s="84"/>
      <c r="E500" s="253"/>
      <c r="F500" s="252"/>
      <c r="G500" s="85"/>
      <c r="H500" s="251"/>
      <c r="I500" s="84"/>
      <c r="J500" s="84"/>
      <c r="K500" s="99"/>
      <c r="L500" s="85"/>
    </row>
    <row r="501" spans="1:12" s="92" customFormat="1">
      <c r="A501" s="118"/>
      <c r="B501" s="118"/>
      <c r="C501" s="118"/>
      <c r="D501" s="84"/>
      <c r="E501" s="253"/>
      <c r="F501" s="252"/>
      <c r="G501" s="85"/>
      <c r="H501" s="251"/>
      <c r="I501" s="84"/>
      <c r="J501" s="84"/>
      <c r="K501" s="99"/>
      <c r="L501" s="85"/>
    </row>
    <row r="502" spans="1:12" s="92" customFormat="1">
      <c r="A502" s="118"/>
      <c r="B502" s="118"/>
      <c r="C502" s="118"/>
      <c r="D502" s="84"/>
      <c r="E502" s="253"/>
      <c r="F502" s="252"/>
      <c r="G502" s="85"/>
      <c r="H502" s="251"/>
      <c r="I502" s="84"/>
      <c r="J502" s="84"/>
      <c r="K502" s="99"/>
      <c r="L502" s="85"/>
    </row>
    <row r="503" spans="1:12" s="92" customFormat="1">
      <c r="A503" s="118"/>
      <c r="B503" s="118"/>
      <c r="C503" s="118"/>
      <c r="D503" s="84"/>
      <c r="E503" s="253"/>
      <c r="F503" s="252"/>
      <c r="G503" s="85"/>
      <c r="H503" s="251"/>
      <c r="I503" s="84"/>
      <c r="J503" s="84"/>
      <c r="K503" s="99"/>
      <c r="L503" s="85"/>
    </row>
    <row r="504" spans="1:12" s="92" customFormat="1">
      <c r="A504" s="118"/>
      <c r="B504" s="118"/>
      <c r="C504" s="118"/>
      <c r="D504" s="84"/>
      <c r="E504" s="253"/>
      <c r="F504" s="252"/>
      <c r="G504" s="85"/>
      <c r="H504" s="251"/>
      <c r="I504" s="84"/>
      <c r="J504" s="84"/>
      <c r="K504" s="99"/>
      <c r="L504" s="85"/>
    </row>
    <row r="505" spans="1:12" s="92" customFormat="1">
      <c r="A505" s="118"/>
      <c r="B505" s="118"/>
      <c r="C505" s="118"/>
      <c r="D505" s="84" t="s">
        <v>723</v>
      </c>
      <c r="E505" s="253" t="s">
        <v>627</v>
      </c>
      <c r="F505" s="252" t="s">
        <v>951</v>
      </c>
      <c r="G505" s="85"/>
      <c r="H505" s="251"/>
      <c r="I505" s="84"/>
      <c r="J505" s="84"/>
      <c r="K505" s="99"/>
      <c r="L505" s="85"/>
    </row>
    <row r="506" spans="1:12" s="92" customFormat="1">
      <c r="A506" s="118"/>
      <c r="B506" s="118"/>
      <c r="C506" s="118"/>
      <c r="D506" s="84"/>
      <c r="E506" s="253"/>
      <c r="F506" s="252" t="s">
        <v>952</v>
      </c>
      <c r="G506" s="85"/>
      <c r="H506" s="251"/>
      <c r="I506" s="84"/>
      <c r="J506" s="84"/>
      <c r="K506" s="99"/>
      <c r="L506" s="85"/>
    </row>
    <row r="507" spans="1:12" s="92" customFormat="1">
      <c r="A507" s="118"/>
      <c r="B507" s="118"/>
      <c r="C507" s="118"/>
      <c r="D507" s="84"/>
      <c r="E507" s="253"/>
      <c r="F507" s="252" t="s">
        <v>953</v>
      </c>
      <c r="G507" s="85"/>
      <c r="H507" s="251"/>
      <c r="I507" s="84"/>
      <c r="J507" s="84"/>
      <c r="K507" s="99"/>
      <c r="L507" s="85"/>
    </row>
    <row r="508" spans="1:12" s="92" customFormat="1">
      <c r="A508" s="118"/>
      <c r="B508" s="118"/>
      <c r="C508" s="118"/>
      <c r="D508" s="84"/>
      <c r="E508" s="253"/>
      <c r="F508" s="252" t="s">
        <v>954</v>
      </c>
      <c r="G508" s="85"/>
      <c r="H508" s="251"/>
      <c r="I508" s="84"/>
      <c r="J508" s="84"/>
      <c r="K508" s="250">
        <v>9658000</v>
      </c>
      <c r="L508" s="114" t="s">
        <v>488</v>
      </c>
    </row>
    <row r="509" spans="1:12" s="92" customFormat="1">
      <c r="A509" s="118"/>
      <c r="B509" s="118"/>
      <c r="C509" s="118"/>
      <c r="D509" s="84"/>
      <c r="E509" s="253"/>
      <c r="F509" s="252" t="s">
        <v>96</v>
      </c>
      <c r="G509" s="85" t="s">
        <v>942</v>
      </c>
      <c r="H509" s="251"/>
      <c r="I509" s="84"/>
      <c r="J509" s="84"/>
      <c r="K509" s="99"/>
      <c r="L509" s="85"/>
    </row>
    <row r="510" spans="1:12" s="92" customFormat="1">
      <c r="A510" s="118"/>
      <c r="B510" s="118"/>
      <c r="C510" s="118"/>
      <c r="D510" s="84"/>
      <c r="E510" s="253"/>
      <c r="F510" s="252"/>
      <c r="G510" s="85" t="s">
        <v>955</v>
      </c>
      <c r="H510" s="251"/>
      <c r="I510" s="84"/>
      <c r="J510" s="84"/>
      <c r="K510" s="99"/>
      <c r="L510" s="85"/>
    </row>
    <row r="511" spans="1:12" s="92" customFormat="1">
      <c r="A511" s="118"/>
      <c r="B511" s="118"/>
      <c r="C511" s="118"/>
      <c r="D511" s="84"/>
      <c r="E511" s="253"/>
      <c r="F511" s="252" t="s">
        <v>96</v>
      </c>
      <c r="G511" s="85" t="s">
        <v>944</v>
      </c>
      <c r="H511" s="251"/>
      <c r="I511" s="84"/>
      <c r="J511" s="84"/>
      <c r="K511" s="99"/>
      <c r="L511" s="85"/>
    </row>
    <row r="512" spans="1:12" s="92" customFormat="1">
      <c r="A512" s="118"/>
      <c r="B512" s="118"/>
      <c r="C512" s="118"/>
      <c r="D512" s="84"/>
      <c r="E512" s="253"/>
      <c r="F512" s="252"/>
      <c r="G512" s="85" t="s">
        <v>956</v>
      </c>
      <c r="H512" s="251"/>
      <c r="I512" s="84"/>
      <c r="J512" s="84"/>
      <c r="K512" s="99"/>
      <c r="L512" s="85"/>
    </row>
    <row r="513" spans="1:12" s="92" customFormat="1">
      <c r="A513" s="118"/>
      <c r="B513" s="118"/>
      <c r="C513" s="118"/>
      <c r="D513" s="84"/>
      <c r="E513" s="253"/>
      <c r="F513" s="252" t="s">
        <v>96</v>
      </c>
      <c r="G513" s="85" t="s">
        <v>944</v>
      </c>
      <c r="H513" s="251"/>
      <c r="I513" s="84"/>
      <c r="J513" s="84"/>
      <c r="K513" s="99"/>
      <c r="L513" s="85"/>
    </row>
    <row r="514" spans="1:12" s="92" customFormat="1">
      <c r="A514" s="118"/>
      <c r="B514" s="118"/>
      <c r="C514" s="118"/>
      <c r="D514" s="84"/>
      <c r="E514" s="253"/>
      <c r="F514" s="252"/>
      <c r="G514" s="85" t="s">
        <v>957</v>
      </c>
      <c r="H514" s="251"/>
      <c r="I514" s="84"/>
      <c r="J514" s="84"/>
      <c r="K514" s="99"/>
      <c r="L514" s="85"/>
    </row>
    <row r="515" spans="1:12" s="92" customFormat="1">
      <c r="A515" s="118"/>
      <c r="B515" s="118"/>
      <c r="C515" s="118"/>
      <c r="D515" s="84"/>
      <c r="E515" s="253"/>
      <c r="F515" s="252" t="s">
        <v>96</v>
      </c>
      <c r="G515" s="85" t="s">
        <v>948</v>
      </c>
      <c r="H515" s="251"/>
      <c r="I515" s="84"/>
      <c r="J515" s="84"/>
      <c r="K515" s="99"/>
      <c r="L515" s="85"/>
    </row>
    <row r="516" spans="1:12" s="92" customFormat="1">
      <c r="A516" s="118"/>
      <c r="B516" s="118"/>
      <c r="C516" s="118"/>
      <c r="D516" s="84"/>
      <c r="E516" s="253"/>
      <c r="F516" s="252"/>
      <c r="G516" s="85" t="s">
        <v>958</v>
      </c>
      <c r="H516" s="251"/>
      <c r="I516" s="84"/>
      <c r="J516" s="84"/>
      <c r="K516" s="99"/>
      <c r="L516" s="85"/>
    </row>
    <row r="517" spans="1:12" s="92" customFormat="1">
      <c r="A517" s="118"/>
      <c r="B517" s="118"/>
      <c r="C517" s="118"/>
      <c r="D517" s="84" t="s">
        <v>1252</v>
      </c>
      <c r="E517" s="254" t="s">
        <v>628</v>
      </c>
      <c r="F517" s="252" t="s">
        <v>959</v>
      </c>
      <c r="G517" s="85"/>
      <c r="H517" s="251"/>
      <c r="I517" s="84"/>
      <c r="J517" s="84"/>
      <c r="K517" s="99"/>
      <c r="L517" s="85"/>
    </row>
    <row r="518" spans="1:12" s="92" customFormat="1">
      <c r="A518" s="118"/>
      <c r="B518" s="118"/>
      <c r="C518" s="118"/>
      <c r="D518" s="84"/>
      <c r="E518" s="254"/>
      <c r="F518" s="251" t="s">
        <v>960</v>
      </c>
      <c r="G518" s="85"/>
      <c r="H518" s="251"/>
      <c r="I518" s="84"/>
      <c r="J518" s="84"/>
      <c r="K518" s="250">
        <v>15169000</v>
      </c>
      <c r="L518" s="114" t="s">
        <v>488</v>
      </c>
    </row>
    <row r="519" spans="1:12" s="92" customFormat="1">
      <c r="A519" s="118"/>
      <c r="B519" s="118"/>
      <c r="C519" s="118"/>
      <c r="D519" s="84"/>
      <c r="E519" s="254"/>
      <c r="F519" s="84" t="s">
        <v>96</v>
      </c>
      <c r="G519" s="85" t="s">
        <v>1214</v>
      </c>
      <c r="H519" s="251"/>
      <c r="I519" s="84"/>
      <c r="J519" s="84"/>
      <c r="K519" s="99"/>
      <c r="L519" s="85"/>
    </row>
    <row r="520" spans="1:12" s="92" customFormat="1">
      <c r="A520" s="118"/>
      <c r="B520" s="118"/>
      <c r="C520" s="118"/>
      <c r="D520" s="84"/>
      <c r="E520" s="253"/>
      <c r="F520" s="84" t="s">
        <v>96</v>
      </c>
      <c r="G520" s="85" t="s">
        <v>930</v>
      </c>
      <c r="H520" s="251"/>
      <c r="I520" s="84"/>
      <c r="J520" s="84"/>
      <c r="K520" s="99"/>
      <c r="L520" s="85"/>
    </row>
    <row r="521" spans="1:12" s="92" customFormat="1">
      <c r="A521" s="118"/>
      <c r="B521" s="118"/>
      <c r="C521" s="118"/>
      <c r="D521" s="84"/>
      <c r="E521" s="253"/>
      <c r="F521" s="252"/>
      <c r="G521" s="85" t="s">
        <v>961</v>
      </c>
      <c r="H521" s="251"/>
      <c r="I521" s="84"/>
      <c r="J521" s="84"/>
      <c r="K521" s="99"/>
      <c r="L521" s="85"/>
    </row>
    <row r="522" spans="1:12" s="92" customFormat="1">
      <c r="A522" s="118"/>
      <c r="B522" s="118"/>
      <c r="C522" s="118"/>
      <c r="D522" s="84"/>
      <c r="E522" s="253"/>
      <c r="F522" s="251" t="s">
        <v>96</v>
      </c>
      <c r="G522" s="85" t="s">
        <v>962</v>
      </c>
      <c r="H522" s="251"/>
      <c r="I522" s="84"/>
      <c r="J522" s="84"/>
      <c r="K522" s="99"/>
      <c r="L522" s="85"/>
    </row>
    <row r="523" spans="1:12" s="92" customFormat="1">
      <c r="A523" s="118"/>
      <c r="B523" s="118"/>
      <c r="C523" s="118"/>
      <c r="D523" s="84"/>
      <c r="E523" s="253"/>
      <c r="F523" s="252"/>
      <c r="G523" s="85" t="s">
        <v>963</v>
      </c>
      <c r="H523" s="251"/>
      <c r="I523" s="84"/>
      <c r="J523" s="84"/>
      <c r="K523" s="99"/>
      <c r="L523" s="85"/>
    </row>
    <row r="524" spans="1:12" s="92" customFormat="1">
      <c r="A524" s="118"/>
      <c r="B524" s="118"/>
      <c r="C524" s="118"/>
      <c r="D524" s="84"/>
      <c r="E524" s="253"/>
      <c r="F524" s="251"/>
      <c r="G524" s="85" t="s">
        <v>964</v>
      </c>
      <c r="H524" s="251"/>
      <c r="I524" s="84"/>
      <c r="J524" s="84"/>
      <c r="K524" s="99"/>
      <c r="L524" s="85"/>
    </row>
    <row r="525" spans="1:12" s="92" customFormat="1">
      <c r="A525" s="118"/>
      <c r="B525" s="118"/>
      <c r="C525" s="118"/>
      <c r="D525" s="84"/>
      <c r="E525" s="253"/>
      <c r="F525" s="252" t="s">
        <v>96</v>
      </c>
      <c r="G525" s="85" t="s">
        <v>965</v>
      </c>
      <c r="H525" s="251"/>
      <c r="I525" s="84"/>
      <c r="J525" s="84"/>
      <c r="K525" s="99"/>
      <c r="L525" s="85"/>
    </row>
    <row r="526" spans="1:12" s="92" customFormat="1">
      <c r="A526" s="118"/>
      <c r="B526" s="118"/>
      <c r="C526" s="118"/>
      <c r="D526" s="84"/>
      <c r="E526" s="253"/>
      <c r="F526" s="251"/>
      <c r="G526" s="85" t="s">
        <v>929</v>
      </c>
      <c r="H526" s="251"/>
      <c r="I526" s="84"/>
      <c r="J526" s="84"/>
      <c r="K526" s="99"/>
      <c r="L526" s="85"/>
    </row>
    <row r="527" spans="1:12" s="92" customFormat="1">
      <c r="A527" s="118"/>
      <c r="B527" s="118"/>
      <c r="C527" s="118"/>
      <c r="D527" s="84"/>
      <c r="E527" s="253"/>
      <c r="F527" s="251" t="s">
        <v>96</v>
      </c>
      <c r="G527" s="85" t="s">
        <v>966</v>
      </c>
      <c r="H527" s="251"/>
      <c r="I527" s="84"/>
      <c r="J527" s="84"/>
      <c r="K527" s="99"/>
      <c r="L527" s="85"/>
    </row>
    <row r="528" spans="1:12" s="92" customFormat="1">
      <c r="A528" s="118"/>
      <c r="B528" s="118"/>
      <c r="C528" s="118"/>
      <c r="D528" s="84"/>
      <c r="E528" s="253"/>
      <c r="F528" s="252"/>
      <c r="G528" s="85" t="s">
        <v>967</v>
      </c>
      <c r="H528" s="251"/>
      <c r="I528" s="84"/>
      <c r="J528" s="84"/>
      <c r="K528" s="99"/>
      <c r="L528" s="85"/>
    </row>
    <row r="529" spans="1:12" s="92" customFormat="1">
      <c r="A529" s="118"/>
      <c r="B529" s="118"/>
      <c r="C529" s="118"/>
      <c r="D529" s="84"/>
      <c r="E529" s="253"/>
      <c r="F529" s="251" t="s">
        <v>96</v>
      </c>
      <c r="G529" s="85" t="s">
        <v>720</v>
      </c>
      <c r="H529" s="251"/>
      <c r="I529" s="84"/>
      <c r="J529" s="84"/>
      <c r="K529" s="99"/>
      <c r="L529" s="85"/>
    </row>
    <row r="530" spans="1:12" s="92" customFormat="1">
      <c r="A530" s="118"/>
      <c r="B530" s="118"/>
      <c r="C530" s="118"/>
      <c r="D530" s="84"/>
      <c r="E530" s="253"/>
      <c r="F530" s="252"/>
      <c r="G530" s="85" t="s">
        <v>968</v>
      </c>
      <c r="H530" s="251"/>
      <c r="I530" s="84"/>
      <c r="J530" s="84"/>
      <c r="K530" s="99"/>
      <c r="L530" s="85"/>
    </row>
    <row r="531" spans="1:12" s="92" customFormat="1">
      <c r="A531" s="118"/>
      <c r="B531" s="118"/>
      <c r="C531" s="118"/>
      <c r="D531" s="84"/>
      <c r="E531" s="253"/>
      <c r="F531" s="251" t="s">
        <v>96</v>
      </c>
      <c r="G531" s="85" t="s">
        <v>721</v>
      </c>
      <c r="H531" s="251"/>
      <c r="I531" s="84"/>
      <c r="J531" s="84"/>
      <c r="K531" s="99"/>
      <c r="L531" s="85"/>
    </row>
    <row r="532" spans="1:12" s="92" customFormat="1">
      <c r="A532" s="118"/>
      <c r="B532" s="118"/>
      <c r="C532" s="118"/>
      <c r="D532" s="84"/>
      <c r="E532" s="253"/>
      <c r="F532" s="251"/>
      <c r="G532" s="85" t="s">
        <v>969</v>
      </c>
      <c r="H532" s="251"/>
      <c r="I532" s="84"/>
      <c r="J532" s="84"/>
      <c r="K532" s="99"/>
      <c r="L532" s="85"/>
    </row>
    <row r="533" spans="1:12" s="92" customFormat="1">
      <c r="A533" s="118"/>
      <c r="B533" s="118"/>
      <c r="C533" s="118"/>
      <c r="D533" s="84"/>
      <c r="E533" s="253"/>
      <c r="F533" s="252" t="s">
        <v>96</v>
      </c>
      <c r="G533" s="85" t="s">
        <v>970</v>
      </c>
      <c r="H533" s="251"/>
      <c r="I533" s="84"/>
      <c r="J533" s="84"/>
      <c r="K533" s="99"/>
      <c r="L533" s="85"/>
    </row>
    <row r="534" spans="1:12" s="92" customFormat="1">
      <c r="A534" s="118"/>
      <c r="B534" s="118"/>
      <c r="C534" s="118"/>
      <c r="D534" s="84"/>
      <c r="E534" s="253"/>
      <c r="F534" s="251"/>
      <c r="G534" s="85" t="s">
        <v>971</v>
      </c>
      <c r="H534" s="251"/>
      <c r="I534" s="84"/>
      <c r="J534" s="84"/>
      <c r="K534" s="99"/>
      <c r="L534" s="85"/>
    </row>
    <row r="535" spans="1:12" s="92" customFormat="1">
      <c r="A535" s="118"/>
      <c r="B535" s="118"/>
      <c r="C535" s="118"/>
      <c r="D535" s="84"/>
      <c r="E535" s="253"/>
      <c r="F535" s="251"/>
      <c r="G535" s="85"/>
      <c r="H535" s="251"/>
      <c r="I535" s="84"/>
      <c r="J535" s="84"/>
      <c r="K535" s="99"/>
      <c r="L535" s="85"/>
    </row>
    <row r="536" spans="1:12" s="92" customFormat="1">
      <c r="A536" s="118"/>
      <c r="B536" s="118"/>
      <c r="C536" s="118"/>
      <c r="D536" s="84"/>
      <c r="E536" s="253"/>
      <c r="F536" s="251"/>
      <c r="G536" s="85"/>
      <c r="H536" s="251"/>
      <c r="I536" s="84"/>
      <c r="J536" s="84"/>
      <c r="K536" s="99"/>
      <c r="L536" s="85"/>
    </row>
    <row r="537" spans="1:12" s="92" customFormat="1">
      <c r="A537" s="118"/>
      <c r="B537" s="118"/>
      <c r="C537" s="118"/>
      <c r="D537" s="84"/>
      <c r="E537" s="253"/>
      <c r="F537" s="251"/>
      <c r="G537" s="85"/>
      <c r="H537" s="251"/>
      <c r="I537" s="84"/>
      <c r="J537" s="84"/>
      <c r="K537" s="99"/>
      <c r="L537" s="85"/>
    </row>
    <row r="538" spans="1:12" s="92" customFormat="1">
      <c r="A538" s="118"/>
      <c r="B538" s="118"/>
      <c r="C538" s="118"/>
      <c r="D538" s="84"/>
      <c r="E538" s="253"/>
      <c r="F538" s="251"/>
      <c r="G538" s="85"/>
      <c r="H538" s="251"/>
      <c r="I538" s="84"/>
      <c r="J538" s="84"/>
      <c r="K538" s="99"/>
      <c r="L538" s="85"/>
    </row>
    <row r="539" spans="1:12" s="92" customFormat="1">
      <c r="A539" s="118"/>
      <c r="B539" s="118"/>
      <c r="C539" s="118"/>
      <c r="D539" s="84"/>
      <c r="E539" s="253"/>
      <c r="F539" s="251"/>
      <c r="G539" s="85"/>
      <c r="H539" s="251"/>
      <c r="I539" s="84"/>
      <c r="J539" s="84"/>
      <c r="K539" s="99"/>
      <c r="L539" s="85"/>
    </row>
    <row r="540" spans="1:12" s="92" customFormat="1">
      <c r="A540" s="118"/>
      <c r="B540" s="118"/>
      <c r="C540" s="118"/>
      <c r="D540" s="84"/>
      <c r="E540" s="253"/>
      <c r="F540" s="251"/>
      <c r="G540" s="85"/>
      <c r="H540" s="251"/>
      <c r="I540" s="84"/>
      <c r="J540" s="84"/>
      <c r="K540" s="99"/>
      <c r="L540" s="85"/>
    </row>
    <row r="541" spans="1:12" s="92" customFormat="1">
      <c r="A541" s="118"/>
      <c r="B541" s="118"/>
      <c r="C541" s="118"/>
      <c r="D541" s="84"/>
      <c r="E541" s="253"/>
      <c r="F541" s="251"/>
      <c r="G541" s="85"/>
      <c r="H541" s="251"/>
      <c r="I541" s="84"/>
      <c r="J541" s="84"/>
      <c r="K541" s="99"/>
      <c r="L541" s="85"/>
    </row>
    <row r="542" spans="1:12" s="92" customFormat="1">
      <c r="A542" s="118"/>
      <c r="B542" s="118"/>
      <c r="C542" s="118"/>
      <c r="D542" s="84" t="s">
        <v>1253</v>
      </c>
      <c r="E542" s="253" t="s">
        <v>625</v>
      </c>
      <c r="F542" s="252" t="s">
        <v>972</v>
      </c>
      <c r="G542" s="85"/>
      <c r="H542" s="251"/>
      <c r="I542" s="84"/>
      <c r="J542" s="84"/>
      <c r="K542" s="99"/>
      <c r="L542" s="85"/>
    </row>
    <row r="543" spans="1:12" s="92" customFormat="1">
      <c r="A543" s="118"/>
      <c r="B543" s="118"/>
      <c r="C543" s="118"/>
      <c r="D543" s="84"/>
      <c r="E543" s="253"/>
      <c r="F543" s="251" t="s">
        <v>973</v>
      </c>
      <c r="G543" s="85"/>
      <c r="H543" s="251"/>
      <c r="I543" s="84"/>
      <c r="J543" s="84"/>
      <c r="K543" s="250">
        <v>1344100</v>
      </c>
      <c r="L543" s="114" t="s">
        <v>488</v>
      </c>
    </row>
    <row r="544" spans="1:12" s="92" customFormat="1">
      <c r="A544" s="118"/>
      <c r="B544" s="118"/>
      <c r="C544" s="118"/>
      <c r="D544" s="84"/>
      <c r="E544" s="253"/>
      <c r="F544" s="252" t="s">
        <v>96</v>
      </c>
      <c r="G544" s="85" t="s">
        <v>942</v>
      </c>
      <c r="H544" s="251"/>
      <c r="I544" s="84"/>
      <c r="J544" s="84"/>
      <c r="K544" s="99"/>
      <c r="L544" s="85"/>
    </row>
    <row r="545" spans="1:12" s="92" customFormat="1">
      <c r="A545" s="118"/>
      <c r="B545" s="118"/>
      <c r="C545" s="118"/>
      <c r="D545" s="84"/>
      <c r="E545" s="253"/>
      <c r="F545" s="251"/>
      <c r="G545" s="85" t="s">
        <v>974</v>
      </c>
      <c r="H545" s="251"/>
      <c r="I545" s="84"/>
      <c r="J545" s="84"/>
      <c r="K545" s="99"/>
      <c r="L545" s="85"/>
    </row>
    <row r="546" spans="1:12" s="92" customFormat="1">
      <c r="A546" s="118"/>
      <c r="B546" s="118"/>
      <c r="C546" s="118"/>
      <c r="D546" s="84"/>
      <c r="E546" s="253"/>
      <c r="F546" s="252" t="s">
        <v>96</v>
      </c>
      <c r="G546" s="85" t="s">
        <v>975</v>
      </c>
      <c r="H546" s="251"/>
      <c r="I546" s="84"/>
      <c r="J546" s="84"/>
      <c r="K546" s="99"/>
      <c r="L546" s="85"/>
    </row>
    <row r="547" spans="1:12" s="92" customFormat="1">
      <c r="A547" s="118"/>
      <c r="B547" s="118"/>
      <c r="C547" s="118"/>
      <c r="D547" s="84"/>
      <c r="E547" s="253"/>
      <c r="F547" s="251"/>
      <c r="G547" s="85" t="s">
        <v>976</v>
      </c>
      <c r="H547" s="251"/>
      <c r="I547" s="84"/>
      <c r="J547" s="84"/>
      <c r="K547" s="99"/>
      <c r="L547" s="85"/>
    </row>
    <row r="548" spans="1:12" s="92" customFormat="1">
      <c r="A548" s="118"/>
      <c r="B548" s="118"/>
      <c r="C548" s="118"/>
      <c r="D548" s="84"/>
      <c r="E548" s="253"/>
      <c r="F548" s="251" t="s">
        <v>96</v>
      </c>
      <c r="G548" s="85" t="s">
        <v>948</v>
      </c>
      <c r="H548" s="251"/>
      <c r="I548" s="84"/>
      <c r="J548" s="84"/>
      <c r="K548" s="99"/>
      <c r="L548" s="85"/>
    </row>
    <row r="549" spans="1:12" s="92" customFormat="1">
      <c r="A549" s="118"/>
      <c r="B549" s="118"/>
      <c r="C549" s="118"/>
      <c r="D549" s="84"/>
      <c r="E549" s="254"/>
      <c r="F549" s="84"/>
      <c r="G549" s="85" t="s">
        <v>977</v>
      </c>
      <c r="H549" s="251"/>
      <c r="I549" s="84"/>
      <c r="J549" s="84"/>
      <c r="K549" s="99"/>
      <c r="L549" s="85"/>
    </row>
    <row r="550" spans="1:12" s="92" customFormat="1">
      <c r="A550" s="118"/>
      <c r="B550" s="118"/>
      <c r="C550" s="118"/>
      <c r="D550" s="84" t="s">
        <v>1254</v>
      </c>
      <c r="E550" s="254" t="s">
        <v>629</v>
      </c>
      <c r="F550" s="84" t="s">
        <v>978</v>
      </c>
      <c r="G550" s="85"/>
      <c r="H550" s="251"/>
      <c r="I550" s="84"/>
      <c r="J550" s="84"/>
      <c r="K550" s="99"/>
      <c r="L550" s="85"/>
    </row>
    <row r="551" spans="1:12" s="92" customFormat="1">
      <c r="A551" s="118"/>
      <c r="B551" s="118"/>
      <c r="C551" s="118"/>
      <c r="D551" s="84"/>
      <c r="E551" s="254"/>
      <c r="F551" s="84" t="s">
        <v>979</v>
      </c>
      <c r="G551" s="85"/>
      <c r="H551" s="251"/>
      <c r="I551" s="84"/>
      <c r="J551" s="84"/>
      <c r="K551" s="250">
        <v>3521300</v>
      </c>
      <c r="L551" s="114" t="s">
        <v>488</v>
      </c>
    </row>
    <row r="552" spans="1:12" s="92" customFormat="1">
      <c r="A552" s="118"/>
      <c r="B552" s="118"/>
      <c r="C552" s="118"/>
      <c r="D552" s="84"/>
      <c r="E552" s="254"/>
      <c r="F552" s="84" t="s">
        <v>96</v>
      </c>
      <c r="G552" s="85" t="s">
        <v>942</v>
      </c>
      <c r="H552" s="251"/>
      <c r="I552" s="84"/>
      <c r="J552" s="84"/>
      <c r="K552" s="99"/>
      <c r="L552" s="85"/>
    </row>
    <row r="553" spans="1:12" s="92" customFormat="1">
      <c r="A553" s="118"/>
      <c r="B553" s="118"/>
      <c r="C553" s="118"/>
      <c r="D553" s="84"/>
      <c r="E553" s="254"/>
      <c r="F553" s="84"/>
      <c r="G553" s="85" t="s">
        <v>980</v>
      </c>
      <c r="H553" s="251"/>
      <c r="I553" s="84"/>
      <c r="J553" s="84"/>
      <c r="K553" s="99"/>
      <c r="L553" s="85"/>
    </row>
    <row r="554" spans="1:12" s="92" customFormat="1">
      <c r="A554" s="118"/>
      <c r="B554" s="118"/>
      <c r="C554" s="118"/>
      <c r="D554" s="84"/>
      <c r="E554" s="254"/>
      <c r="F554" s="84" t="s">
        <v>96</v>
      </c>
      <c r="G554" s="85" t="s">
        <v>975</v>
      </c>
      <c r="H554" s="251"/>
      <c r="I554" s="84"/>
      <c r="J554" s="84"/>
      <c r="K554" s="99"/>
      <c r="L554" s="85"/>
    </row>
    <row r="555" spans="1:12" s="92" customFormat="1">
      <c r="A555" s="118"/>
      <c r="B555" s="118"/>
      <c r="C555" s="118"/>
      <c r="D555" s="84"/>
      <c r="E555" s="254"/>
      <c r="F555" s="84"/>
      <c r="G555" s="85" t="s">
        <v>981</v>
      </c>
      <c r="H555" s="251"/>
      <c r="I555" s="84"/>
      <c r="J555" s="84"/>
      <c r="K555" s="99"/>
      <c r="L555" s="85"/>
    </row>
    <row r="556" spans="1:12" s="92" customFormat="1">
      <c r="A556" s="118"/>
      <c r="B556" s="118"/>
      <c r="C556" s="118"/>
      <c r="D556" s="84"/>
      <c r="E556" s="254"/>
      <c r="F556" s="84" t="s">
        <v>96</v>
      </c>
      <c r="G556" s="85" t="s">
        <v>948</v>
      </c>
      <c r="H556" s="251"/>
      <c r="I556" s="84"/>
      <c r="J556" s="84"/>
      <c r="K556" s="99"/>
      <c r="L556" s="85"/>
    </row>
    <row r="557" spans="1:12" s="92" customFormat="1">
      <c r="A557" s="118"/>
      <c r="B557" s="118"/>
      <c r="C557" s="118"/>
      <c r="D557" s="84"/>
      <c r="E557" s="254"/>
      <c r="F557" s="84"/>
      <c r="G557" s="85" t="s">
        <v>982</v>
      </c>
      <c r="H557" s="251"/>
      <c r="I557" s="84"/>
      <c r="J557" s="84"/>
      <c r="K557" s="99"/>
      <c r="L557" s="85"/>
    </row>
    <row r="558" spans="1:12" s="92" customFormat="1">
      <c r="A558" s="118"/>
      <c r="B558" s="118"/>
      <c r="C558" s="118"/>
      <c r="D558" s="84"/>
      <c r="E558" s="254"/>
      <c r="F558" s="84"/>
      <c r="G558" s="85"/>
      <c r="H558" s="251"/>
      <c r="I558" s="84"/>
      <c r="J558" s="84"/>
      <c r="K558" s="99"/>
      <c r="L558" s="85"/>
    </row>
    <row r="559" spans="1:12" s="92" customFormat="1">
      <c r="A559" s="118"/>
      <c r="B559" s="118"/>
      <c r="C559" s="118"/>
      <c r="D559" s="84"/>
      <c r="E559" s="254"/>
      <c r="F559" s="84"/>
      <c r="G559" s="85"/>
      <c r="H559" s="251"/>
      <c r="I559" s="84"/>
      <c r="J559" s="84"/>
      <c r="K559" s="99"/>
      <c r="L559" s="85"/>
    </row>
    <row r="560" spans="1:12" s="92" customFormat="1">
      <c r="A560" s="118"/>
      <c r="B560" s="118"/>
      <c r="C560" s="118"/>
      <c r="D560" s="84"/>
      <c r="E560" s="254"/>
      <c r="F560" s="84"/>
      <c r="G560" s="85"/>
      <c r="H560" s="251"/>
      <c r="I560" s="84"/>
      <c r="J560" s="84"/>
      <c r="K560" s="99"/>
      <c r="L560" s="85"/>
    </row>
    <row r="561" spans="1:12" s="92" customFormat="1">
      <c r="A561" s="118"/>
      <c r="B561" s="118"/>
      <c r="C561" s="118"/>
      <c r="D561" s="84"/>
      <c r="E561" s="253"/>
      <c r="F561" s="84"/>
      <c r="G561" s="85"/>
      <c r="H561" s="251"/>
      <c r="I561" s="84"/>
      <c r="J561" s="84"/>
      <c r="K561" s="99"/>
      <c r="L561" s="85"/>
    </row>
    <row r="562" spans="1:12" s="92" customFormat="1">
      <c r="A562" s="118"/>
      <c r="B562" s="118"/>
      <c r="C562" s="118"/>
      <c r="D562" s="84"/>
      <c r="E562" s="253"/>
      <c r="F562" s="84"/>
      <c r="G562" s="85"/>
      <c r="H562" s="251"/>
      <c r="I562" s="84"/>
      <c r="J562" s="84"/>
      <c r="K562" s="99"/>
      <c r="L562" s="85"/>
    </row>
    <row r="563" spans="1:12" s="92" customFormat="1">
      <c r="A563" s="118"/>
      <c r="B563" s="118"/>
      <c r="C563" s="118"/>
      <c r="D563" s="86" t="s">
        <v>730</v>
      </c>
      <c r="E563" s="253"/>
      <c r="F563" s="251"/>
      <c r="G563" s="85"/>
      <c r="H563" s="251"/>
      <c r="I563" s="118"/>
      <c r="J563" s="118"/>
      <c r="K563" s="120"/>
      <c r="L563" s="121"/>
    </row>
    <row r="564" spans="1:12" s="92" customFormat="1">
      <c r="A564" s="118"/>
      <c r="B564" s="118"/>
      <c r="C564" s="118"/>
      <c r="D564" s="86" t="s">
        <v>731</v>
      </c>
      <c r="E564" s="253"/>
      <c r="F564" s="86" t="s">
        <v>732</v>
      </c>
      <c r="G564" s="255"/>
      <c r="H564" s="97"/>
      <c r="I564" s="118"/>
      <c r="J564" s="118"/>
      <c r="K564" s="120"/>
      <c r="L564" s="121"/>
    </row>
    <row r="565" spans="1:12" s="92" customFormat="1">
      <c r="A565" s="118"/>
      <c r="B565" s="118"/>
      <c r="C565" s="118"/>
      <c r="D565" s="84"/>
      <c r="E565" s="253"/>
      <c r="F565" s="86" t="s">
        <v>733</v>
      </c>
      <c r="G565" s="255"/>
      <c r="H565" s="97"/>
      <c r="I565" s="118"/>
      <c r="J565" s="118"/>
      <c r="K565" s="120"/>
      <c r="L565" s="121"/>
    </row>
    <row r="566" spans="1:12" s="92" customFormat="1">
      <c r="A566" s="118"/>
      <c r="B566" s="118"/>
      <c r="C566" s="118"/>
      <c r="D566" s="84"/>
      <c r="E566" s="253"/>
      <c r="F566" s="86" t="s">
        <v>734</v>
      </c>
      <c r="G566" s="255"/>
      <c r="H566" s="97"/>
      <c r="I566" s="118"/>
      <c r="J566" s="118"/>
      <c r="K566" s="120"/>
      <c r="L566" s="121"/>
    </row>
    <row r="567" spans="1:12" s="92" customFormat="1">
      <c r="A567" s="118"/>
      <c r="B567" s="118"/>
      <c r="C567" s="118"/>
      <c r="D567" s="84"/>
      <c r="E567" s="253"/>
      <c r="F567" s="86" t="s">
        <v>735</v>
      </c>
      <c r="G567" s="255"/>
      <c r="H567" s="97"/>
      <c r="I567" s="118"/>
      <c r="J567" s="118"/>
      <c r="K567" s="120"/>
      <c r="L567" s="121"/>
    </row>
    <row r="568" spans="1:12" s="92" customFormat="1">
      <c r="A568" s="118"/>
      <c r="B568" s="118"/>
      <c r="C568" s="118"/>
      <c r="D568" s="84"/>
      <c r="E568" s="253"/>
      <c r="F568" s="86" t="s">
        <v>736</v>
      </c>
      <c r="G568" s="255"/>
      <c r="H568" s="97"/>
      <c r="I568" s="118"/>
      <c r="J568" s="118"/>
      <c r="K568" s="120"/>
      <c r="L568" s="121"/>
    </row>
    <row r="569" spans="1:12" s="92" customFormat="1">
      <c r="A569" s="118"/>
      <c r="B569" s="118"/>
      <c r="C569" s="118"/>
      <c r="D569" s="84"/>
      <c r="E569" s="253"/>
      <c r="F569" s="86" t="s">
        <v>737</v>
      </c>
      <c r="G569" s="85"/>
      <c r="H569" s="251"/>
      <c r="I569" s="118"/>
      <c r="J569" s="118"/>
      <c r="K569" s="120"/>
      <c r="L569" s="121"/>
    </row>
    <row r="570" spans="1:12" s="92" customFormat="1">
      <c r="A570" s="118"/>
      <c r="B570" s="118"/>
      <c r="C570" s="118"/>
      <c r="D570" s="84"/>
      <c r="E570" s="253"/>
      <c r="F570" s="252" t="s">
        <v>96</v>
      </c>
      <c r="G570" s="231" t="s">
        <v>738</v>
      </c>
      <c r="H570" s="256"/>
      <c r="I570" s="118"/>
      <c r="J570" s="118"/>
      <c r="K570" s="120"/>
      <c r="L570" s="121"/>
    </row>
    <row r="571" spans="1:12" s="92" customFormat="1">
      <c r="A571" s="118"/>
      <c r="B571" s="118"/>
      <c r="C571" s="118"/>
      <c r="D571" s="84"/>
      <c r="E571" s="253"/>
      <c r="F571" s="252" t="s">
        <v>96</v>
      </c>
      <c r="G571" s="231" t="s">
        <v>739</v>
      </c>
      <c r="H571" s="256"/>
      <c r="I571" s="118"/>
      <c r="J571" s="118"/>
      <c r="K571" s="120"/>
      <c r="L571" s="121"/>
    </row>
    <row r="572" spans="1:12" s="92" customFormat="1">
      <c r="A572" s="118"/>
      <c r="B572" s="118"/>
      <c r="C572" s="118"/>
      <c r="D572" s="84"/>
      <c r="E572" s="253"/>
      <c r="F572" s="252" t="s">
        <v>96</v>
      </c>
      <c r="G572" s="231" t="s">
        <v>740</v>
      </c>
      <c r="H572" s="256"/>
      <c r="I572" s="118"/>
      <c r="J572" s="118"/>
      <c r="K572" s="120"/>
      <c r="L572" s="121"/>
    </row>
    <row r="573" spans="1:12" s="92" customFormat="1">
      <c r="A573" s="118"/>
      <c r="B573" s="118"/>
      <c r="C573" s="118"/>
      <c r="D573" s="84"/>
      <c r="E573" s="253"/>
      <c r="F573" s="252"/>
      <c r="G573" s="231" t="s">
        <v>741</v>
      </c>
      <c r="H573" s="256"/>
      <c r="I573" s="118"/>
      <c r="J573" s="118"/>
      <c r="K573" s="120"/>
      <c r="L573" s="121"/>
    </row>
    <row r="574" spans="1:12" s="92" customFormat="1">
      <c r="A574" s="118"/>
      <c r="B574" s="118"/>
      <c r="C574" s="118"/>
      <c r="D574" s="84"/>
      <c r="E574" s="253"/>
      <c r="F574" s="252"/>
      <c r="G574" s="231"/>
      <c r="H574" s="256"/>
      <c r="I574" s="118"/>
      <c r="J574" s="118"/>
      <c r="K574" s="120"/>
      <c r="L574" s="121"/>
    </row>
    <row r="575" spans="1:12" s="92" customFormat="1">
      <c r="A575" s="118"/>
      <c r="B575" s="118"/>
      <c r="C575" s="118"/>
      <c r="D575" s="84"/>
      <c r="E575" s="253"/>
      <c r="F575" s="86" t="s">
        <v>742</v>
      </c>
      <c r="G575" s="231"/>
      <c r="H575" s="256"/>
      <c r="I575" s="118"/>
      <c r="J575" s="118"/>
      <c r="K575" s="120"/>
      <c r="L575" s="121"/>
    </row>
    <row r="576" spans="1:12" s="92" customFormat="1">
      <c r="A576" s="118"/>
      <c r="B576" s="118"/>
      <c r="C576" s="118"/>
      <c r="D576" s="84"/>
      <c r="E576" s="253"/>
      <c r="F576" s="252"/>
      <c r="G576" s="231"/>
      <c r="H576" s="256"/>
      <c r="I576" s="118"/>
      <c r="J576" s="118"/>
      <c r="K576" s="120"/>
      <c r="L576" s="121"/>
    </row>
    <row r="577" spans="1:12" s="92" customFormat="1">
      <c r="A577" s="118"/>
      <c r="B577" s="118"/>
      <c r="C577" s="118"/>
      <c r="D577" s="84"/>
      <c r="E577" s="253"/>
      <c r="F577" s="86" t="s">
        <v>743</v>
      </c>
      <c r="G577" s="231"/>
      <c r="H577" s="256"/>
      <c r="I577" s="118"/>
      <c r="J577" s="118"/>
      <c r="K577" s="120"/>
      <c r="L577" s="121"/>
    </row>
    <row r="578" spans="1:12" s="92" customFormat="1">
      <c r="A578" s="118"/>
      <c r="B578" s="118"/>
      <c r="C578" s="118"/>
      <c r="D578" s="84"/>
      <c r="E578" s="253"/>
      <c r="F578" s="252" t="s">
        <v>96</v>
      </c>
      <c r="G578" s="85" t="s">
        <v>744</v>
      </c>
      <c r="H578" s="251"/>
      <c r="I578" s="118"/>
      <c r="J578" s="118"/>
      <c r="K578" s="120"/>
      <c r="L578" s="121"/>
    </row>
    <row r="579" spans="1:12" s="92" customFormat="1">
      <c r="A579" s="118"/>
      <c r="B579" s="118"/>
      <c r="C579" s="118"/>
      <c r="D579" s="84"/>
      <c r="E579" s="253"/>
      <c r="F579" s="252" t="s">
        <v>96</v>
      </c>
      <c r="G579" s="231" t="s">
        <v>745</v>
      </c>
      <c r="H579" s="257"/>
      <c r="I579" s="118"/>
      <c r="J579" s="118"/>
      <c r="K579" s="120"/>
      <c r="L579" s="121"/>
    </row>
    <row r="580" spans="1:12" s="92" customFormat="1">
      <c r="A580" s="118"/>
      <c r="B580" s="118"/>
      <c r="C580" s="118"/>
      <c r="D580" s="84"/>
      <c r="E580" s="253"/>
      <c r="F580" s="252" t="s">
        <v>96</v>
      </c>
      <c r="G580" s="231" t="s">
        <v>746</v>
      </c>
      <c r="H580" s="257"/>
      <c r="I580" s="118"/>
      <c r="J580" s="118"/>
      <c r="K580" s="120"/>
      <c r="L580" s="121"/>
    </row>
    <row r="581" spans="1:12" s="92" customFormat="1">
      <c r="A581" s="118"/>
      <c r="B581" s="118"/>
      <c r="C581" s="118"/>
      <c r="D581" s="84"/>
      <c r="E581" s="253"/>
      <c r="F581" s="252" t="s">
        <v>96</v>
      </c>
      <c r="G581" s="231" t="s">
        <v>747</v>
      </c>
      <c r="H581" s="257"/>
      <c r="I581" s="118"/>
      <c r="J581" s="118"/>
      <c r="K581" s="120"/>
      <c r="L581" s="121"/>
    </row>
    <row r="582" spans="1:12" s="92" customFormat="1">
      <c r="A582" s="118"/>
      <c r="B582" s="118"/>
      <c r="C582" s="118"/>
      <c r="D582" s="84"/>
      <c r="E582" s="253"/>
      <c r="F582" s="86"/>
      <c r="G582" s="231"/>
      <c r="H582" s="257"/>
      <c r="I582" s="118"/>
      <c r="J582" s="118"/>
      <c r="K582" s="120"/>
      <c r="L582" s="121"/>
    </row>
    <row r="583" spans="1:12" s="92" customFormat="1">
      <c r="A583" s="118"/>
      <c r="B583" s="118"/>
      <c r="C583" s="118"/>
      <c r="D583" s="84"/>
      <c r="E583" s="253"/>
      <c r="F583" s="86" t="s">
        <v>782</v>
      </c>
      <c r="G583" s="231"/>
      <c r="H583" s="257"/>
      <c r="I583" s="118"/>
      <c r="J583" s="118"/>
      <c r="K583" s="120"/>
      <c r="L583" s="121"/>
    </row>
    <row r="584" spans="1:12" s="92" customFormat="1">
      <c r="A584" s="118"/>
      <c r="B584" s="118"/>
      <c r="C584" s="118"/>
      <c r="D584" s="84"/>
      <c r="E584" s="253"/>
      <c r="F584" s="252" t="s">
        <v>96</v>
      </c>
      <c r="G584" s="85" t="s">
        <v>748</v>
      </c>
      <c r="H584" s="251"/>
      <c r="I584" s="118"/>
      <c r="J584" s="118"/>
      <c r="K584" s="120"/>
      <c r="L584" s="121"/>
    </row>
    <row r="585" spans="1:12" s="92" customFormat="1">
      <c r="A585" s="118"/>
      <c r="B585" s="118"/>
      <c r="C585" s="118"/>
      <c r="D585" s="84"/>
      <c r="E585" s="253"/>
      <c r="F585" s="252"/>
      <c r="G585" s="231" t="s">
        <v>749</v>
      </c>
      <c r="H585" s="257"/>
      <c r="I585" s="118"/>
      <c r="J585" s="118"/>
      <c r="K585" s="120"/>
      <c r="L585" s="121"/>
    </row>
    <row r="586" spans="1:12" s="92" customFormat="1">
      <c r="A586" s="118"/>
      <c r="B586" s="118"/>
      <c r="C586" s="118"/>
      <c r="D586" s="84"/>
      <c r="E586" s="253"/>
      <c r="F586" s="252"/>
      <c r="G586" s="231"/>
      <c r="H586" s="257"/>
      <c r="I586" s="118"/>
      <c r="J586" s="118"/>
      <c r="K586" s="120"/>
      <c r="L586" s="121"/>
    </row>
    <row r="587" spans="1:12" s="92" customFormat="1">
      <c r="A587" s="118"/>
      <c r="B587" s="118"/>
      <c r="C587" s="118"/>
      <c r="D587" s="84"/>
      <c r="E587" s="253"/>
      <c r="F587" s="252"/>
      <c r="G587" s="231"/>
      <c r="H587" s="257"/>
      <c r="I587" s="118"/>
      <c r="J587" s="118"/>
      <c r="K587" s="120"/>
      <c r="L587" s="121"/>
    </row>
    <row r="588" spans="1:12" s="92" customFormat="1">
      <c r="A588" s="118"/>
      <c r="B588" s="118"/>
      <c r="C588" s="118"/>
      <c r="D588" s="84"/>
      <c r="E588" s="253"/>
      <c r="F588" s="252"/>
      <c r="G588" s="231"/>
      <c r="H588" s="257"/>
      <c r="I588" s="118"/>
      <c r="J588" s="118"/>
      <c r="K588" s="120"/>
      <c r="L588" s="121"/>
    </row>
    <row r="589" spans="1:12" s="92" customFormat="1">
      <c r="A589" s="118"/>
      <c r="B589" s="118"/>
      <c r="C589" s="118"/>
      <c r="D589" s="84"/>
      <c r="E589" s="253"/>
      <c r="F589" s="252"/>
      <c r="G589" s="231"/>
      <c r="H589" s="257"/>
      <c r="I589" s="118"/>
      <c r="J589" s="118"/>
      <c r="K589" s="120"/>
      <c r="L589" s="121"/>
    </row>
    <row r="590" spans="1:12" s="92" customFormat="1">
      <c r="A590" s="118"/>
      <c r="B590" s="118"/>
      <c r="C590" s="118"/>
      <c r="D590" s="84"/>
      <c r="E590" s="253"/>
      <c r="F590" s="252"/>
      <c r="G590" s="231"/>
      <c r="H590" s="257"/>
      <c r="I590" s="118"/>
      <c r="J590" s="118"/>
      <c r="K590" s="120"/>
      <c r="L590" s="121"/>
    </row>
    <row r="591" spans="1:12" s="92" customFormat="1">
      <c r="A591" s="118"/>
      <c r="B591" s="118"/>
      <c r="C591" s="118"/>
      <c r="D591" s="84"/>
      <c r="E591" s="253"/>
      <c r="F591" s="252"/>
      <c r="G591" s="231"/>
      <c r="H591" s="257"/>
      <c r="I591" s="118"/>
      <c r="J591" s="118"/>
      <c r="K591" s="120"/>
      <c r="L591" s="121"/>
    </row>
    <row r="592" spans="1:12" s="92" customFormat="1">
      <c r="A592" s="118"/>
      <c r="B592" s="118"/>
      <c r="C592" s="118"/>
      <c r="D592" s="84"/>
      <c r="E592" s="253"/>
      <c r="F592" s="252"/>
      <c r="G592" s="231"/>
      <c r="H592" s="257"/>
      <c r="I592" s="118"/>
      <c r="J592" s="118"/>
      <c r="K592" s="120"/>
      <c r="L592" s="121"/>
    </row>
    <row r="593" spans="1:12" s="92" customFormat="1">
      <c r="A593" s="118"/>
      <c r="B593" s="118"/>
      <c r="C593" s="118"/>
      <c r="D593" s="84"/>
      <c r="E593" s="253"/>
      <c r="F593" s="252"/>
      <c r="G593" s="231"/>
      <c r="H593" s="257"/>
      <c r="I593" s="118"/>
      <c r="J593" s="118"/>
      <c r="K593" s="120"/>
      <c r="L593" s="121"/>
    </row>
    <row r="594" spans="1:12" s="92" customFormat="1">
      <c r="A594" s="118"/>
      <c r="B594" s="118"/>
      <c r="C594" s="118"/>
      <c r="D594" s="84"/>
      <c r="E594" s="253"/>
      <c r="F594" s="252"/>
      <c r="G594" s="231"/>
      <c r="H594" s="257"/>
      <c r="I594" s="118"/>
      <c r="J594" s="118"/>
      <c r="K594" s="120"/>
      <c r="L594" s="121"/>
    </row>
    <row r="595" spans="1:12" s="92" customFormat="1">
      <c r="A595" s="118"/>
      <c r="B595" s="118"/>
      <c r="C595" s="118"/>
      <c r="D595" s="84"/>
      <c r="E595" s="253"/>
      <c r="F595" s="252"/>
      <c r="G595" s="231"/>
      <c r="H595" s="257"/>
      <c r="I595" s="118"/>
      <c r="J595" s="118"/>
      <c r="K595" s="120"/>
      <c r="L595" s="121"/>
    </row>
    <row r="596" spans="1:12" s="92" customFormat="1">
      <c r="A596" s="118"/>
      <c r="B596" s="118"/>
      <c r="C596" s="118"/>
      <c r="D596" s="84"/>
      <c r="E596" s="253"/>
      <c r="F596" s="252"/>
      <c r="G596" s="231"/>
      <c r="H596" s="257"/>
      <c r="I596" s="118"/>
      <c r="J596" s="118"/>
      <c r="K596" s="120"/>
      <c r="L596" s="121"/>
    </row>
    <row r="597" spans="1:12" s="92" customFormat="1">
      <c r="A597" s="118"/>
      <c r="B597" s="118"/>
      <c r="C597" s="118"/>
      <c r="D597" s="84"/>
      <c r="E597" s="253"/>
      <c r="F597" s="252"/>
      <c r="G597" s="231"/>
      <c r="H597" s="257"/>
      <c r="I597" s="118"/>
      <c r="J597" s="118"/>
      <c r="K597" s="120"/>
      <c r="L597" s="121"/>
    </row>
    <row r="598" spans="1:12" s="92" customFormat="1">
      <c r="A598" s="118"/>
      <c r="B598" s="118"/>
      <c r="C598" s="118"/>
      <c r="D598" s="84"/>
      <c r="E598" s="253"/>
      <c r="F598" s="252"/>
      <c r="G598" s="231"/>
      <c r="H598" s="257"/>
      <c r="I598" s="118"/>
      <c r="J598" s="118"/>
      <c r="K598" s="120"/>
      <c r="L598" s="121"/>
    </row>
    <row r="599" spans="1:12" s="92" customFormat="1">
      <c r="A599" s="118"/>
      <c r="B599" s="118"/>
      <c r="C599" s="118"/>
      <c r="D599" s="84"/>
      <c r="E599" s="253"/>
      <c r="F599" s="252"/>
      <c r="G599" s="231"/>
      <c r="H599" s="257"/>
      <c r="I599" s="118"/>
      <c r="J599" s="118"/>
      <c r="K599" s="120"/>
      <c r="L599" s="121"/>
    </row>
    <row r="600" spans="1:12" s="92" customFormat="1">
      <c r="A600" s="118"/>
      <c r="B600" s="118"/>
      <c r="C600" s="118"/>
      <c r="D600" s="84" t="s">
        <v>786</v>
      </c>
      <c r="E600" s="84" t="s">
        <v>750</v>
      </c>
      <c r="F600" s="85"/>
      <c r="G600" s="251"/>
      <c r="H600" s="251"/>
      <c r="I600" s="84"/>
      <c r="J600" s="84"/>
      <c r="K600" s="99"/>
      <c r="L600" s="85"/>
    </row>
    <row r="601" spans="1:12" s="92" customFormat="1">
      <c r="A601" s="118"/>
      <c r="B601" s="118"/>
      <c r="C601" s="118"/>
      <c r="D601" s="84"/>
      <c r="E601" s="84" t="s">
        <v>751</v>
      </c>
      <c r="F601" s="85"/>
      <c r="G601" s="251"/>
      <c r="H601" s="251"/>
      <c r="I601" s="84"/>
      <c r="J601" s="84"/>
      <c r="K601" s="99"/>
      <c r="L601" s="85"/>
    </row>
    <row r="602" spans="1:12" s="92" customFormat="1">
      <c r="A602" s="118"/>
      <c r="B602" s="118"/>
      <c r="C602" s="118"/>
      <c r="D602" s="84"/>
      <c r="E602" s="84" t="s">
        <v>752</v>
      </c>
      <c r="F602" s="85"/>
      <c r="G602" s="251"/>
      <c r="H602" s="251"/>
      <c r="I602" s="84"/>
      <c r="J602" s="84"/>
      <c r="K602" s="99"/>
      <c r="L602" s="85"/>
    </row>
    <row r="603" spans="1:12" s="92" customFormat="1">
      <c r="A603" s="118"/>
      <c r="B603" s="118"/>
      <c r="C603" s="118"/>
      <c r="D603" s="84"/>
      <c r="E603" s="84" t="s">
        <v>753</v>
      </c>
      <c r="F603" s="85"/>
      <c r="G603" s="251"/>
      <c r="H603" s="251"/>
      <c r="I603" s="84"/>
      <c r="J603" s="84"/>
      <c r="K603" s="99"/>
      <c r="L603" s="85"/>
    </row>
    <row r="604" spans="1:12" s="92" customFormat="1">
      <c r="A604" s="118"/>
      <c r="B604" s="118"/>
      <c r="C604" s="118"/>
      <c r="D604" s="84"/>
      <c r="E604" s="84" t="s">
        <v>754</v>
      </c>
      <c r="F604" s="85"/>
      <c r="G604" s="251"/>
      <c r="H604" s="251"/>
      <c r="I604" s="84"/>
      <c r="J604" s="84"/>
      <c r="K604" s="99">
        <v>24139400</v>
      </c>
      <c r="L604" s="85" t="s">
        <v>488</v>
      </c>
    </row>
    <row r="605" spans="1:12" s="92" customFormat="1">
      <c r="A605" s="118"/>
      <c r="B605" s="118"/>
      <c r="C605" s="118"/>
      <c r="D605" s="84"/>
      <c r="E605" s="152" t="s">
        <v>96</v>
      </c>
      <c r="F605" s="85" t="s">
        <v>724</v>
      </c>
      <c r="G605" s="251"/>
      <c r="H605" s="251"/>
      <c r="I605" s="84"/>
      <c r="J605" s="84"/>
      <c r="K605" s="99"/>
      <c r="L605" s="85"/>
    </row>
    <row r="606" spans="1:12" s="92" customFormat="1">
      <c r="A606" s="118"/>
      <c r="B606" s="118"/>
      <c r="C606" s="118"/>
      <c r="D606" s="84"/>
      <c r="E606" s="258"/>
      <c r="F606" s="85" t="s">
        <v>755</v>
      </c>
      <c r="G606" s="251"/>
      <c r="H606" s="251"/>
      <c r="I606" s="84"/>
      <c r="J606" s="84"/>
      <c r="K606" s="99"/>
      <c r="L606" s="85"/>
    </row>
    <row r="607" spans="1:12" s="92" customFormat="1">
      <c r="A607" s="118"/>
      <c r="B607" s="118"/>
      <c r="C607" s="118"/>
      <c r="D607" s="84"/>
      <c r="E607" s="152" t="s">
        <v>96</v>
      </c>
      <c r="F607" s="85" t="s">
        <v>717</v>
      </c>
      <c r="G607" s="251"/>
      <c r="H607" s="251"/>
      <c r="I607" s="84"/>
      <c r="J607" s="84"/>
      <c r="K607" s="99"/>
      <c r="L607" s="85"/>
    </row>
    <row r="608" spans="1:12" s="92" customFormat="1">
      <c r="A608" s="118"/>
      <c r="B608" s="118"/>
      <c r="C608" s="118"/>
      <c r="D608" s="84"/>
      <c r="E608" s="258"/>
      <c r="F608" s="85" t="s">
        <v>756</v>
      </c>
      <c r="G608" s="251"/>
      <c r="H608" s="251"/>
      <c r="I608" s="84"/>
      <c r="J608" s="84"/>
      <c r="K608" s="99"/>
      <c r="L608" s="85"/>
    </row>
    <row r="609" spans="1:12" s="92" customFormat="1">
      <c r="A609" s="118"/>
      <c r="B609" s="118"/>
      <c r="C609" s="118"/>
      <c r="D609" s="84"/>
      <c r="E609" s="152" t="s">
        <v>96</v>
      </c>
      <c r="F609" s="85" t="s">
        <v>718</v>
      </c>
      <c r="G609" s="251"/>
      <c r="H609" s="251"/>
      <c r="I609" s="84"/>
      <c r="J609" s="84"/>
      <c r="K609" s="99"/>
      <c r="L609" s="85"/>
    </row>
    <row r="610" spans="1:12" s="92" customFormat="1">
      <c r="A610" s="118"/>
      <c r="B610" s="118"/>
      <c r="C610" s="118"/>
      <c r="D610" s="84"/>
      <c r="E610" s="258"/>
      <c r="F610" s="85" t="s">
        <v>757</v>
      </c>
      <c r="G610" s="251"/>
      <c r="H610" s="251"/>
      <c r="I610" s="84"/>
      <c r="J610" s="84"/>
      <c r="K610" s="99"/>
      <c r="L610" s="85"/>
    </row>
    <row r="611" spans="1:12" s="92" customFormat="1">
      <c r="A611" s="118"/>
      <c r="B611" s="118"/>
      <c r="C611" s="118"/>
      <c r="D611" s="84"/>
      <c r="E611" s="258"/>
      <c r="F611" s="85" t="s">
        <v>758</v>
      </c>
      <c r="G611" s="251"/>
      <c r="H611" s="251"/>
      <c r="I611" s="84"/>
      <c r="J611" s="84"/>
      <c r="K611" s="99"/>
      <c r="L611" s="85"/>
    </row>
    <row r="612" spans="1:12" s="92" customFormat="1">
      <c r="A612" s="118"/>
      <c r="B612" s="118"/>
      <c r="C612" s="118"/>
      <c r="D612" s="84"/>
      <c r="E612" s="152" t="s">
        <v>96</v>
      </c>
      <c r="F612" s="85" t="s">
        <v>759</v>
      </c>
      <c r="G612" s="251"/>
      <c r="H612" s="251"/>
      <c r="I612" s="84"/>
      <c r="J612" s="84"/>
      <c r="K612" s="99"/>
      <c r="L612" s="85"/>
    </row>
    <row r="613" spans="1:12" s="92" customFormat="1">
      <c r="A613" s="118"/>
      <c r="B613" s="118"/>
      <c r="C613" s="118"/>
      <c r="D613" s="84"/>
      <c r="E613" s="258"/>
      <c r="F613" s="85" t="s">
        <v>760</v>
      </c>
      <c r="G613" s="251"/>
      <c r="H613" s="251"/>
      <c r="I613" s="84"/>
      <c r="J613" s="84"/>
      <c r="K613" s="99"/>
      <c r="L613" s="85"/>
    </row>
    <row r="614" spans="1:12" s="92" customFormat="1">
      <c r="A614" s="118"/>
      <c r="B614" s="118"/>
      <c r="C614" s="118"/>
      <c r="D614" s="84"/>
      <c r="E614" s="152" t="s">
        <v>96</v>
      </c>
      <c r="F614" s="85" t="s">
        <v>717</v>
      </c>
      <c r="G614" s="251"/>
      <c r="H614" s="251"/>
      <c r="I614" s="84"/>
      <c r="J614" s="84"/>
      <c r="K614" s="99"/>
      <c r="L614" s="85"/>
    </row>
    <row r="615" spans="1:12" s="92" customFormat="1">
      <c r="A615" s="118"/>
      <c r="B615" s="118"/>
      <c r="C615" s="118"/>
      <c r="D615" s="84"/>
      <c r="E615" s="258"/>
      <c r="F615" s="85" t="s">
        <v>761</v>
      </c>
      <c r="G615" s="251"/>
      <c r="H615" s="251"/>
      <c r="I615" s="84"/>
      <c r="J615" s="84"/>
      <c r="K615" s="99"/>
      <c r="L615" s="85"/>
    </row>
    <row r="616" spans="1:12" s="92" customFormat="1">
      <c r="A616" s="118"/>
      <c r="B616" s="118"/>
      <c r="C616" s="118"/>
      <c r="D616" s="84"/>
      <c r="E616" s="152" t="s">
        <v>96</v>
      </c>
      <c r="F616" s="85" t="s">
        <v>718</v>
      </c>
      <c r="G616" s="251"/>
      <c r="H616" s="251"/>
      <c r="I616" s="84"/>
      <c r="J616" s="84"/>
      <c r="K616" s="99"/>
      <c r="L616" s="85"/>
    </row>
    <row r="617" spans="1:12" s="92" customFormat="1">
      <c r="A617" s="118"/>
      <c r="B617" s="118"/>
      <c r="C617" s="118"/>
      <c r="D617" s="84"/>
      <c r="E617" s="258"/>
      <c r="F617" s="85" t="s">
        <v>727</v>
      </c>
      <c r="G617" s="251"/>
      <c r="H617" s="251"/>
      <c r="I617" s="84"/>
      <c r="J617" s="84"/>
      <c r="K617" s="99"/>
      <c r="L617" s="85"/>
    </row>
    <row r="618" spans="1:12" s="92" customFormat="1">
      <c r="A618" s="118"/>
      <c r="B618" s="118"/>
      <c r="C618" s="118"/>
      <c r="D618" s="84"/>
      <c r="E618" s="258"/>
      <c r="F618" s="85" t="s">
        <v>762</v>
      </c>
      <c r="G618" s="251"/>
      <c r="H618" s="251"/>
      <c r="I618" s="84"/>
      <c r="J618" s="84"/>
      <c r="K618" s="99"/>
      <c r="L618" s="85"/>
    </row>
    <row r="619" spans="1:12" s="92" customFormat="1">
      <c r="A619" s="118"/>
      <c r="B619" s="118"/>
      <c r="C619" s="118"/>
      <c r="D619" s="84"/>
      <c r="E619" s="152" t="s">
        <v>96</v>
      </c>
      <c r="F619" s="85" t="s">
        <v>763</v>
      </c>
      <c r="G619" s="251"/>
      <c r="H619" s="251"/>
      <c r="I619" s="84"/>
      <c r="J619" s="84"/>
      <c r="K619" s="99"/>
      <c r="L619" s="85"/>
    </row>
    <row r="620" spans="1:12" s="92" customFormat="1">
      <c r="A620" s="118"/>
      <c r="B620" s="118"/>
      <c r="C620" s="118"/>
      <c r="D620" s="84"/>
      <c r="E620" s="258"/>
      <c r="F620" s="85" t="s">
        <v>764</v>
      </c>
      <c r="G620" s="251"/>
      <c r="H620" s="251"/>
      <c r="I620" s="84"/>
      <c r="J620" s="84"/>
      <c r="K620" s="99"/>
      <c r="L620" s="85"/>
    </row>
    <row r="621" spans="1:12" s="92" customFormat="1">
      <c r="A621" s="118"/>
      <c r="B621" s="118"/>
      <c r="C621" s="118"/>
      <c r="D621" s="84"/>
      <c r="E621" s="152" t="s">
        <v>96</v>
      </c>
      <c r="F621" s="85" t="s">
        <v>728</v>
      </c>
      <c r="G621" s="251"/>
      <c r="H621" s="251"/>
      <c r="I621" s="84"/>
      <c r="J621" s="84"/>
      <c r="K621" s="99"/>
      <c r="L621" s="85"/>
    </row>
    <row r="622" spans="1:12" s="92" customFormat="1">
      <c r="A622" s="118"/>
      <c r="B622" s="118"/>
      <c r="C622" s="118"/>
      <c r="D622" s="84"/>
      <c r="E622" s="258"/>
      <c r="F622" s="85" t="s">
        <v>765</v>
      </c>
      <c r="G622" s="251"/>
      <c r="H622" s="251"/>
      <c r="I622" s="84"/>
      <c r="J622" s="84"/>
      <c r="K622" s="99"/>
      <c r="L622" s="85"/>
    </row>
    <row r="623" spans="1:12" s="92" customFormat="1">
      <c r="A623" s="118"/>
      <c r="B623" s="118"/>
      <c r="C623" s="118"/>
      <c r="D623" s="84"/>
      <c r="E623" s="152" t="s">
        <v>96</v>
      </c>
      <c r="F623" s="85" t="s">
        <v>719</v>
      </c>
      <c r="G623" s="251"/>
      <c r="H623" s="251"/>
      <c r="I623" s="84"/>
      <c r="J623" s="84"/>
      <c r="K623" s="99"/>
      <c r="L623" s="85"/>
    </row>
    <row r="624" spans="1:12" s="92" customFormat="1">
      <c r="A624" s="118"/>
      <c r="B624" s="118"/>
      <c r="C624" s="118"/>
      <c r="D624" s="84"/>
      <c r="E624" s="258"/>
      <c r="F624" s="85" t="s">
        <v>766</v>
      </c>
      <c r="G624" s="251"/>
      <c r="H624" s="251"/>
      <c r="I624" s="84"/>
      <c r="J624" s="84"/>
      <c r="K624" s="99"/>
      <c r="L624" s="85"/>
    </row>
    <row r="625" spans="1:12" s="92" customFormat="1">
      <c r="A625" s="118"/>
      <c r="B625" s="118"/>
      <c r="C625" s="118"/>
      <c r="D625" s="84"/>
      <c r="E625" s="258"/>
      <c r="F625" s="85" t="s">
        <v>767</v>
      </c>
      <c r="G625" s="251"/>
      <c r="H625" s="251"/>
      <c r="I625" s="84"/>
      <c r="J625" s="84"/>
      <c r="K625" s="99"/>
      <c r="L625" s="85"/>
    </row>
    <row r="626" spans="1:12" s="92" customFormat="1">
      <c r="A626" s="118"/>
      <c r="B626" s="118"/>
      <c r="C626" s="118"/>
      <c r="D626" s="84"/>
      <c r="E626" s="152" t="s">
        <v>96</v>
      </c>
      <c r="F626" s="85" t="s">
        <v>768</v>
      </c>
      <c r="G626" s="251"/>
      <c r="H626" s="251"/>
      <c r="I626" s="84"/>
      <c r="J626" s="84"/>
      <c r="K626" s="99"/>
      <c r="L626" s="85"/>
    </row>
    <row r="627" spans="1:12" s="92" customFormat="1">
      <c r="A627" s="118"/>
      <c r="B627" s="118"/>
      <c r="C627" s="118"/>
      <c r="D627" s="84"/>
      <c r="E627" s="258"/>
      <c r="F627" s="85" t="s">
        <v>769</v>
      </c>
      <c r="G627" s="251"/>
      <c r="H627" s="251"/>
      <c r="I627" s="84"/>
      <c r="J627" s="84"/>
      <c r="K627" s="99"/>
      <c r="L627" s="85"/>
    </row>
    <row r="628" spans="1:12" s="92" customFormat="1">
      <c r="A628" s="118"/>
      <c r="B628" s="118"/>
      <c r="C628" s="118"/>
      <c r="D628" s="84"/>
      <c r="E628" s="152" t="s">
        <v>96</v>
      </c>
      <c r="F628" s="85" t="s">
        <v>770</v>
      </c>
      <c r="G628" s="251"/>
      <c r="H628" s="251"/>
      <c r="I628" s="84"/>
      <c r="J628" s="84"/>
      <c r="K628" s="99"/>
      <c r="L628" s="85"/>
    </row>
    <row r="629" spans="1:12" s="92" customFormat="1">
      <c r="A629" s="118"/>
      <c r="B629" s="118"/>
      <c r="C629" s="118"/>
      <c r="D629" s="84"/>
      <c r="E629" s="258"/>
      <c r="F629" s="85" t="s">
        <v>771</v>
      </c>
      <c r="G629" s="251"/>
      <c r="H629" s="251"/>
      <c r="I629" s="84"/>
      <c r="J629" s="84"/>
      <c r="K629" s="99"/>
      <c r="L629" s="85"/>
    </row>
    <row r="630" spans="1:12" s="92" customFormat="1">
      <c r="A630" s="118"/>
      <c r="B630" s="118"/>
      <c r="C630" s="118"/>
      <c r="D630" s="84"/>
      <c r="E630" s="152" t="s">
        <v>96</v>
      </c>
      <c r="F630" s="85" t="s">
        <v>772</v>
      </c>
      <c r="G630" s="251"/>
      <c r="H630" s="251"/>
      <c r="I630" s="84"/>
      <c r="J630" s="84"/>
      <c r="K630" s="99"/>
      <c r="L630" s="85"/>
    </row>
    <row r="631" spans="1:12" s="92" customFormat="1">
      <c r="A631" s="118"/>
      <c r="B631" s="118"/>
      <c r="C631" s="118"/>
      <c r="D631" s="84"/>
      <c r="E631" s="258"/>
      <c r="F631" s="85" t="s">
        <v>773</v>
      </c>
      <c r="G631" s="251"/>
      <c r="H631" s="251"/>
      <c r="I631" s="84"/>
      <c r="J631" s="84"/>
      <c r="K631" s="99"/>
      <c r="L631" s="85"/>
    </row>
    <row r="632" spans="1:12" s="92" customFormat="1">
      <c r="A632" s="118"/>
      <c r="B632" s="118"/>
      <c r="C632" s="118"/>
      <c r="D632" s="84"/>
      <c r="E632" s="258"/>
      <c r="F632" s="85"/>
      <c r="G632" s="251"/>
      <c r="H632" s="251"/>
      <c r="I632" s="84"/>
      <c r="J632" s="84"/>
      <c r="K632" s="99"/>
      <c r="L632" s="85"/>
    </row>
    <row r="633" spans="1:12" s="92" customFormat="1">
      <c r="A633" s="118"/>
      <c r="B633" s="118"/>
      <c r="C633" s="118"/>
      <c r="D633" s="84"/>
      <c r="E633" s="258"/>
      <c r="F633" s="85"/>
      <c r="G633" s="251"/>
      <c r="H633" s="251"/>
      <c r="I633" s="84"/>
      <c r="J633" s="84"/>
      <c r="K633" s="99"/>
      <c r="L633" s="85"/>
    </row>
    <row r="634" spans="1:12" s="92" customFormat="1">
      <c r="A634" s="118"/>
      <c r="B634" s="118"/>
      <c r="C634" s="118"/>
      <c r="D634" s="84"/>
      <c r="E634" s="258"/>
      <c r="F634" s="85"/>
      <c r="G634" s="251"/>
      <c r="H634" s="251"/>
      <c r="I634" s="84"/>
      <c r="J634" s="84"/>
      <c r="K634" s="99"/>
      <c r="L634" s="85"/>
    </row>
    <row r="635" spans="1:12" s="92" customFormat="1">
      <c r="A635" s="118"/>
      <c r="B635" s="118"/>
      <c r="C635" s="118"/>
      <c r="D635" s="84"/>
      <c r="E635" s="258"/>
      <c r="F635" s="85"/>
      <c r="G635" s="251"/>
      <c r="H635" s="251"/>
      <c r="I635" s="84"/>
      <c r="J635" s="84"/>
      <c r="K635" s="99"/>
      <c r="L635" s="85"/>
    </row>
    <row r="636" spans="1:12" s="92" customFormat="1">
      <c r="A636" s="118"/>
      <c r="B636" s="118"/>
      <c r="C636" s="118"/>
      <c r="D636" s="84"/>
      <c r="E636" s="258"/>
      <c r="F636" s="85"/>
      <c r="G636" s="251"/>
      <c r="H636" s="251"/>
      <c r="I636" s="84"/>
      <c r="J636" s="84"/>
      <c r="K636" s="99"/>
      <c r="L636" s="85"/>
    </row>
    <row r="637" spans="1:12" s="92" customFormat="1">
      <c r="A637" s="118"/>
      <c r="B637" s="118"/>
      <c r="C637" s="118"/>
      <c r="D637" s="84"/>
      <c r="E637" s="152" t="s">
        <v>96</v>
      </c>
      <c r="F637" s="85" t="s">
        <v>729</v>
      </c>
      <c r="G637" s="251"/>
      <c r="H637" s="251"/>
      <c r="I637" s="118"/>
      <c r="J637" s="118"/>
      <c r="K637" s="120"/>
      <c r="L637" s="121"/>
    </row>
    <row r="638" spans="1:12" s="92" customFormat="1">
      <c r="A638" s="118"/>
      <c r="B638" s="118"/>
      <c r="C638" s="118"/>
      <c r="D638" s="84"/>
      <c r="E638" s="258"/>
      <c r="F638" s="85" t="s">
        <v>774</v>
      </c>
      <c r="G638" s="251"/>
      <c r="H638" s="251"/>
      <c r="I638" s="84"/>
      <c r="J638" s="84"/>
      <c r="K638" s="99"/>
      <c r="L638" s="85"/>
    </row>
    <row r="639" spans="1:12" s="92" customFormat="1">
      <c r="A639" s="118"/>
      <c r="B639" s="118"/>
      <c r="C639" s="118"/>
      <c r="D639" s="84"/>
      <c r="E639" s="152" t="s">
        <v>96</v>
      </c>
      <c r="F639" s="85" t="s">
        <v>775</v>
      </c>
      <c r="G639" s="251"/>
      <c r="H639" s="251"/>
      <c r="I639" s="84"/>
      <c r="J639" s="84"/>
      <c r="K639" s="99"/>
      <c r="L639" s="85"/>
    </row>
    <row r="640" spans="1:12" s="92" customFormat="1">
      <c r="A640" s="118"/>
      <c r="B640" s="118"/>
      <c r="C640" s="118"/>
      <c r="D640" s="84"/>
      <c r="E640" s="258"/>
      <c r="F640" s="85" t="s">
        <v>776</v>
      </c>
      <c r="G640" s="251"/>
      <c r="H640" s="251"/>
      <c r="I640" s="84"/>
      <c r="J640" s="84"/>
      <c r="K640" s="99"/>
      <c r="L640" s="85"/>
    </row>
    <row r="641" spans="1:12" s="92" customFormat="1">
      <c r="A641" s="118"/>
      <c r="B641" s="118"/>
      <c r="C641" s="118"/>
      <c r="D641" s="84"/>
      <c r="E641" s="152" t="s">
        <v>96</v>
      </c>
      <c r="F641" s="85" t="s">
        <v>722</v>
      </c>
      <c r="G641" s="251"/>
      <c r="H641" s="251"/>
      <c r="I641" s="84"/>
      <c r="J641" s="84"/>
      <c r="K641" s="99"/>
      <c r="L641" s="85"/>
    </row>
    <row r="642" spans="1:12" s="92" customFormat="1">
      <c r="A642" s="118"/>
      <c r="B642" s="118"/>
      <c r="C642" s="118"/>
      <c r="D642" s="84"/>
      <c r="E642" s="258"/>
      <c r="F642" s="85" t="s">
        <v>777</v>
      </c>
      <c r="G642" s="251"/>
      <c r="H642" s="251"/>
      <c r="I642" s="84"/>
      <c r="J642" s="84"/>
      <c r="K642" s="99"/>
      <c r="L642" s="85"/>
    </row>
    <row r="643" spans="1:12" s="92" customFormat="1">
      <c r="A643" s="118"/>
      <c r="B643" s="118"/>
      <c r="C643" s="118"/>
      <c r="D643" s="84"/>
      <c r="E643" s="84"/>
      <c r="F643" s="251"/>
      <c r="G643" s="85"/>
      <c r="H643" s="111"/>
      <c r="I643" s="85"/>
      <c r="J643" s="152" t="s">
        <v>780</v>
      </c>
      <c r="K643" s="259" t="s">
        <v>781</v>
      </c>
      <c r="L643" s="85"/>
    </row>
    <row r="644" spans="1:12" s="92" customFormat="1">
      <c r="A644" s="118"/>
      <c r="B644" s="118"/>
      <c r="C644" s="118"/>
      <c r="D644" s="84"/>
      <c r="E644" s="84"/>
      <c r="F644" s="251"/>
      <c r="G644" s="85"/>
      <c r="H644" s="111"/>
      <c r="I644" s="85"/>
      <c r="J644" s="152" t="s">
        <v>340</v>
      </c>
      <c r="K644" s="259" t="s">
        <v>340</v>
      </c>
      <c r="L644" s="85"/>
    </row>
    <row r="645" spans="1:12" s="92" customFormat="1">
      <c r="A645" s="118"/>
      <c r="B645" s="118"/>
      <c r="C645" s="118"/>
      <c r="D645" s="84"/>
      <c r="E645" s="84"/>
      <c r="F645" s="84" t="s">
        <v>778</v>
      </c>
      <c r="G645" s="85"/>
      <c r="H645" s="251"/>
      <c r="I645" s="260"/>
      <c r="J645" s="260">
        <v>34139400</v>
      </c>
      <c r="K645" s="259" t="s">
        <v>96</v>
      </c>
      <c r="L645" s="85" t="s">
        <v>488</v>
      </c>
    </row>
    <row r="646" spans="1:12" s="92" customFormat="1">
      <c r="A646" s="118"/>
      <c r="B646" s="118"/>
      <c r="C646" s="118"/>
      <c r="D646" s="84"/>
      <c r="E646" s="84"/>
      <c r="F646" s="84" t="s">
        <v>779</v>
      </c>
      <c r="G646" s="85"/>
      <c r="H646" s="251"/>
      <c r="I646" s="260"/>
      <c r="J646" s="260">
        <v>10000000</v>
      </c>
      <c r="K646" s="259" t="s">
        <v>96</v>
      </c>
      <c r="L646" s="85" t="s">
        <v>488</v>
      </c>
    </row>
    <row r="647" spans="1:12" s="92" customFormat="1">
      <c r="A647" s="118"/>
      <c r="B647" s="118"/>
      <c r="C647" s="118"/>
      <c r="D647" s="84"/>
      <c r="E647" s="84"/>
      <c r="F647" s="84" t="s">
        <v>1215</v>
      </c>
      <c r="G647" s="85"/>
      <c r="H647" s="251"/>
      <c r="I647" s="261"/>
      <c r="J647" s="261">
        <f>J645-J646</f>
        <v>24139400</v>
      </c>
      <c r="K647" s="259" t="s">
        <v>96</v>
      </c>
      <c r="L647" s="85" t="s">
        <v>488</v>
      </c>
    </row>
    <row r="648" spans="1:12" s="92" customFormat="1">
      <c r="A648" s="118"/>
      <c r="B648" s="118"/>
      <c r="C648" s="118"/>
      <c r="D648" s="84"/>
      <c r="E648" s="84"/>
      <c r="F648" s="84"/>
      <c r="G648" s="85"/>
      <c r="H648" s="251"/>
      <c r="I648" s="261"/>
      <c r="J648" s="261"/>
      <c r="K648" s="259"/>
      <c r="L648" s="85"/>
    </row>
    <row r="649" spans="1:12" s="92" customFormat="1">
      <c r="A649" s="118"/>
      <c r="B649" s="118"/>
      <c r="C649" s="118"/>
      <c r="D649" s="84"/>
      <c r="E649" s="84"/>
      <c r="F649" s="84"/>
      <c r="G649" s="85"/>
      <c r="H649" s="251"/>
      <c r="I649" s="261"/>
      <c r="J649" s="261"/>
      <c r="K649" s="259"/>
      <c r="L649" s="85"/>
    </row>
    <row r="650" spans="1:12" s="92" customFormat="1">
      <c r="A650" s="118"/>
      <c r="B650" s="118"/>
      <c r="C650" s="118"/>
      <c r="D650" s="84"/>
      <c r="E650" s="84"/>
      <c r="F650" s="84"/>
      <c r="G650" s="85"/>
      <c r="H650" s="251"/>
      <c r="I650" s="261"/>
      <c r="J650" s="261"/>
      <c r="K650" s="259"/>
      <c r="L650" s="85"/>
    </row>
    <row r="651" spans="1:12" s="92" customFormat="1">
      <c r="A651" s="118"/>
      <c r="B651" s="118"/>
      <c r="C651" s="118"/>
      <c r="D651" s="84"/>
      <c r="E651" s="84"/>
      <c r="F651" s="84"/>
      <c r="G651" s="85"/>
      <c r="H651" s="251"/>
      <c r="I651" s="261"/>
      <c r="J651" s="261"/>
      <c r="K651" s="259"/>
      <c r="L651" s="85"/>
    </row>
    <row r="652" spans="1:12" s="92" customFormat="1">
      <c r="A652" s="118"/>
      <c r="B652" s="118"/>
      <c r="C652" s="118"/>
      <c r="D652" s="84"/>
      <c r="E652" s="84"/>
      <c r="F652" s="84"/>
      <c r="G652" s="85"/>
      <c r="H652" s="251"/>
      <c r="I652" s="261"/>
      <c r="J652" s="261"/>
      <c r="K652" s="259"/>
      <c r="L652" s="85"/>
    </row>
    <row r="653" spans="1:12" s="92" customFormat="1">
      <c r="A653" s="118"/>
      <c r="B653" s="118"/>
      <c r="C653" s="118"/>
      <c r="D653" s="84"/>
      <c r="E653" s="84"/>
      <c r="F653" s="84"/>
      <c r="G653" s="85"/>
      <c r="H653" s="251"/>
      <c r="I653" s="261"/>
      <c r="J653" s="261"/>
      <c r="K653" s="259"/>
      <c r="L653" s="85"/>
    </row>
    <row r="654" spans="1:12" s="92" customFormat="1">
      <c r="A654" s="118"/>
      <c r="B654" s="118"/>
      <c r="C654" s="118"/>
      <c r="D654" s="84"/>
      <c r="E654" s="84"/>
      <c r="F654" s="84"/>
      <c r="G654" s="85"/>
      <c r="H654" s="251"/>
      <c r="I654" s="261"/>
      <c r="J654" s="261"/>
      <c r="K654" s="259"/>
      <c r="L654" s="85"/>
    </row>
    <row r="655" spans="1:12" s="92" customFormat="1">
      <c r="A655" s="118"/>
      <c r="B655" s="118"/>
      <c r="C655" s="118"/>
      <c r="D655" s="84"/>
      <c r="E655" s="84"/>
      <c r="F655" s="84"/>
      <c r="G655" s="85"/>
      <c r="H655" s="251"/>
      <c r="I655" s="261"/>
      <c r="J655" s="261"/>
      <c r="K655" s="259"/>
      <c r="L655" s="85"/>
    </row>
    <row r="656" spans="1:12" s="92" customFormat="1">
      <c r="A656" s="118"/>
      <c r="B656" s="118"/>
      <c r="C656" s="118"/>
      <c r="D656" s="84"/>
      <c r="E656" s="84"/>
      <c r="F656" s="84"/>
      <c r="G656" s="85"/>
      <c r="H656" s="251"/>
      <c r="I656" s="261"/>
      <c r="J656" s="261"/>
      <c r="K656" s="259"/>
      <c r="L656" s="85"/>
    </row>
    <row r="657" spans="1:12" s="92" customFormat="1">
      <c r="A657" s="118"/>
      <c r="B657" s="118"/>
      <c r="C657" s="118"/>
      <c r="D657" s="84"/>
      <c r="E657" s="84"/>
      <c r="F657" s="84"/>
      <c r="G657" s="85"/>
      <c r="H657" s="251"/>
      <c r="I657" s="261"/>
      <c r="J657" s="261"/>
      <c r="K657" s="259"/>
      <c r="L657" s="85"/>
    </row>
    <row r="658" spans="1:12" s="92" customFormat="1">
      <c r="A658" s="118"/>
      <c r="B658" s="118"/>
      <c r="C658" s="118"/>
      <c r="D658" s="84"/>
      <c r="E658" s="84"/>
      <c r="F658" s="84"/>
      <c r="G658" s="85"/>
      <c r="H658" s="251"/>
      <c r="I658" s="261"/>
      <c r="J658" s="261"/>
      <c r="K658" s="259"/>
      <c r="L658" s="85"/>
    </row>
    <row r="659" spans="1:12" s="92" customFormat="1">
      <c r="A659" s="118"/>
      <c r="B659" s="118"/>
      <c r="C659" s="118"/>
      <c r="D659" s="84"/>
      <c r="E659" s="84"/>
      <c r="F659" s="84"/>
      <c r="G659" s="85"/>
      <c r="H659" s="251"/>
      <c r="I659" s="261"/>
      <c r="J659" s="261"/>
      <c r="K659" s="259"/>
      <c r="L659" s="85"/>
    </row>
    <row r="660" spans="1:12" s="92" customFormat="1">
      <c r="A660" s="118"/>
      <c r="B660" s="118"/>
      <c r="C660" s="118"/>
      <c r="D660" s="84"/>
      <c r="E660" s="84"/>
      <c r="F660" s="84"/>
      <c r="G660" s="85"/>
      <c r="H660" s="251"/>
      <c r="I660" s="261"/>
      <c r="J660" s="261"/>
      <c r="K660" s="259"/>
      <c r="L660" s="85"/>
    </row>
    <row r="661" spans="1:12" s="92" customFormat="1">
      <c r="A661" s="118"/>
      <c r="B661" s="118"/>
      <c r="C661" s="118"/>
      <c r="D661" s="84"/>
      <c r="E661" s="84"/>
      <c r="F661" s="84"/>
      <c r="G661" s="85"/>
      <c r="H661" s="251"/>
      <c r="I661" s="261"/>
      <c r="J661" s="261"/>
      <c r="K661" s="259"/>
      <c r="L661" s="85"/>
    </row>
    <row r="662" spans="1:12" s="92" customFormat="1">
      <c r="A662" s="118"/>
      <c r="B662" s="118"/>
      <c r="C662" s="118"/>
      <c r="D662" s="84"/>
      <c r="E662" s="84"/>
      <c r="F662" s="84"/>
      <c r="G662" s="85"/>
      <c r="H662" s="251"/>
      <c r="I662" s="261"/>
      <c r="J662" s="261"/>
      <c r="K662" s="259"/>
      <c r="L662" s="85"/>
    </row>
    <row r="663" spans="1:12" s="92" customFormat="1">
      <c r="A663" s="118"/>
      <c r="B663" s="118"/>
      <c r="C663" s="118"/>
      <c r="D663" s="84"/>
      <c r="E663" s="84"/>
      <c r="F663" s="84"/>
      <c r="G663" s="85"/>
      <c r="H663" s="251"/>
      <c r="I663" s="261"/>
      <c r="J663" s="261"/>
      <c r="K663" s="259"/>
      <c r="L663" s="85"/>
    </row>
    <row r="664" spans="1:12" s="92" customFormat="1">
      <c r="A664" s="118"/>
      <c r="B664" s="118"/>
      <c r="C664" s="118"/>
      <c r="D664" s="84"/>
      <c r="E664" s="84"/>
      <c r="F664" s="84"/>
      <c r="G664" s="85"/>
      <c r="H664" s="251"/>
      <c r="I664" s="261"/>
      <c r="J664" s="261"/>
      <c r="K664" s="259"/>
      <c r="L664" s="85"/>
    </row>
    <row r="665" spans="1:12" s="92" customFormat="1">
      <c r="A665" s="118"/>
      <c r="B665" s="118"/>
      <c r="C665" s="118"/>
      <c r="D665" s="84"/>
      <c r="E665" s="84"/>
      <c r="F665" s="84"/>
      <c r="G665" s="85"/>
      <c r="H665" s="251"/>
      <c r="I665" s="261"/>
      <c r="J665" s="261"/>
      <c r="K665" s="259"/>
      <c r="L665" s="85"/>
    </row>
    <row r="666" spans="1:12" s="92" customFormat="1">
      <c r="A666" s="118"/>
      <c r="B666" s="118"/>
      <c r="C666" s="118"/>
      <c r="D666" s="84"/>
      <c r="E666" s="84"/>
      <c r="F666" s="84"/>
      <c r="G666" s="85"/>
      <c r="H666" s="251"/>
      <c r="I666" s="261"/>
      <c r="J666" s="261"/>
      <c r="K666" s="259"/>
      <c r="L666" s="85"/>
    </row>
    <row r="667" spans="1:12" s="92" customFormat="1">
      <c r="A667" s="118"/>
      <c r="B667" s="118"/>
      <c r="C667" s="118"/>
      <c r="D667" s="84"/>
      <c r="E667" s="84"/>
      <c r="F667" s="84"/>
      <c r="G667" s="85"/>
      <c r="H667" s="251"/>
      <c r="I667" s="261"/>
      <c r="J667" s="261"/>
      <c r="K667" s="259"/>
      <c r="L667" s="85"/>
    </row>
    <row r="668" spans="1:12" s="92" customFormat="1">
      <c r="A668" s="118"/>
      <c r="B668" s="118"/>
      <c r="C668" s="118"/>
      <c r="D668" s="84"/>
      <c r="E668" s="84"/>
      <c r="F668" s="84"/>
      <c r="G668" s="85"/>
      <c r="H668" s="251"/>
      <c r="I668" s="261"/>
      <c r="J668" s="261"/>
      <c r="K668" s="259"/>
      <c r="L668" s="85"/>
    </row>
    <row r="669" spans="1:12" s="92" customFormat="1">
      <c r="A669" s="118"/>
      <c r="B669" s="118"/>
      <c r="C669" s="118"/>
      <c r="D669" s="84"/>
      <c r="E669" s="84"/>
      <c r="F669" s="84"/>
      <c r="G669" s="85"/>
      <c r="H669" s="251"/>
      <c r="I669" s="261"/>
      <c r="J669" s="261"/>
      <c r="K669" s="259"/>
      <c r="L669" s="85"/>
    </row>
    <row r="670" spans="1:12" s="92" customFormat="1">
      <c r="A670" s="118"/>
      <c r="B670" s="118"/>
      <c r="C670" s="118"/>
      <c r="D670" s="84"/>
      <c r="E670" s="84"/>
      <c r="F670" s="84"/>
      <c r="G670" s="85"/>
      <c r="H670" s="251"/>
      <c r="I670" s="261"/>
      <c r="J670" s="261"/>
      <c r="K670" s="259"/>
      <c r="L670" s="85"/>
    </row>
    <row r="671" spans="1:12" s="92" customFormat="1">
      <c r="A671" s="118"/>
      <c r="B671" s="118"/>
      <c r="C671" s="118"/>
      <c r="D671" s="84"/>
      <c r="E671" s="84"/>
      <c r="F671" s="84"/>
      <c r="G671" s="85"/>
      <c r="H671" s="251"/>
      <c r="I671" s="261"/>
      <c r="J671" s="261"/>
      <c r="K671" s="259"/>
      <c r="L671" s="85"/>
    </row>
    <row r="672" spans="1:12" s="92" customFormat="1">
      <c r="A672" s="118"/>
      <c r="B672" s="118"/>
      <c r="C672" s="118"/>
      <c r="D672" s="84"/>
      <c r="E672" s="84"/>
      <c r="F672" s="84"/>
      <c r="G672" s="85"/>
      <c r="H672" s="251"/>
      <c r="I672" s="261"/>
      <c r="J672" s="261"/>
      <c r="K672" s="259"/>
      <c r="L672" s="85"/>
    </row>
    <row r="673" spans="1:12" s="92" customFormat="1">
      <c r="A673" s="118"/>
      <c r="B673" s="118"/>
      <c r="C673" s="118"/>
      <c r="D673" s="84"/>
      <c r="E673" s="84"/>
      <c r="F673" s="84"/>
      <c r="G673" s="85"/>
      <c r="H673" s="251"/>
      <c r="I673" s="261"/>
      <c r="J673" s="261"/>
      <c r="K673" s="259"/>
      <c r="L673" s="85"/>
    </row>
    <row r="674" spans="1:12" s="92" customFormat="1">
      <c r="A674" s="118"/>
      <c r="B674" s="118"/>
      <c r="C674" s="118"/>
      <c r="D674" s="86" t="s">
        <v>730</v>
      </c>
      <c r="E674" s="84"/>
      <c r="F674" s="84"/>
      <c r="G674" s="84"/>
      <c r="H674" s="235"/>
      <c r="I674" s="118"/>
      <c r="J674" s="118"/>
      <c r="K674" s="120"/>
      <c r="L674" s="121"/>
    </row>
    <row r="675" spans="1:12" s="92" customFormat="1">
      <c r="A675" s="118"/>
      <c r="B675" s="118"/>
      <c r="C675" s="118"/>
      <c r="D675" s="86" t="s">
        <v>825</v>
      </c>
      <c r="E675" s="253"/>
      <c r="F675" s="86" t="s">
        <v>806</v>
      </c>
      <c r="G675" s="85"/>
      <c r="H675" s="251"/>
      <c r="I675" s="261"/>
      <c r="J675" s="84"/>
      <c r="K675" s="259"/>
      <c r="L675" s="85"/>
    </row>
    <row r="676" spans="1:12" s="92" customFormat="1">
      <c r="A676" s="118"/>
      <c r="B676" s="118"/>
      <c r="C676" s="118"/>
      <c r="D676" s="84"/>
      <c r="E676" s="253"/>
      <c r="F676" s="86" t="s">
        <v>784</v>
      </c>
      <c r="G676" s="85"/>
      <c r="H676" s="251"/>
      <c r="I676" s="261"/>
      <c r="J676" s="84"/>
      <c r="K676" s="259"/>
      <c r="L676" s="85"/>
    </row>
    <row r="677" spans="1:12" s="92" customFormat="1">
      <c r="A677" s="118"/>
      <c r="B677" s="118"/>
      <c r="C677" s="118"/>
      <c r="D677" s="84"/>
      <c r="E677" s="253"/>
      <c r="F677" s="86" t="s">
        <v>737</v>
      </c>
      <c r="G677" s="85"/>
      <c r="H677" s="251"/>
      <c r="I677" s="261"/>
      <c r="J677" s="84"/>
      <c r="K677" s="259"/>
      <c r="L677" s="85"/>
    </row>
    <row r="678" spans="1:12" s="92" customFormat="1">
      <c r="A678" s="118"/>
      <c r="B678" s="118"/>
      <c r="C678" s="118"/>
      <c r="D678" s="84"/>
      <c r="E678" s="253"/>
      <c r="F678" s="252" t="s">
        <v>96</v>
      </c>
      <c r="G678" s="231" t="s">
        <v>738</v>
      </c>
      <c r="H678" s="256"/>
      <c r="I678" s="261"/>
      <c r="J678" s="84"/>
      <c r="K678" s="259"/>
      <c r="L678" s="85"/>
    </row>
    <row r="679" spans="1:12" s="92" customFormat="1">
      <c r="A679" s="118"/>
      <c r="B679" s="118"/>
      <c r="C679" s="118"/>
      <c r="D679" s="84"/>
      <c r="E679" s="253"/>
      <c r="F679" s="252" t="s">
        <v>96</v>
      </c>
      <c r="G679" s="231" t="s">
        <v>739</v>
      </c>
      <c r="H679" s="256"/>
      <c r="I679" s="261"/>
      <c r="J679" s="84"/>
      <c r="K679" s="259"/>
      <c r="L679" s="85"/>
    </row>
    <row r="680" spans="1:12" s="92" customFormat="1">
      <c r="A680" s="118"/>
      <c r="B680" s="118"/>
      <c r="C680" s="118"/>
      <c r="D680" s="84"/>
      <c r="E680" s="253"/>
      <c r="F680" s="252" t="s">
        <v>96</v>
      </c>
      <c r="G680" s="231" t="s">
        <v>740</v>
      </c>
      <c r="H680" s="256"/>
      <c r="I680" s="261"/>
      <c r="J680" s="84"/>
      <c r="K680" s="259"/>
      <c r="L680" s="85"/>
    </row>
    <row r="681" spans="1:12" s="92" customFormat="1">
      <c r="A681" s="118"/>
      <c r="B681" s="118"/>
      <c r="C681" s="118"/>
      <c r="D681" s="84"/>
      <c r="E681" s="253"/>
      <c r="F681" s="252"/>
      <c r="G681" s="231" t="s">
        <v>741</v>
      </c>
      <c r="H681" s="256"/>
      <c r="I681" s="261"/>
      <c r="J681" s="84"/>
      <c r="K681" s="259"/>
      <c r="L681" s="85"/>
    </row>
    <row r="682" spans="1:12" s="92" customFormat="1">
      <c r="A682" s="118"/>
      <c r="B682" s="118"/>
      <c r="C682" s="118"/>
      <c r="D682" s="84"/>
      <c r="E682" s="253"/>
      <c r="F682" s="251"/>
      <c r="G682" s="262"/>
      <c r="H682" s="257"/>
      <c r="I682" s="261"/>
      <c r="J682" s="84"/>
      <c r="K682" s="259"/>
      <c r="L682" s="85"/>
    </row>
    <row r="683" spans="1:12" s="92" customFormat="1">
      <c r="A683" s="118"/>
      <c r="B683" s="118"/>
      <c r="C683" s="118"/>
      <c r="D683" s="84"/>
      <c r="E683" s="253"/>
      <c r="F683" s="86" t="s">
        <v>742</v>
      </c>
      <c r="G683" s="262"/>
      <c r="H683" s="257"/>
      <c r="I683" s="261"/>
      <c r="J683" s="84"/>
      <c r="K683" s="259"/>
      <c r="L683" s="85"/>
    </row>
    <row r="684" spans="1:12" s="92" customFormat="1">
      <c r="A684" s="118"/>
      <c r="B684" s="118"/>
      <c r="C684" s="118"/>
      <c r="D684" s="84"/>
      <c r="E684" s="253"/>
      <c r="F684" s="252"/>
      <c r="G684" s="262"/>
      <c r="H684" s="257"/>
      <c r="I684" s="261"/>
      <c r="J684" s="84"/>
      <c r="K684" s="259"/>
      <c r="L684" s="85"/>
    </row>
    <row r="685" spans="1:12" s="92" customFormat="1">
      <c r="A685" s="118"/>
      <c r="B685" s="118"/>
      <c r="C685" s="118"/>
      <c r="D685" s="84"/>
      <c r="E685" s="253"/>
      <c r="F685" s="86" t="s">
        <v>743</v>
      </c>
      <c r="G685" s="231"/>
      <c r="H685" s="256"/>
      <c r="I685" s="261"/>
      <c r="J685" s="84"/>
      <c r="K685" s="259"/>
      <c r="L685" s="85"/>
    </row>
    <row r="686" spans="1:12" s="92" customFormat="1">
      <c r="A686" s="118"/>
      <c r="B686" s="118"/>
      <c r="C686" s="118"/>
      <c r="D686" s="84"/>
      <c r="E686" s="253"/>
      <c r="F686" s="252" t="s">
        <v>96</v>
      </c>
      <c r="G686" s="85" t="s">
        <v>744</v>
      </c>
      <c r="H686" s="251"/>
      <c r="I686" s="261"/>
      <c r="J686" s="84"/>
      <c r="K686" s="259"/>
      <c r="L686" s="85"/>
    </row>
    <row r="687" spans="1:12" s="92" customFormat="1">
      <c r="A687" s="118"/>
      <c r="B687" s="118"/>
      <c r="C687" s="118"/>
      <c r="D687" s="84"/>
      <c r="E687" s="253"/>
      <c r="F687" s="252" t="s">
        <v>96</v>
      </c>
      <c r="G687" s="231" t="s">
        <v>745</v>
      </c>
      <c r="H687" s="257"/>
      <c r="I687" s="261"/>
      <c r="J687" s="84"/>
      <c r="K687" s="259"/>
      <c r="L687" s="85"/>
    </row>
    <row r="688" spans="1:12" s="92" customFormat="1">
      <c r="A688" s="118"/>
      <c r="B688" s="118"/>
      <c r="C688" s="118"/>
      <c r="D688" s="84"/>
      <c r="E688" s="253"/>
      <c r="F688" s="252" t="s">
        <v>96</v>
      </c>
      <c r="G688" s="231" t="s">
        <v>746</v>
      </c>
      <c r="H688" s="257"/>
      <c r="I688" s="261"/>
      <c r="J688" s="84"/>
      <c r="K688" s="259"/>
      <c r="L688" s="85"/>
    </row>
    <row r="689" spans="1:12" s="92" customFormat="1">
      <c r="A689" s="118"/>
      <c r="B689" s="118"/>
      <c r="C689" s="118"/>
      <c r="D689" s="84"/>
      <c r="E689" s="253"/>
      <c r="F689" s="252" t="s">
        <v>96</v>
      </c>
      <c r="G689" s="231" t="s">
        <v>747</v>
      </c>
      <c r="H689" s="257"/>
      <c r="I689" s="261"/>
      <c r="J689" s="84"/>
      <c r="K689" s="259"/>
      <c r="L689" s="85"/>
    </row>
    <row r="690" spans="1:12" s="92" customFormat="1">
      <c r="A690" s="118"/>
      <c r="B690" s="118"/>
      <c r="C690" s="118"/>
      <c r="D690" s="84"/>
      <c r="E690" s="253"/>
      <c r="F690" s="86"/>
      <c r="G690" s="85"/>
      <c r="H690" s="251"/>
      <c r="I690" s="261"/>
      <c r="J690" s="84"/>
      <c r="K690" s="259"/>
      <c r="L690" s="85"/>
    </row>
    <row r="691" spans="1:12" s="92" customFormat="1">
      <c r="A691" s="118"/>
      <c r="B691" s="118"/>
      <c r="C691" s="118"/>
      <c r="D691" s="84"/>
      <c r="E691" s="253"/>
      <c r="F691" s="86" t="s">
        <v>782</v>
      </c>
      <c r="G691" s="85"/>
      <c r="H691" s="251"/>
      <c r="I691" s="261"/>
      <c r="J691" s="84"/>
      <c r="K691" s="259"/>
      <c r="L691" s="85"/>
    </row>
    <row r="692" spans="1:12" s="92" customFormat="1">
      <c r="A692" s="118"/>
      <c r="B692" s="118"/>
      <c r="C692" s="118"/>
      <c r="D692" s="84"/>
      <c r="E692" s="253"/>
      <c r="F692" s="252" t="s">
        <v>96</v>
      </c>
      <c r="G692" s="85" t="s">
        <v>785</v>
      </c>
      <c r="H692" s="251"/>
      <c r="I692" s="261"/>
      <c r="J692" s="84"/>
      <c r="K692" s="259"/>
      <c r="L692" s="85"/>
    </row>
    <row r="693" spans="1:12" s="92" customFormat="1">
      <c r="A693" s="118"/>
      <c r="B693" s="118"/>
      <c r="C693" s="118"/>
      <c r="D693" s="84"/>
      <c r="E693" s="253"/>
      <c r="F693" s="252"/>
      <c r="G693" s="85"/>
      <c r="H693" s="251"/>
      <c r="I693" s="261"/>
      <c r="J693" s="84"/>
      <c r="K693" s="259"/>
      <c r="L693" s="85"/>
    </row>
    <row r="694" spans="1:12" s="92" customFormat="1">
      <c r="A694" s="118"/>
      <c r="B694" s="118"/>
      <c r="C694" s="118"/>
      <c r="D694" s="84"/>
      <c r="E694" s="253"/>
      <c r="F694" s="252"/>
      <c r="G694" s="85"/>
      <c r="H694" s="251"/>
      <c r="I694" s="261"/>
      <c r="J694" s="84"/>
      <c r="K694" s="259"/>
      <c r="L694" s="85"/>
    </row>
    <row r="695" spans="1:12" s="92" customFormat="1">
      <c r="A695" s="118"/>
      <c r="B695" s="118"/>
      <c r="C695" s="118"/>
      <c r="D695" s="84"/>
      <c r="E695" s="253"/>
      <c r="F695" s="252"/>
      <c r="G695" s="85"/>
      <c r="H695" s="251"/>
      <c r="I695" s="261"/>
      <c r="J695" s="84"/>
      <c r="K695" s="259"/>
      <c r="L695" s="85"/>
    </row>
    <row r="696" spans="1:12" s="92" customFormat="1">
      <c r="A696" s="118"/>
      <c r="B696" s="118"/>
      <c r="C696" s="118"/>
      <c r="D696" s="84"/>
      <c r="E696" s="253"/>
      <c r="F696" s="252"/>
      <c r="G696" s="85"/>
      <c r="H696" s="251"/>
      <c r="I696" s="261"/>
      <c r="J696" s="84"/>
      <c r="K696" s="259"/>
      <c r="L696" s="85"/>
    </row>
    <row r="697" spans="1:12" s="92" customFormat="1">
      <c r="A697" s="118"/>
      <c r="B697" s="118"/>
      <c r="C697" s="118"/>
      <c r="D697" s="84"/>
      <c r="E697" s="253"/>
      <c r="F697" s="252"/>
      <c r="G697" s="85"/>
      <c r="H697" s="251"/>
      <c r="I697" s="261"/>
      <c r="J697" s="84"/>
      <c r="K697" s="259"/>
      <c r="L697" s="85"/>
    </row>
    <row r="698" spans="1:12" s="92" customFormat="1">
      <c r="A698" s="118"/>
      <c r="B698" s="118"/>
      <c r="C698" s="118"/>
      <c r="D698" s="84"/>
      <c r="E698" s="253"/>
      <c r="F698" s="252"/>
      <c r="G698" s="85"/>
      <c r="H698" s="251"/>
      <c r="I698" s="261"/>
      <c r="J698" s="84"/>
      <c r="K698" s="259"/>
      <c r="L698" s="85"/>
    </row>
    <row r="699" spans="1:12" s="92" customFormat="1">
      <c r="A699" s="118"/>
      <c r="B699" s="118"/>
      <c r="C699" s="118"/>
      <c r="D699" s="84"/>
      <c r="E699" s="253"/>
      <c r="F699" s="252"/>
      <c r="G699" s="85"/>
      <c r="H699" s="251"/>
      <c r="I699" s="261"/>
      <c r="J699" s="84"/>
      <c r="K699" s="259"/>
      <c r="L699" s="85"/>
    </row>
    <row r="700" spans="1:12" s="92" customFormat="1">
      <c r="A700" s="118"/>
      <c r="B700" s="118"/>
      <c r="C700" s="118"/>
      <c r="D700" s="84"/>
      <c r="E700" s="253"/>
      <c r="F700" s="252"/>
      <c r="G700" s="85"/>
      <c r="H700" s="251"/>
      <c r="I700" s="261"/>
      <c r="J700" s="84"/>
      <c r="K700" s="259"/>
      <c r="L700" s="85"/>
    </row>
    <row r="701" spans="1:12" s="92" customFormat="1">
      <c r="A701" s="118"/>
      <c r="B701" s="118"/>
      <c r="C701" s="118"/>
      <c r="D701" s="84"/>
      <c r="E701" s="253"/>
      <c r="F701" s="252"/>
      <c r="G701" s="85"/>
      <c r="H701" s="251"/>
      <c r="I701" s="261"/>
      <c r="J701" s="84"/>
      <c r="K701" s="259"/>
      <c r="L701" s="85"/>
    </row>
    <row r="702" spans="1:12" s="92" customFormat="1">
      <c r="A702" s="118"/>
      <c r="B702" s="118"/>
      <c r="C702" s="118"/>
      <c r="D702" s="84"/>
      <c r="E702" s="253"/>
      <c r="F702" s="252"/>
      <c r="G702" s="85"/>
      <c r="H702" s="251"/>
      <c r="I702" s="261"/>
      <c r="J702" s="84"/>
      <c r="K702" s="259"/>
      <c r="L702" s="85"/>
    </row>
    <row r="703" spans="1:12" s="92" customFormat="1">
      <c r="A703" s="118"/>
      <c r="B703" s="118"/>
      <c r="C703" s="118"/>
      <c r="D703" s="84"/>
      <c r="E703" s="253"/>
      <c r="F703" s="252"/>
      <c r="G703" s="85"/>
      <c r="H703" s="251"/>
      <c r="I703" s="261"/>
      <c r="J703" s="84"/>
      <c r="K703" s="259"/>
      <c r="L703" s="85"/>
    </row>
    <row r="704" spans="1:12" s="92" customFormat="1">
      <c r="A704" s="118"/>
      <c r="B704" s="118"/>
      <c r="C704" s="118"/>
      <c r="D704" s="84"/>
      <c r="E704" s="253"/>
      <c r="F704" s="252"/>
      <c r="G704" s="85"/>
      <c r="H704" s="251"/>
      <c r="I704" s="261"/>
      <c r="J704" s="84"/>
      <c r="K704" s="259"/>
      <c r="L704" s="85"/>
    </row>
    <row r="705" spans="1:12" s="92" customFormat="1">
      <c r="A705" s="118"/>
      <c r="B705" s="118"/>
      <c r="C705" s="118"/>
      <c r="D705" s="84"/>
      <c r="E705" s="253"/>
      <c r="F705" s="252"/>
      <c r="G705" s="85"/>
      <c r="H705" s="251"/>
      <c r="I705" s="261"/>
      <c r="J705" s="84"/>
      <c r="K705" s="259"/>
      <c r="L705" s="85"/>
    </row>
    <row r="706" spans="1:12" s="92" customFormat="1">
      <c r="A706" s="118"/>
      <c r="B706" s="118"/>
      <c r="C706" s="118"/>
      <c r="D706" s="84"/>
      <c r="E706" s="253"/>
      <c r="F706" s="252"/>
      <c r="G706" s="85"/>
      <c r="H706" s="251"/>
      <c r="I706" s="261"/>
      <c r="J706" s="84"/>
      <c r="K706" s="259"/>
      <c r="L706" s="85"/>
    </row>
    <row r="707" spans="1:12" s="92" customFormat="1">
      <c r="A707" s="118"/>
      <c r="B707" s="118"/>
      <c r="C707" s="118"/>
      <c r="D707" s="84"/>
      <c r="E707" s="253"/>
      <c r="F707" s="252"/>
      <c r="G707" s="85"/>
      <c r="H707" s="251"/>
      <c r="I707" s="261"/>
      <c r="J707" s="84"/>
      <c r="K707" s="259"/>
      <c r="L707" s="85"/>
    </row>
    <row r="708" spans="1:12" s="92" customFormat="1">
      <c r="A708" s="118"/>
      <c r="B708" s="118"/>
      <c r="C708" s="118"/>
      <c r="D708" s="84"/>
      <c r="E708" s="253"/>
      <c r="F708" s="252"/>
      <c r="G708" s="85"/>
      <c r="H708" s="251"/>
      <c r="I708" s="261"/>
      <c r="J708" s="84"/>
      <c r="K708" s="259"/>
      <c r="L708" s="85"/>
    </row>
    <row r="709" spans="1:12" s="92" customFormat="1">
      <c r="A709" s="118"/>
      <c r="B709" s="118"/>
      <c r="C709" s="118"/>
      <c r="D709" s="84"/>
      <c r="E709" s="253"/>
      <c r="F709" s="252"/>
      <c r="G709" s="85"/>
      <c r="H709" s="251"/>
      <c r="I709" s="261"/>
      <c r="J709" s="84"/>
      <c r="K709" s="259"/>
      <c r="L709" s="85"/>
    </row>
    <row r="710" spans="1:12" s="92" customFormat="1">
      <c r="A710" s="118"/>
      <c r="B710" s="118"/>
      <c r="C710" s="118"/>
      <c r="D710" s="84"/>
      <c r="E710" s="253"/>
      <c r="F710" s="252"/>
      <c r="G710" s="85"/>
      <c r="H710" s="251"/>
      <c r="I710" s="261"/>
      <c r="J710" s="84"/>
      <c r="K710" s="259"/>
      <c r="L710" s="85"/>
    </row>
    <row r="711" spans="1:12" s="92" customFormat="1">
      <c r="A711" s="118"/>
      <c r="B711" s="118"/>
      <c r="C711" s="118"/>
      <c r="D711" s="84" t="s">
        <v>950</v>
      </c>
      <c r="E711" s="84" t="s">
        <v>783</v>
      </c>
      <c r="F711" s="84"/>
      <c r="G711" s="85"/>
      <c r="H711" s="251"/>
      <c r="I711" s="84"/>
      <c r="J711" s="84"/>
      <c r="K711" s="99"/>
      <c r="L711" s="85"/>
    </row>
    <row r="712" spans="1:12" s="92" customFormat="1">
      <c r="A712" s="118"/>
      <c r="B712" s="118"/>
      <c r="C712" s="118"/>
      <c r="D712" s="84"/>
      <c r="E712" s="84" t="s">
        <v>784</v>
      </c>
      <c r="F712" s="84"/>
      <c r="G712" s="85"/>
      <c r="H712" s="251"/>
      <c r="I712" s="84"/>
      <c r="J712" s="84"/>
      <c r="K712" s="99">
        <v>9528400</v>
      </c>
      <c r="L712" s="85" t="s">
        <v>488</v>
      </c>
    </row>
    <row r="713" spans="1:12" s="92" customFormat="1">
      <c r="A713" s="118"/>
      <c r="B713" s="118"/>
      <c r="C713" s="118"/>
      <c r="D713" s="84"/>
      <c r="E713" s="263" t="s">
        <v>96</v>
      </c>
      <c r="F713" s="85" t="s">
        <v>724</v>
      </c>
      <c r="G713" s="251"/>
      <c r="H713" s="84"/>
      <c r="I713" s="84"/>
      <c r="J713" s="84"/>
      <c r="K713" s="99"/>
      <c r="L713" s="85"/>
    </row>
    <row r="714" spans="1:12" s="92" customFormat="1">
      <c r="A714" s="118"/>
      <c r="B714" s="118"/>
      <c r="C714" s="118"/>
      <c r="D714" s="84"/>
      <c r="E714" s="152"/>
      <c r="F714" s="85" t="s">
        <v>787</v>
      </c>
      <c r="G714" s="251"/>
      <c r="H714" s="84"/>
      <c r="I714" s="84"/>
      <c r="J714" s="84"/>
      <c r="K714" s="99"/>
      <c r="L714" s="85"/>
    </row>
    <row r="715" spans="1:12" s="92" customFormat="1">
      <c r="A715" s="118"/>
      <c r="B715" s="118"/>
      <c r="C715" s="118"/>
      <c r="D715" s="84"/>
      <c r="E715" s="263" t="s">
        <v>96</v>
      </c>
      <c r="F715" s="85" t="s">
        <v>717</v>
      </c>
      <c r="G715" s="251"/>
      <c r="H715" s="84"/>
      <c r="I715" s="84"/>
      <c r="J715" s="84"/>
      <c r="K715" s="99"/>
      <c r="L715" s="85"/>
    </row>
    <row r="716" spans="1:12" s="92" customFormat="1">
      <c r="A716" s="118"/>
      <c r="B716" s="118"/>
      <c r="C716" s="118"/>
      <c r="D716" s="84"/>
      <c r="E716" s="258"/>
      <c r="F716" s="85" t="s">
        <v>788</v>
      </c>
      <c r="G716" s="251"/>
      <c r="H716" s="84"/>
      <c r="I716" s="84"/>
      <c r="J716" s="84"/>
      <c r="K716" s="99"/>
      <c r="L716" s="85"/>
    </row>
    <row r="717" spans="1:12" s="92" customFormat="1">
      <c r="A717" s="118"/>
      <c r="B717" s="118"/>
      <c r="C717" s="118"/>
      <c r="D717" s="84"/>
      <c r="E717" s="263" t="s">
        <v>96</v>
      </c>
      <c r="F717" s="85" t="s">
        <v>718</v>
      </c>
      <c r="G717" s="251"/>
      <c r="H717" s="84"/>
      <c r="I717" s="84"/>
      <c r="J717" s="84"/>
      <c r="K717" s="99"/>
      <c r="L717" s="85"/>
    </row>
    <row r="718" spans="1:12" s="92" customFormat="1">
      <c r="A718" s="118"/>
      <c r="B718" s="118"/>
      <c r="C718" s="118"/>
      <c r="D718" s="84"/>
      <c r="E718" s="258"/>
      <c r="F718" s="85" t="s">
        <v>1216</v>
      </c>
      <c r="G718" s="251"/>
      <c r="H718" s="84"/>
      <c r="I718" s="84"/>
      <c r="J718" s="84"/>
      <c r="K718" s="99"/>
      <c r="L718" s="85"/>
    </row>
    <row r="719" spans="1:12" s="92" customFormat="1">
      <c r="A719" s="118"/>
      <c r="B719" s="118"/>
      <c r="C719" s="118"/>
      <c r="D719" s="84"/>
      <c r="E719" s="258"/>
      <c r="F719" s="85" t="s">
        <v>789</v>
      </c>
      <c r="G719" s="251"/>
      <c r="H719" s="84"/>
      <c r="I719" s="84"/>
      <c r="J719" s="84"/>
      <c r="K719" s="99"/>
      <c r="L719" s="85"/>
    </row>
    <row r="720" spans="1:12" s="92" customFormat="1">
      <c r="A720" s="118"/>
      <c r="B720" s="118"/>
      <c r="C720" s="118"/>
      <c r="D720" s="84"/>
      <c r="E720" s="263" t="s">
        <v>96</v>
      </c>
      <c r="F720" s="85" t="s">
        <v>717</v>
      </c>
      <c r="G720" s="251"/>
      <c r="H720" s="84"/>
      <c r="I720" s="84"/>
      <c r="J720" s="84"/>
      <c r="K720" s="99"/>
      <c r="L720" s="85"/>
    </row>
    <row r="721" spans="1:12" s="92" customFormat="1">
      <c r="A721" s="118"/>
      <c r="B721" s="118"/>
      <c r="C721" s="118"/>
      <c r="D721" s="84"/>
      <c r="E721" s="258"/>
      <c r="F721" s="85" t="s">
        <v>790</v>
      </c>
      <c r="G721" s="251"/>
      <c r="H721" s="84"/>
      <c r="I721" s="84"/>
      <c r="J721" s="84"/>
      <c r="K721" s="99"/>
      <c r="L721" s="85"/>
    </row>
    <row r="722" spans="1:12" s="92" customFormat="1">
      <c r="A722" s="118"/>
      <c r="B722" s="118"/>
      <c r="C722" s="118"/>
      <c r="D722" s="84"/>
      <c r="E722" s="263" t="s">
        <v>96</v>
      </c>
      <c r="F722" s="85" t="s">
        <v>718</v>
      </c>
      <c r="G722" s="251"/>
      <c r="H722" s="84"/>
      <c r="I722" s="84"/>
      <c r="J722" s="84"/>
      <c r="K722" s="99"/>
      <c r="L722" s="85"/>
    </row>
    <row r="723" spans="1:12" s="92" customFormat="1">
      <c r="A723" s="118"/>
      <c r="B723" s="118"/>
      <c r="C723" s="118"/>
      <c r="D723" s="84"/>
      <c r="E723" s="258"/>
      <c r="F723" s="85" t="s">
        <v>727</v>
      </c>
      <c r="G723" s="251"/>
      <c r="H723" s="84"/>
      <c r="I723" s="84"/>
      <c r="J723" s="84"/>
      <c r="K723" s="99"/>
      <c r="L723" s="85"/>
    </row>
    <row r="724" spans="1:12" s="92" customFormat="1">
      <c r="A724" s="118"/>
      <c r="B724" s="118"/>
      <c r="C724" s="118"/>
      <c r="D724" s="84"/>
      <c r="E724" s="258"/>
      <c r="F724" s="85" t="s">
        <v>791</v>
      </c>
      <c r="G724" s="251"/>
      <c r="H724" s="84"/>
      <c r="I724" s="84"/>
      <c r="J724" s="84"/>
      <c r="K724" s="99"/>
      <c r="L724" s="85"/>
    </row>
    <row r="725" spans="1:12" s="92" customFormat="1">
      <c r="A725" s="118"/>
      <c r="B725" s="118"/>
      <c r="C725" s="118"/>
      <c r="D725" s="84"/>
      <c r="E725" s="263" t="s">
        <v>96</v>
      </c>
      <c r="F725" s="85" t="s">
        <v>719</v>
      </c>
      <c r="G725" s="251"/>
      <c r="H725" s="84"/>
      <c r="I725" s="84"/>
      <c r="J725" s="84"/>
      <c r="K725" s="99"/>
      <c r="L725" s="85"/>
    </row>
    <row r="726" spans="1:12" s="92" customFormat="1">
      <c r="A726" s="118"/>
      <c r="B726" s="118"/>
      <c r="C726" s="118"/>
      <c r="D726" s="84"/>
      <c r="E726" s="258"/>
      <c r="F726" s="85" t="s">
        <v>766</v>
      </c>
      <c r="G726" s="251"/>
      <c r="H726" s="84"/>
      <c r="I726" s="84"/>
      <c r="J726" s="84"/>
      <c r="K726" s="99"/>
      <c r="L726" s="85"/>
    </row>
    <row r="727" spans="1:12" s="92" customFormat="1">
      <c r="A727" s="118"/>
      <c r="B727" s="118"/>
      <c r="C727" s="118"/>
      <c r="D727" s="84"/>
      <c r="E727" s="258"/>
      <c r="F727" s="85" t="s">
        <v>840</v>
      </c>
      <c r="G727" s="251"/>
      <c r="H727" s="84"/>
      <c r="I727" s="84"/>
      <c r="J727" s="84"/>
      <c r="K727" s="99"/>
      <c r="L727" s="85"/>
    </row>
    <row r="728" spans="1:12" s="92" customFormat="1">
      <c r="A728" s="118"/>
      <c r="B728" s="118"/>
      <c r="C728" s="118"/>
      <c r="D728" s="84"/>
      <c r="E728" s="263" t="s">
        <v>96</v>
      </c>
      <c r="F728" s="84" t="s">
        <v>725</v>
      </c>
      <c r="G728" s="251"/>
      <c r="H728" s="84"/>
      <c r="I728" s="84"/>
      <c r="J728" s="84"/>
      <c r="K728" s="99"/>
      <c r="L728" s="85"/>
    </row>
    <row r="729" spans="1:12" s="92" customFormat="1">
      <c r="A729" s="118"/>
      <c r="B729" s="118"/>
      <c r="C729" s="118"/>
      <c r="D729" s="84"/>
      <c r="E729" s="263"/>
      <c r="F729" s="84" t="s">
        <v>792</v>
      </c>
      <c r="G729" s="251"/>
      <c r="H729" s="84"/>
      <c r="I729" s="84"/>
      <c r="J729" s="84"/>
      <c r="K729" s="99"/>
      <c r="L729" s="85"/>
    </row>
    <row r="730" spans="1:12" s="92" customFormat="1">
      <c r="A730" s="118"/>
      <c r="B730" s="118"/>
      <c r="C730" s="118"/>
      <c r="D730" s="84"/>
      <c r="E730" s="263" t="s">
        <v>96</v>
      </c>
      <c r="F730" s="84" t="s">
        <v>726</v>
      </c>
      <c r="G730" s="251"/>
      <c r="H730" s="84"/>
      <c r="I730" s="84"/>
      <c r="J730" s="84"/>
      <c r="K730" s="99"/>
      <c r="L730" s="85"/>
    </row>
    <row r="731" spans="1:12" s="92" customFormat="1">
      <c r="A731" s="118"/>
      <c r="B731" s="118"/>
      <c r="C731" s="118"/>
      <c r="D731" s="84"/>
      <c r="E731" s="263"/>
      <c r="F731" s="84" t="s">
        <v>793</v>
      </c>
      <c r="G731" s="251"/>
      <c r="H731" s="84"/>
      <c r="I731" s="84"/>
      <c r="J731" s="84"/>
      <c r="K731" s="99"/>
      <c r="L731" s="85"/>
    </row>
    <row r="732" spans="1:12" s="92" customFormat="1">
      <c r="A732" s="118"/>
      <c r="B732" s="118"/>
      <c r="C732" s="118"/>
      <c r="D732" s="84"/>
      <c r="E732" s="263" t="s">
        <v>96</v>
      </c>
      <c r="F732" s="84" t="s">
        <v>729</v>
      </c>
      <c r="G732" s="251"/>
      <c r="H732" s="84"/>
      <c r="I732" s="84"/>
      <c r="J732" s="84"/>
      <c r="K732" s="99"/>
      <c r="L732" s="85"/>
    </row>
    <row r="733" spans="1:12" s="92" customFormat="1">
      <c r="A733" s="118"/>
      <c r="B733" s="118"/>
      <c r="C733" s="118"/>
      <c r="D733" s="84"/>
      <c r="E733" s="263"/>
      <c r="F733" s="84" t="s">
        <v>794</v>
      </c>
      <c r="G733" s="251"/>
      <c r="H733" s="84"/>
      <c r="I733" s="84"/>
      <c r="J733" s="84"/>
      <c r="K733" s="99"/>
      <c r="L733" s="85"/>
    </row>
    <row r="734" spans="1:12" s="92" customFormat="1">
      <c r="A734" s="118"/>
      <c r="B734" s="118"/>
      <c r="C734" s="118"/>
      <c r="D734" s="84"/>
      <c r="E734" s="263" t="s">
        <v>96</v>
      </c>
      <c r="F734" s="84" t="s">
        <v>775</v>
      </c>
      <c r="G734" s="251"/>
      <c r="H734" s="84"/>
      <c r="I734" s="84"/>
      <c r="J734" s="84"/>
      <c r="K734" s="99"/>
      <c r="L734" s="85"/>
    </row>
    <row r="735" spans="1:12" s="92" customFormat="1">
      <c r="A735" s="118"/>
      <c r="B735" s="118"/>
      <c r="C735" s="118"/>
      <c r="D735" s="84"/>
      <c r="E735" s="263"/>
      <c r="F735" s="84" t="s">
        <v>795</v>
      </c>
      <c r="G735" s="251"/>
      <c r="H735" s="84"/>
      <c r="I735" s="84"/>
      <c r="J735" s="84"/>
      <c r="K735" s="99"/>
      <c r="L735" s="85"/>
    </row>
    <row r="736" spans="1:12" s="92" customFormat="1">
      <c r="A736" s="118"/>
      <c r="B736" s="118"/>
      <c r="C736" s="118"/>
      <c r="D736" s="84"/>
      <c r="E736" s="263" t="s">
        <v>96</v>
      </c>
      <c r="F736" s="84" t="s">
        <v>796</v>
      </c>
      <c r="G736" s="251"/>
      <c r="H736" s="84"/>
      <c r="I736" s="84"/>
      <c r="J736" s="84"/>
      <c r="K736" s="99"/>
      <c r="L736" s="85"/>
    </row>
    <row r="737" spans="1:12" s="92" customFormat="1">
      <c r="A737" s="118"/>
      <c r="B737" s="118"/>
      <c r="C737" s="118"/>
      <c r="D737" s="84"/>
      <c r="E737" s="263"/>
      <c r="F737" s="84" t="s">
        <v>797</v>
      </c>
      <c r="G737" s="251"/>
      <c r="H737" s="84"/>
      <c r="I737" s="84"/>
      <c r="J737" s="84"/>
      <c r="K737" s="99"/>
      <c r="L737" s="85"/>
    </row>
    <row r="738" spans="1:12" s="92" customFormat="1">
      <c r="A738" s="118"/>
      <c r="B738" s="118"/>
      <c r="C738" s="118"/>
      <c r="D738" s="84"/>
      <c r="E738" s="253"/>
      <c r="F738" s="251"/>
      <c r="G738" s="85"/>
      <c r="H738" s="111"/>
      <c r="I738" s="85"/>
      <c r="J738" s="264" t="s">
        <v>780</v>
      </c>
      <c r="K738" s="258" t="s">
        <v>781</v>
      </c>
      <c r="L738" s="85"/>
    </row>
    <row r="739" spans="1:12" s="92" customFormat="1">
      <c r="A739" s="118"/>
      <c r="B739" s="118"/>
      <c r="C739" s="118"/>
      <c r="D739" s="84"/>
      <c r="E739" s="253"/>
      <c r="F739" s="251"/>
      <c r="G739" s="85"/>
      <c r="H739" s="111"/>
      <c r="I739" s="85"/>
      <c r="J739" s="264" t="s">
        <v>340</v>
      </c>
      <c r="K739" s="258" t="s">
        <v>340</v>
      </c>
      <c r="L739" s="85"/>
    </row>
    <row r="740" spans="1:12" s="92" customFormat="1">
      <c r="A740" s="118"/>
      <c r="B740" s="118"/>
      <c r="C740" s="118"/>
      <c r="D740" s="84"/>
      <c r="E740" s="253"/>
      <c r="F740" s="84" t="s">
        <v>778</v>
      </c>
      <c r="G740" s="85"/>
      <c r="H740" s="251"/>
      <c r="I740" s="260"/>
      <c r="J740" s="260">
        <v>19528400</v>
      </c>
      <c r="K740" s="259" t="s">
        <v>96</v>
      </c>
      <c r="L740" s="85" t="s">
        <v>488</v>
      </c>
    </row>
    <row r="741" spans="1:12" s="92" customFormat="1">
      <c r="A741" s="118"/>
      <c r="B741" s="118"/>
      <c r="C741" s="118"/>
      <c r="D741" s="84"/>
      <c r="E741" s="253"/>
      <c r="F741" s="84" t="s">
        <v>779</v>
      </c>
      <c r="G741" s="85"/>
      <c r="H741" s="251"/>
      <c r="I741" s="260"/>
      <c r="J741" s="260">
        <v>10000000</v>
      </c>
      <c r="K741" s="259" t="s">
        <v>96</v>
      </c>
      <c r="L741" s="85" t="s">
        <v>488</v>
      </c>
    </row>
    <row r="742" spans="1:12" s="92" customFormat="1">
      <c r="A742" s="118"/>
      <c r="B742" s="118"/>
      <c r="C742" s="118"/>
      <c r="D742" s="84"/>
      <c r="E742" s="253"/>
      <c r="F742" s="84" t="s">
        <v>1215</v>
      </c>
      <c r="G742" s="85"/>
      <c r="H742" s="251"/>
      <c r="I742" s="261"/>
      <c r="J742" s="261">
        <f>J740-J741</f>
        <v>9528400</v>
      </c>
      <c r="K742" s="259" t="s">
        <v>96</v>
      </c>
      <c r="L742" s="85" t="s">
        <v>488</v>
      </c>
    </row>
    <row r="743" spans="1:12" s="92" customFormat="1">
      <c r="A743" s="118"/>
      <c r="B743" s="118"/>
      <c r="C743" s="118"/>
      <c r="D743" s="84"/>
      <c r="E743" s="253"/>
      <c r="F743" s="84"/>
      <c r="G743" s="85"/>
      <c r="H743" s="251"/>
      <c r="I743" s="261"/>
      <c r="J743" s="261"/>
      <c r="K743" s="259"/>
      <c r="L743" s="85"/>
    </row>
    <row r="744" spans="1:12" s="92" customFormat="1">
      <c r="A744" s="118"/>
      <c r="B744" s="118"/>
      <c r="C744" s="118"/>
      <c r="D744" s="84"/>
      <c r="E744" s="253"/>
      <c r="F744" s="84"/>
      <c r="G744" s="85"/>
      <c r="H744" s="251"/>
      <c r="I744" s="261"/>
      <c r="J744" s="261"/>
      <c r="K744" s="259"/>
      <c r="L744" s="85"/>
    </row>
    <row r="745" spans="1:12" s="92" customFormat="1">
      <c r="A745" s="118"/>
      <c r="B745" s="118"/>
      <c r="C745" s="118"/>
      <c r="D745" s="84"/>
      <c r="E745" s="253"/>
      <c r="F745" s="84"/>
      <c r="G745" s="85"/>
      <c r="H745" s="251"/>
      <c r="I745" s="261"/>
      <c r="J745" s="261"/>
      <c r="K745" s="259"/>
      <c r="L745" s="85"/>
    </row>
    <row r="746" spans="1:12" s="92" customFormat="1">
      <c r="A746" s="118"/>
      <c r="B746" s="118"/>
      <c r="C746" s="118"/>
      <c r="D746" s="84"/>
      <c r="E746" s="253"/>
      <c r="F746" s="84"/>
      <c r="G746" s="85"/>
      <c r="H746" s="251"/>
      <c r="I746" s="261"/>
      <c r="J746" s="261"/>
      <c r="K746" s="259"/>
      <c r="L746" s="85"/>
    </row>
    <row r="747" spans="1:12" s="92" customFormat="1">
      <c r="A747" s="118"/>
      <c r="B747" s="118"/>
      <c r="C747" s="118"/>
      <c r="D747" s="84"/>
      <c r="E747" s="253"/>
      <c r="F747" s="84"/>
      <c r="G747" s="85"/>
      <c r="H747" s="251"/>
      <c r="I747" s="261"/>
      <c r="J747" s="261"/>
      <c r="K747" s="259"/>
      <c r="L747" s="85"/>
    </row>
    <row r="748" spans="1:12" s="92" customFormat="1">
      <c r="A748" s="91" t="s">
        <v>526</v>
      </c>
      <c r="C748" s="91"/>
      <c r="J748" s="363">
        <f>SUM(I749,I763)</f>
        <v>18329500</v>
      </c>
      <c r="K748" s="363"/>
      <c r="L748" s="89" t="s">
        <v>488</v>
      </c>
    </row>
    <row r="749" spans="1:12" s="92" customFormat="1">
      <c r="A749" s="92" t="s">
        <v>584</v>
      </c>
      <c r="B749" s="115"/>
      <c r="I749" s="365">
        <f>I750+I760</f>
        <v>3148500</v>
      </c>
      <c r="J749" s="365"/>
      <c r="K749" s="93" t="s">
        <v>488</v>
      </c>
      <c r="L749" s="93"/>
    </row>
    <row r="750" spans="1:12" s="92" customFormat="1">
      <c r="A750" s="118"/>
      <c r="B750" s="109" t="s">
        <v>653</v>
      </c>
      <c r="C750" s="109"/>
      <c r="D750" s="109"/>
      <c r="E750" s="109"/>
      <c r="F750" s="109"/>
      <c r="G750" s="109"/>
      <c r="H750" s="109"/>
      <c r="I750" s="364">
        <f>SUM(I751,I753,I756)</f>
        <v>3048500</v>
      </c>
      <c r="J750" s="364"/>
      <c r="K750" s="110" t="s">
        <v>488</v>
      </c>
      <c r="L750" s="110"/>
    </row>
    <row r="751" spans="1:12" s="92" customFormat="1">
      <c r="A751" s="118"/>
      <c r="B751" s="115"/>
      <c r="C751" s="109" t="s">
        <v>669</v>
      </c>
      <c r="D751" s="109"/>
      <c r="E751" s="109"/>
      <c r="F751" s="109"/>
      <c r="G751" s="109"/>
      <c r="H751" s="109"/>
      <c r="I751" s="364">
        <v>862700</v>
      </c>
      <c r="J751" s="364"/>
      <c r="K751" s="110" t="s">
        <v>488</v>
      </c>
      <c r="L751" s="110"/>
    </row>
    <row r="752" spans="1:12" s="92" customFormat="1">
      <c r="A752" s="118"/>
      <c r="B752" s="118"/>
      <c r="C752" s="118"/>
      <c r="D752" s="84" t="s">
        <v>619</v>
      </c>
      <c r="E752" s="84"/>
      <c r="F752" s="84"/>
      <c r="I752" s="118"/>
      <c r="J752" s="118"/>
      <c r="K752" s="120"/>
      <c r="L752" s="121"/>
    </row>
    <row r="753" spans="1:12" s="115" customFormat="1" outlineLevel="1">
      <c r="A753" s="118"/>
      <c r="B753" s="119"/>
      <c r="C753" s="109" t="s">
        <v>586</v>
      </c>
      <c r="D753" s="109"/>
      <c r="E753" s="109"/>
      <c r="F753" s="109"/>
      <c r="G753" s="109"/>
      <c r="H753" s="109"/>
      <c r="I753" s="364">
        <v>1925200</v>
      </c>
      <c r="J753" s="364"/>
      <c r="K753" s="110" t="s">
        <v>488</v>
      </c>
      <c r="L753" s="110"/>
    </row>
    <row r="754" spans="1:12" s="115" customFormat="1" outlineLevel="1">
      <c r="A754" s="118"/>
      <c r="B754" s="118"/>
      <c r="C754" s="118"/>
      <c r="D754" s="84" t="s">
        <v>638</v>
      </c>
      <c r="E754" s="84"/>
      <c r="F754" s="84"/>
      <c r="I754" s="118"/>
      <c r="J754" s="118"/>
      <c r="K754" s="120"/>
      <c r="L754" s="121"/>
    </row>
    <row r="755" spans="1:12" s="115" customFormat="1" outlineLevel="1">
      <c r="A755" s="118"/>
      <c r="B755" s="118"/>
      <c r="C755" s="118"/>
      <c r="D755" s="84" t="s">
        <v>651</v>
      </c>
      <c r="E755" s="84"/>
      <c r="F755" s="84"/>
      <c r="I755" s="118"/>
      <c r="J755" s="118"/>
      <c r="K755" s="120"/>
      <c r="L755" s="121"/>
    </row>
    <row r="756" spans="1:12" s="92" customFormat="1">
      <c r="A756" s="118"/>
      <c r="B756" s="115"/>
      <c r="C756" s="109" t="s">
        <v>616</v>
      </c>
      <c r="D756" s="109"/>
      <c r="E756" s="109"/>
      <c r="F756" s="109"/>
      <c r="G756" s="109"/>
      <c r="H756" s="109"/>
      <c r="I756" s="364">
        <v>260600</v>
      </c>
      <c r="J756" s="364"/>
      <c r="K756" s="110" t="s">
        <v>488</v>
      </c>
      <c r="L756" s="110"/>
    </row>
    <row r="757" spans="1:12" s="119" customFormat="1">
      <c r="A757" s="118"/>
      <c r="B757" s="118"/>
      <c r="C757" s="118"/>
      <c r="D757" s="84" t="s">
        <v>983</v>
      </c>
      <c r="E757" s="84"/>
      <c r="F757" s="84"/>
      <c r="G757" s="84"/>
      <c r="H757" s="115"/>
      <c r="I757" s="118"/>
      <c r="J757" s="118"/>
      <c r="K757" s="120"/>
      <c r="L757" s="121"/>
    </row>
    <row r="758" spans="1:12" s="115" customFormat="1" outlineLevel="1">
      <c r="A758" s="118"/>
      <c r="B758" s="118"/>
      <c r="C758" s="118"/>
      <c r="D758" s="84" t="s">
        <v>984</v>
      </c>
      <c r="E758" s="84"/>
      <c r="F758" s="84"/>
      <c r="G758" s="84"/>
      <c r="I758" s="118"/>
      <c r="J758" s="118"/>
      <c r="K758" s="120"/>
      <c r="L758" s="121"/>
    </row>
    <row r="759" spans="1:12" s="115" customFormat="1" outlineLevel="1">
      <c r="A759" s="118"/>
      <c r="B759" s="118"/>
      <c r="C759" s="118"/>
      <c r="D759" s="84" t="s">
        <v>798</v>
      </c>
      <c r="E759" s="84"/>
      <c r="F759" s="84"/>
      <c r="G759" s="84"/>
      <c r="I759" s="118"/>
      <c r="J759" s="118"/>
      <c r="K759" s="120"/>
      <c r="L759" s="121"/>
    </row>
    <row r="760" spans="1:12" s="115" customFormat="1" outlineLevel="1">
      <c r="A760" s="118"/>
      <c r="B760" s="109" t="s">
        <v>670</v>
      </c>
      <c r="C760" s="109"/>
      <c r="D760" s="109"/>
      <c r="E760" s="109"/>
      <c r="F760" s="109"/>
      <c r="G760" s="109"/>
      <c r="H760" s="109"/>
      <c r="I760" s="364">
        <v>100000</v>
      </c>
      <c r="J760" s="364"/>
      <c r="K760" s="110" t="s">
        <v>488</v>
      </c>
      <c r="L760" s="110"/>
    </row>
    <row r="761" spans="1:12" s="115" customFormat="1" outlineLevel="1">
      <c r="A761" s="118"/>
      <c r="B761" s="118"/>
      <c r="C761" s="118"/>
      <c r="D761" s="235" t="s">
        <v>589</v>
      </c>
      <c r="E761" s="235"/>
      <c r="F761" s="235"/>
      <c r="G761" s="84"/>
      <c r="I761" s="118"/>
      <c r="J761" s="118"/>
      <c r="K761" s="120"/>
      <c r="L761" s="121"/>
    </row>
    <row r="762" spans="1:12" s="115" customFormat="1" outlineLevel="1">
      <c r="A762" s="94"/>
      <c r="B762" s="94"/>
      <c r="C762" s="94"/>
      <c r="D762" s="94"/>
      <c r="E762" s="94"/>
      <c r="F762" s="94"/>
      <c r="G762" s="94"/>
      <c r="H762" s="94"/>
      <c r="I762" s="94"/>
      <c r="J762" s="94"/>
      <c r="K762" s="94"/>
      <c r="L762" s="246"/>
    </row>
    <row r="763" spans="1:12" s="115" customFormat="1" outlineLevel="1">
      <c r="A763" s="92" t="s">
        <v>590</v>
      </c>
      <c r="D763" s="92"/>
      <c r="E763" s="245"/>
      <c r="F763" s="92"/>
      <c r="G763" s="92"/>
      <c r="H763" s="92"/>
      <c r="I763" s="365">
        <f>I764</f>
        <v>15181000</v>
      </c>
      <c r="J763" s="365"/>
      <c r="K763" s="93" t="s">
        <v>488</v>
      </c>
      <c r="L763" s="93"/>
    </row>
    <row r="764" spans="1:12" s="115" customFormat="1" outlineLevel="1">
      <c r="A764" s="109"/>
      <c r="B764" s="109" t="s">
        <v>618</v>
      </c>
      <c r="C764" s="109"/>
      <c r="D764" s="109"/>
      <c r="E764" s="265"/>
      <c r="F764" s="109"/>
      <c r="G764" s="109"/>
      <c r="H764" s="109"/>
      <c r="I764" s="364">
        <f>J765+I773</f>
        <v>15181000</v>
      </c>
      <c r="J764" s="364"/>
      <c r="K764" s="110" t="s">
        <v>488</v>
      </c>
      <c r="L764" s="110"/>
    </row>
    <row r="765" spans="1:12" s="115" customFormat="1" outlineLevel="1">
      <c r="A765" s="109"/>
      <c r="B765" s="109" t="s">
        <v>622</v>
      </c>
      <c r="C765" s="109"/>
      <c r="D765" s="109"/>
      <c r="E765" s="265"/>
      <c r="F765" s="109"/>
      <c r="G765" s="109"/>
      <c r="H765" s="109"/>
      <c r="I765" s="96"/>
      <c r="J765" s="96">
        <f>SUM(K766,K770,K774,K778)</f>
        <v>15181000</v>
      </c>
      <c r="K765" s="110" t="s">
        <v>488</v>
      </c>
      <c r="L765" s="110"/>
    </row>
    <row r="766" spans="1:12">
      <c r="A766" s="109"/>
      <c r="B766" s="109"/>
      <c r="C766" s="109"/>
      <c r="D766" s="118" t="s">
        <v>1255</v>
      </c>
      <c r="E766" s="266" t="s">
        <v>623</v>
      </c>
      <c r="F766" s="267" t="s">
        <v>989</v>
      </c>
      <c r="G766" s="109"/>
      <c r="H766" s="109"/>
      <c r="I766" s="96"/>
      <c r="J766" s="96"/>
      <c r="K766" s="248">
        <v>3810000</v>
      </c>
      <c r="L766" s="246" t="s">
        <v>488</v>
      </c>
    </row>
    <row r="767" spans="1:12">
      <c r="A767" s="109"/>
      <c r="B767" s="109"/>
      <c r="C767" s="109"/>
      <c r="D767" s="109"/>
      <c r="E767" s="267"/>
      <c r="F767" s="267" t="s">
        <v>96</v>
      </c>
      <c r="G767" s="118" t="s">
        <v>990</v>
      </c>
      <c r="H767" s="118"/>
      <c r="I767" s="96"/>
      <c r="J767" s="96"/>
      <c r="K767" s="268"/>
      <c r="L767" s="121"/>
    </row>
    <row r="768" spans="1:12">
      <c r="A768" s="109"/>
      <c r="B768" s="109"/>
      <c r="C768" s="109"/>
      <c r="D768" s="118"/>
      <c r="E768" s="254"/>
      <c r="F768" s="118"/>
      <c r="G768" s="118" t="s">
        <v>991</v>
      </c>
      <c r="H768" s="118"/>
      <c r="I768" s="96"/>
      <c r="J768" s="96"/>
      <c r="K768" s="110"/>
      <c r="L768" s="110"/>
    </row>
    <row r="769" spans="1:12">
      <c r="A769" s="109"/>
      <c r="B769" s="109"/>
      <c r="C769" s="109"/>
      <c r="D769" s="109"/>
      <c r="E769" s="267"/>
      <c r="F769" s="118"/>
      <c r="G769" s="118" t="s">
        <v>992</v>
      </c>
      <c r="H769" s="118"/>
      <c r="I769" s="96"/>
      <c r="J769" s="96"/>
      <c r="K769" s="268"/>
      <c r="L769" s="121"/>
    </row>
    <row r="770" spans="1:12">
      <c r="A770" s="109"/>
      <c r="B770" s="109"/>
      <c r="C770" s="109"/>
      <c r="D770" s="118" t="s">
        <v>1256</v>
      </c>
      <c r="E770" s="266" t="s">
        <v>624</v>
      </c>
      <c r="F770" s="118" t="s">
        <v>993</v>
      </c>
      <c r="G770" s="118"/>
      <c r="H770" s="118"/>
      <c r="I770" s="96"/>
      <c r="J770" s="96"/>
      <c r="K770" s="268">
        <v>3632000</v>
      </c>
      <c r="L770" s="121" t="s">
        <v>488</v>
      </c>
    </row>
    <row r="771" spans="1:12">
      <c r="A771" s="109"/>
      <c r="B771" s="109"/>
      <c r="C771" s="109"/>
      <c r="D771" s="109"/>
      <c r="E771" s="267"/>
      <c r="F771" s="118" t="s">
        <v>96</v>
      </c>
      <c r="G771" s="118" t="s">
        <v>994</v>
      </c>
      <c r="H771" s="118"/>
      <c r="I771" s="96"/>
      <c r="J771" s="96"/>
      <c r="K771" s="268"/>
      <c r="L771" s="121"/>
    </row>
    <row r="772" spans="1:12">
      <c r="A772" s="109"/>
      <c r="B772" s="109"/>
      <c r="C772" s="109"/>
      <c r="D772" s="109"/>
      <c r="E772" s="267"/>
      <c r="F772" s="118"/>
      <c r="G772" s="118" t="s">
        <v>991</v>
      </c>
      <c r="H772" s="118"/>
      <c r="I772" s="96"/>
      <c r="J772" s="96"/>
      <c r="K772" s="110"/>
      <c r="L772" s="110"/>
    </row>
    <row r="773" spans="1:12">
      <c r="B773" s="109"/>
      <c r="C773" s="109"/>
      <c r="D773" s="109"/>
      <c r="E773" s="269"/>
      <c r="F773" s="115"/>
      <c r="G773" s="118" t="s">
        <v>995</v>
      </c>
      <c r="H773" s="109"/>
      <c r="I773" s="95"/>
      <c r="J773" s="95"/>
      <c r="K773" s="110"/>
      <c r="L773" s="110"/>
    </row>
    <row r="774" spans="1:12">
      <c r="A774" s="118"/>
      <c r="B774" s="118"/>
      <c r="C774" s="118"/>
      <c r="D774" s="84" t="s">
        <v>1257</v>
      </c>
      <c r="E774" s="266" t="s">
        <v>626</v>
      </c>
      <c r="F774" s="85" t="s">
        <v>996</v>
      </c>
      <c r="G774" s="114"/>
      <c r="H774" s="114"/>
      <c r="I774" s="84"/>
      <c r="J774" s="84"/>
      <c r="K774" s="99">
        <v>6403000</v>
      </c>
      <c r="L774" s="85" t="s">
        <v>488</v>
      </c>
    </row>
    <row r="775" spans="1:12">
      <c r="A775" s="118"/>
      <c r="B775" s="119"/>
      <c r="C775" s="109"/>
      <c r="D775" s="84"/>
      <c r="E775" s="270"/>
      <c r="F775" s="85" t="s">
        <v>96</v>
      </c>
      <c r="G775" s="252" t="s">
        <v>997</v>
      </c>
      <c r="H775" s="85"/>
      <c r="I775" s="84"/>
      <c r="J775" s="84"/>
      <c r="K775" s="99"/>
      <c r="L775" s="85"/>
    </row>
    <row r="776" spans="1:12">
      <c r="A776" s="118"/>
      <c r="B776" s="118"/>
      <c r="C776" s="118"/>
      <c r="D776" s="84"/>
      <c r="E776" s="236"/>
      <c r="F776" s="85"/>
      <c r="G776" s="94" t="s">
        <v>991</v>
      </c>
      <c r="H776" s="115"/>
      <c r="I776" s="84"/>
      <c r="J776" s="84"/>
      <c r="K776" s="99"/>
      <c r="L776" s="85"/>
    </row>
    <row r="777" spans="1:12">
      <c r="A777" s="118"/>
      <c r="B777" s="118"/>
      <c r="C777" s="118"/>
      <c r="D777" s="84"/>
      <c r="E777" s="236"/>
      <c r="F777" s="85"/>
      <c r="G777" s="118" t="s">
        <v>998</v>
      </c>
      <c r="H777" s="85"/>
      <c r="I777" s="84"/>
      <c r="J777" s="84"/>
      <c r="K777" s="99"/>
      <c r="L777" s="85"/>
    </row>
    <row r="778" spans="1:12">
      <c r="A778" s="118"/>
      <c r="B778" s="118"/>
      <c r="C778" s="118"/>
      <c r="D778" s="84" t="s">
        <v>1258</v>
      </c>
      <c r="E778" s="266" t="s">
        <v>627</v>
      </c>
      <c r="F778" s="85" t="s">
        <v>999</v>
      </c>
      <c r="G778" s="251"/>
      <c r="H778" s="85"/>
      <c r="I778" s="84"/>
      <c r="J778" s="84"/>
      <c r="K778" s="99">
        <v>1336000</v>
      </c>
      <c r="L778" s="85" t="s">
        <v>488</v>
      </c>
    </row>
    <row r="779" spans="1:12">
      <c r="A779" s="118"/>
      <c r="B779" s="115"/>
      <c r="C779" s="109"/>
      <c r="D779" s="84"/>
      <c r="E779" s="236"/>
      <c r="F779" s="85" t="s">
        <v>96</v>
      </c>
      <c r="G779" s="252" t="s">
        <v>1217</v>
      </c>
      <c r="H779" s="85"/>
      <c r="I779" s="84"/>
      <c r="J779" s="84"/>
      <c r="K779" s="99"/>
      <c r="L779" s="85"/>
    </row>
    <row r="780" spans="1:12">
      <c r="A780" s="118"/>
      <c r="B780" s="115"/>
      <c r="C780" s="109"/>
      <c r="D780" s="84"/>
      <c r="E780" s="236"/>
      <c r="F780" s="85"/>
      <c r="G780" s="252" t="s">
        <v>1000</v>
      </c>
      <c r="H780" s="85"/>
      <c r="I780" s="84"/>
      <c r="J780" s="84"/>
      <c r="K780" s="99"/>
      <c r="L780" s="85"/>
    </row>
    <row r="781" spans="1:12">
      <c r="A781" s="118"/>
      <c r="B781" s="115"/>
      <c r="C781" s="109"/>
      <c r="D781" s="84"/>
      <c r="E781" s="236"/>
      <c r="F781" s="85"/>
      <c r="G781" s="252" t="s">
        <v>1001</v>
      </c>
      <c r="H781" s="85"/>
      <c r="I781" s="84"/>
      <c r="J781" s="84"/>
      <c r="K781" s="99"/>
      <c r="L781" s="85"/>
    </row>
    <row r="782" spans="1:12">
      <c r="A782" s="118"/>
      <c r="B782" s="115"/>
      <c r="C782" s="109"/>
      <c r="D782" s="84"/>
      <c r="E782" s="236"/>
      <c r="F782" s="85"/>
      <c r="G782" s="251"/>
      <c r="H782" s="85"/>
      <c r="I782" s="84"/>
      <c r="J782" s="84"/>
      <c r="K782" s="99"/>
      <c r="L782" s="85"/>
    </row>
    <row r="783" spans="1:12">
      <c r="A783" s="118"/>
      <c r="B783" s="115"/>
      <c r="C783" s="109"/>
      <c r="D783" s="84"/>
      <c r="E783" s="236"/>
      <c r="F783" s="85"/>
      <c r="G783" s="251"/>
      <c r="H783" s="85"/>
      <c r="I783" s="84"/>
      <c r="J783" s="84"/>
      <c r="K783" s="99"/>
      <c r="L783" s="85"/>
    </row>
    <row r="784" spans="1:12">
      <c r="A784" s="118"/>
      <c r="B784" s="115"/>
      <c r="C784" s="109"/>
      <c r="D784" s="84"/>
      <c r="E784" s="236"/>
      <c r="F784" s="85"/>
      <c r="G784" s="251"/>
      <c r="H784" s="85"/>
      <c r="I784" s="84"/>
      <c r="J784" s="84"/>
      <c r="K784" s="99"/>
      <c r="L784" s="85"/>
    </row>
    <row r="785" spans="1:12" s="92" customFormat="1">
      <c r="A785" s="91" t="s">
        <v>527</v>
      </c>
      <c r="C785" s="91"/>
      <c r="J785" s="363">
        <f>I786+I797</f>
        <v>1933940</v>
      </c>
      <c r="K785" s="363"/>
      <c r="L785" s="89" t="s">
        <v>488</v>
      </c>
    </row>
    <row r="786" spans="1:12" s="119" customFormat="1">
      <c r="A786" s="92" t="s">
        <v>584</v>
      </c>
      <c r="B786" s="115"/>
      <c r="C786" s="92"/>
      <c r="D786" s="92"/>
      <c r="E786" s="92"/>
      <c r="F786" s="92"/>
      <c r="G786" s="92"/>
      <c r="H786" s="92"/>
      <c r="I786" s="365">
        <f>I787</f>
        <v>1573940</v>
      </c>
      <c r="J786" s="365"/>
      <c r="K786" s="93" t="s">
        <v>488</v>
      </c>
      <c r="L786" s="93"/>
    </row>
    <row r="787" spans="1:12" s="115" customFormat="1" outlineLevel="1">
      <c r="A787" s="118"/>
      <c r="B787" s="109" t="s">
        <v>654</v>
      </c>
      <c r="C787" s="109"/>
      <c r="D787" s="109"/>
      <c r="E787" s="109"/>
      <c r="F787" s="109"/>
      <c r="G787" s="109"/>
      <c r="H787" s="109"/>
      <c r="I787" s="364">
        <f>SUM(I788,I790,I793)</f>
        <v>1573940</v>
      </c>
      <c r="J787" s="364"/>
      <c r="K787" s="110" t="s">
        <v>488</v>
      </c>
      <c r="L787" s="110"/>
    </row>
    <row r="788" spans="1:12" s="115" customFormat="1" outlineLevel="1">
      <c r="A788" s="118"/>
      <c r="B788" s="109" t="s">
        <v>831</v>
      </c>
      <c r="C788" s="109"/>
      <c r="D788" s="109"/>
      <c r="E788" s="109"/>
      <c r="F788" s="109"/>
      <c r="G788" s="109"/>
      <c r="H788" s="109"/>
      <c r="I788" s="364">
        <v>914160</v>
      </c>
      <c r="J788" s="364"/>
      <c r="K788" s="110" t="s">
        <v>488</v>
      </c>
      <c r="L788" s="110"/>
    </row>
    <row r="789" spans="1:12" s="92" customFormat="1" ht="25.5" customHeight="1">
      <c r="A789" s="118"/>
      <c r="B789" s="118"/>
      <c r="C789" s="118"/>
      <c r="D789" s="84" t="s">
        <v>619</v>
      </c>
      <c r="E789" s="84"/>
      <c r="F789" s="84"/>
      <c r="G789" s="84"/>
      <c r="I789" s="118"/>
      <c r="J789" s="118"/>
      <c r="K789" s="120"/>
      <c r="L789" s="121"/>
    </row>
    <row r="790" spans="1:12" s="115" customFormat="1" ht="25.5" customHeight="1" outlineLevel="1">
      <c r="A790" s="118"/>
      <c r="B790" s="109" t="s">
        <v>832</v>
      </c>
      <c r="C790" s="109"/>
      <c r="D790" s="109"/>
      <c r="E790" s="109"/>
      <c r="F790" s="109"/>
      <c r="G790" s="109"/>
      <c r="H790" s="109"/>
      <c r="I790" s="364">
        <v>541080</v>
      </c>
      <c r="J790" s="364"/>
      <c r="K790" s="110" t="s">
        <v>488</v>
      </c>
      <c r="L790" s="110"/>
    </row>
    <row r="791" spans="1:12" s="115" customFormat="1" ht="25.5" customHeight="1" outlineLevel="1">
      <c r="A791" s="118"/>
      <c r="B791" s="118"/>
      <c r="C791" s="118"/>
      <c r="D791" s="84" t="s">
        <v>652</v>
      </c>
      <c r="E791" s="84"/>
      <c r="F791" s="84"/>
      <c r="G791" s="84"/>
      <c r="I791" s="118"/>
      <c r="J791" s="118"/>
      <c r="K791" s="120"/>
      <c r="L791" s="121"/>
    </row>
    <row r="792" spans="1:12" s="115" customFormat="1" ht="25.5" customHeight="1" outlineLevel="1">
      <c r="A792" s="118"/>
      <c r="B792" s="118"/>
      <c r="C792" s="118"/>
      <c r="D792" s="84" t="s">
        <v>1002</v>
      </c>
      <c r="E792" s="84"/>
      <c r="F792" s="84"/>
      <c r="G792" s="84"/>
      <c r="I792" s="118"/>
      <c r="J792" s="118"/>
      <c r="K792" s="120"/>
      <c r="L792" s="121"/>
    </row>
    <row r="793" spans="1:12" s="92" customFormat="1" ht="25.5" customHeight="1">
      <c r="A793" s="118"/>
      <c r="B793" s="109" t="s">
        <v>833</v>
      </c>
      <c r="C793" s="109"/>
      <c r="D793" s="109"/>
      <c r="E793" s="109"/>
      <c r="F793" s="109"/>
      <c r="G793" s="109"/>
      <c r="H793" s="109"/>
      <c r="I793" s="364">
        <v>118700</v>
      </c>
      <c r="J793" s="364"/>
      <c r="K793" s="110" t="s">
        <v>488</v>
      </c>
      <c r="L793" s="110"/>
    </row>
    <row r="794" spans="1:12" s="119" customFormat="1" ht="25.5" customHeight="1">
      <c r="A794" s="118"/>
      <c r="B794" s="115"/>
      <c r="C794" s="109"/>
      <c r="D794" s="84" t="s">
        <v>699</v>
      </c>
      <c r="E794" s="84"/>
      <c r="F794" s="84"/>
      <c r="G794" s="109"/>
      <c r="H794" s="109"/>
      <c r="I794" s="96"/>
      <c r="J794" s="96"/>
      <c r="K794" s="110"/>
      <c r="L794" s="110"/>
    </row>
    <row r="795" spans="1:12" s="115" customFormat="1" ht="25.5" customHeight="1" outlineLevel="1">
      <c r="A795" s="118"/>
      <c r="B795" s="118"/>
      <c r="C795" s="118"/>
      <c r="D795" s="84" t="s">
        <v>799</v>
      </c>
      <c r="E795" s="84"/>
      <c r="F795" s="84"/>
      <c r="I795" s="118"/>
      <c r="J795" s="118"/>
      <c r="K795" s="120"/>
      <c r="L795" s="121"/>
    </row>
    <row r="796" spans="1:12" s="115" customFormat="1" ht="25.5" customHeight="1" outlineLevel="1">
      <c r="A796" s="118"/>
      <c r="B796" s="118"/>
      <c r="C796" s="118"/>
      <c r="D796" s="84"/>
      <c r="E796" s="84"/>
      <c r="F796" s="84"/>
      <c r="I796" s="118"/>
      <c r="J796" s="118"/>
      <c r="K796" s="120"/>
      <c r="L796" s="121"/>
    </row>
    <row r="797" spans="1:12" s="115" customFormat="1" ht="25.5" customHeight="1" outlineLevel="1">
      <c r="A797" s="92" t="s">
        <v>621</v>
      </c>
      <c r="C797" s="92"/>
      <c r="D797" s="92"/>
      <c r="E797" s="92"/>
      <c r="F797" s="92"/>
      <c r="G797" s="92"/>
      <c r="H797" s="92"/>
      <c r="I797" s="365">
        <f>SUM(K798)</f>
        <v>360000</v>
      </c>
      <c r="J797" s="365"/>
      <c r="K797" s="93" t="s">
        <v>488</v>
      </c>
      <c r="L797" s="93"/>
    </row>
    <row r="798" spans="1:12" s="115" customFormat="1" ht="25.5" customHeight="1" outlineLevel="1">
      <c r="A798" s="84"/>
      <c r="B798" s="84"/>
      <c r="C798" s="84"/>
      <c r="D798" s="84" t="s">
        <v>592</v>
      </c>
      <c r="E798" s="85" t="s">
        <v>596</v>
      </c>
      <c r="F798" s="84"/>
      <c r="G798" s="114"/>
      <c r="H798" s="114"/>
      <c r="I798" s="84"/>
      <c r="J798" s="84"/>
      <c r="K798" s="99">
        <v>360000</v>
      </c>
      <c r="L798" s="85" t="s">
        <v>488</v>
      </c>
    </row>
    <row r="799" spans="1:12" s="115" customFormat="1" ht="25.5" customHeight="1" outlineLevel="1">
      <c r="A799" s="84"/>
      <c r="B799" s="84"/>
      <c r="C799" s="84"/>
      <c r="D799" s="84"/>
      <c r="E799" s="85"/>
      <c r="F799" s="84"/>
      <c r="G799" s="114"/>
      <c r="H799" s="114"/>
      <c r="I799" s="84"/>
      <c r="J799" s="84"/>
      <c r="K799" s="99"/>
      <c r="L799" s="85"/>
    </row>
    <row r="800" spans="1:12" s="115" customFormat="1" ht="25.5" customHeight="1" outlineLevel="1">
      <c r="A800" s="84"/>
      <c r="B800" s="84"/>
      <c r="C800" s="84"/>
      <c r="D800" s="84"/>
      <c r="E800" s="85"/>
      <c r="F800" s="84"/>
      <c r="G800" s="114"/>
      <c r="H800" s="114"/>
      <c r="I800" s="84"/>
      <c r="J800" s="84"/>
      <c r="K800" s="99"/>
      <c r="L800" s="85"/>
    </row>
    <row r="801" spans="1:12" s="115" customFormat="1" ht="25.5" customHeight="1" outlineLevel="1">
      <c r="A801" s="84"/>
      <c r="B801" s="84"/>
      <c r="C801" s="84"/>
      <c r="D801" s="84"/>
      <c r="E801" s="85"/>
      <c r="F801" s="84"/>
      <c r="G801" s="114"/>
      <c r="H801" s="114"/>
      <c r="I801" s="84"/>
      <c r="J801" s="84"/>
      <c r="K801" s="99"/>
      <c r="L801" s="85"/>
    </row>
    <row r="802" spans="1:12" s="115" customFormat="1" ht="25.5" customHeight="1" outlineLevel="1">
      <c r="A802" s="84"/>
      <c r="B802" s="84"/>
      <c r="C802" s="84"/>
      <c r="D802" s="84"/>
      <c r="E802" s="85"/>
      <c r="F802" s="84"/>
      <c r="G802" s="114"/>
      <c r="H802" s="114"/>
      <c r="I802" s="84"/>
      <c r="J802" s="84"/>
      <c r="K802" s="99"/>
      <c r="L802" s="85"/>
    </row>
    <row r="803" spans="1:12" s="115" customFormat="1" ht="25.5" customHeight="1" outlineLevel="1">
      <c r="A803" s="84"/>
      <c r="B803" s="84"/>
      <c r="C803" s="84"/>
      <c r="D803" s="84"/>
      <c r="E803" s="85"/>
      <c r="F803" s="84"/>
      <c r="G803" s="114"/>
      <c r="H803" s="114"/>
      <c r="I803" s="84"/>
      <c r="J803" s="84"/>
      <c r="K803" s="99"/>
      <c r="L803" s="85"/>
    </row>
    <row r="804" spans="1:12" s="115" customFormat="1" ht="25.5" customHeight="1" outlineLevel="1">
      <c r="A804" s="84"/>
      <c r="B804" s="84"/>
      <c r="C804" s="84"/>
      <c r="D804" s="84"/>
      <c r="E804" s="85"/>
      <c r="F804" s="84"/>
      <c r="G804" s="114"/>
      <c r="H804" s="114"/>
      <c r="I804" s="84"/>
      <c r="J804" s="84"/>
      <c r="K804" s="99"/>
      <c r="L804" s="85"/>
    </row>
    <row r="805" spans="1:12" s="115" customFormat="1" ht="25.5" customHeight="1" outlineLevel="1">
      <c r="A805" s="84"/>
      <c r="B805" s="84"/>
      <c r="C805" s="84"/>
      <c r="D805" s="84"/>
      <c r="E805" s="85"/>
      <c r="F805" s="84"/>
      <c r="G805" s="114"/>
      <c r="H805" s="114"/>
      <c r="I805" s="84"/>
      <c r="J805" s="84"/>
      <c r="K805" s="99"/>
      <c r="L805" s="85"/>
    </row>
    <row r="806" spans="1:12" s="115" customFormat="1" ht="25.5" customHeight="1" outlineLevel="1">
      <c r="A806" s="84"/>
      <c r="B806" s="84"/>
      <c r="C806" s="84"/>
      <c r="D806" s="84"/>
      <c r="E806" s="85"/>
      <c r="F806" s="84"/>
      <c r="G806" s="114"/>
      <c r="H806" s="114"/>
      <c r="I806" s="84"/>
      <c r="J806" s="84"/>
      <c r="K806" s="99"/>
      <c r="L806" s="85"/>
    </row>
    <row r="807" spans="1:12" s="115" customFormat="1" ht="25.5" customHeight="1" outlineLevel="1">
      <c r="A807" s="84"/>
      <c r="B807" s="84"/>
      <c r="C807" s="84"/>
      <c r="D807" s="84"/>
      <c r="E807" s="85"/>
      <c r="F807" s="84"/>
      <c r="G807" s="114"/>
      <c r="H807" s="114"/>
      <c r="I807" s="84"/>
      <c r="J807" s="84"/>
      <c r="K807" s="99"/>
      <c r="L807" s="85"/>
    </row>
    <row r="808" spans="1:12" s="115" customFormat="1" ht="25.5" customHeight="1" outlineLevel="1">
      <c r="A808" s="84"/>
      <c r="B808" s="84"/>
      <c r="C808" s="84"/>
      <c r="D808" s="84"/>
      <c r="E808" s="85"/>
      <c r="F808" s="84"/>
      <c r="G808" s="114"/>
      <c r="H808" s="114"/>
      <c r="I808" s="84"/>
      <c r="J808" s="84"/>
      <c r="K808" s="99"/>
      <c r="L808" s="85"/>
    </row>
    <row r="809" spans="1:12" s="115" customFormat="1" ht="25.5" customHeight="1" outlineLevel="1">
      <c r="A809" s="84"/>
      <c r="B809" s="84"/>
      <c r="C809" s="84"/>
      <c r="D809" s="84"/>
      <c r="E809" s="85"/>
      <c r="F809" s="84"/>
      <c r="G809" s="114"/>
      <c r="H809" s="114"/>
      <c r="I809" s="84"/>
      <c r="J809" s="84"/>
      <c r="K809" s="99"/>
      <c r="L809" s="85"/>
    </row>
    <row r="810" spans="1:12" s="115" customFormat="1" ht="25.5" customHeight="1" outlineLevel="1">
      <c r="A810" s="84"/>
      <c r="B810" s="84"/>
      <c r="C810" s="84"/>
      <c r="D810" s="84"/>
      <c r="E810" s="85"/>
      <c r="F810" s="84"/>
      <c r="G810" s="114"/>
      <c r="H810" s="114"/>
      <c r="I810" s="84"/>
      <c r="J810" s="84"/>
      <c r="K810" s="99"/>
      <c r="L810" s="85"/>
    </row>
    <row r="811" spans="1:12" s="115" customFormat="1" ht="25.5" customHeight="1" outlineLevel="1">
      <c r="A811" s="84"/>
      <c r="B811" s="84"/>
      <c r="C811" s="84"/>
      <c r="D811" s="84"/>
      <c r="E811" s="85"/>
      <c r="F811" s="84"/>
      <c r="G811" s="114"/>
      <c r="H811" s="114"/>
      <c r="I811" s="84"/>
      <c r="J811" s="84"/>
      <c r="K811" s="99"/>
      <c r="L811" s="85"/>
    </row>
    <row r="812" spans="1:12" s="115" customFormat="1" ht="25.5" customHeight="1" outlineLevel="1">
      <c r="A812" s="84"/>
      <c r="B812" s="84"/>
      <c r="C812" s="84"/>
      <c r="D812" s="84"/>
      <c r="E812" s="85"/>
      <c r="F812" s="84"/>
      <c r="G812" s="114"/>
      <c r="H812" s="114"/>
      <c r="I812" s="84"/>
      <c r="J812" s="84"/>
      <c r="K812" s="99"/>
      <c r="L812" s="85"/>
    </row>
    <row r="813" spans="1:12" s="115" customFormat="1" ht="25.5" customHeight="1" outlineLevel="1">
      <c r="A813" s="84"/>
      <c r="B813" s="84"/>
      <c r="C813" s="84"/>
      <c r="D813" s="84"/>
      <c r="E813" s="85"/>
      <c r="F813" s="84"/>
      <c r="G813" s="114"/>
      <c r="H813" s="114"/>
      <c r="I813" s="84"/>
      <c r="J813" s="84"/>
      <c r="K813" s="99"/>
      <c r="L813" s="85"/>
    </row>
    <row r="814" spans="1:12" s="115" customFormat="1" ht="25.5" customHeight="1" outlineLevel="1">
      <c r="A814" s="84"/>
      <c r="B814" s="84"/>
      <c r="C814" s="84"/>
      <c r="D814" s="84"/>
      <c r="E814" s="85"/>
      <c r="F814" s="84"/>
      <c r="G814" s="114"/>
      <c r="H814" s="114"/>
      <c r="I814" s="84"/>
      <c r="J814" s="84"/>
      <c r="K814" s="99"/>
      <c r="L814" s="85"/>
    </row>
    <row r="815" spans="1:12" s="115" customFormat="1" ht="25.5" customHeight="1" outlineLevel="1">
      <c r="A815" s="84"/>
      <c r="B815" s="84"/>
      <c r="C815" s="84"/>
      <c r="D815" s="84"/>
      <c r="E815" s="85"/>
      <c r="F815" s="84"/>
      <c r="G815" s="114"/>
      <c r="H815" s="114"/>
      <c r="I815" s="84"/>
      <c r="J815" s="84"/>
      <c r="K815" s="99"/>
      <c r="L815" s="85"/>
    </row>
    <row r="816" spans="1:12" s="115" customFormat="1" ht="25.5" customHeight="1" outlineLevel="1">
      <c r="A816" s="84"/>
      <c r="B816" s="84"/>
      <c r="C816" s="84"/>
      <c r="D816" s="84"/>
      <c r="E816" s="85"/>
      <c r="F816" s="84"/>
      <c r="G816" s="114"/>
      <c r="H816" s="114"/>
      <c r="I816" s="84"/>
      <c r="J816" s="84"/>
      <c r="K816" s="99"/>
      <c r="L816" s="85"/>
    </row>
    <row r="817" spans="1:12" s="115" customFormat="1" ht="25.5" customHeight="1" outlineLevel="1">
      <c r="A817" s="84"/>
      <c r="B817" s="84"/>
      <c r="C817" s="84"/>
      <c r="D817" s="84"/>
      <c r="E817" s="85"/>
      <c r="F817" s="84"/>
      <c r="G817" s="114"/>
      <c r="H817" s="114"/>
      <c r="I817" s="84"/>
      <c r="J817" s="84"/>
      <c r="K817" s="99"/>
      <c r="L817" s="85"/>
    </row>
    <row r="818" spans="1:12" s="115" customFormat="1" ht="25.5" customHeight="1" outlineLevel="1">
      <c r="A818" s="84"/>
      <c r="B818" s="84"/>
      <c r="C818" s="84"/>
      <c r="D818" s="84"/>
      <c r="E818" s="85"/>
      <c r="F818" s="84"/>
      <c r="G818" s="114"/>
      <c r="H818" s="114"/>
      <c r="I818" s="84"/>
      <c r="J818" s="84"/>
      <c r="K818" s="99"/>
      <c r="L818" s="85"/>
    </row>
    <row r="819" spans="1:12" s="115" customFormat="1" ht="25.5" customHeight="1" outlineLevel="1">
      <c r="A819" s="84"/>
      <c r="B819" s="84"/>
      <c r="C819" s="84"/>
      <c r="D819" s="84"/>
      <c r="E819" s="85"/>
      <c r="F819" s="84"/>
      <c r="G819" s="114"/>
      <c r="H819" s="114"/>
      <c r="I819" s="84"/>
      <c r="J819" s="84"/>
      <c r="K819" s="99"/>
      <c r="L819" s="85"/>
    </row>
    <row r="820" spans="1:12" s="115" customFormat="1" ht="25.5" customHeight="1" outlineLevel="1">
      <c r="A820" s="91" t="s">
        <v>528</v>
      </c>
      <c r="B820" s="92"/>
      <c r="C820" s="91"/>
      <c r="D820" s="92"/>
      <c r="E820" s="92"/>
      <c r="F820" s="92"/>
      <c r="G820" s="92"/>
      <c r="H820" s="92"/>
      <c r="I820" s="92"/>
      <c r="J820" s="363">
        <f>I821+J826</f>
        <v>22301700</v>
      </c>
      <c r="K820" s="363"/>
      <c r="L820" s="89" t="s">
        <v>488</v>
      </c>
    </row>
    <row r="821" spans="1:12" s="115" customFormat="1" ht="25.5" customHeight="1" outlineLevel="1">
      <c r="A821" s="92" t="s">
        <v>584</v>
      </c>
      <c r="C821" s="92"/>
      <c r="D821" s="92"/>
      <c r="E821" s="92"/>
      <c r="F821" s="92"/>
      <c r="G821" s="92"/>
      <c r="H821" s="92"/>
      <c r="I821" s="365">
        <f>J822</f>
        <v>15201200</v>
      </c>
      <c r="J821" s="365"/>
      <c r="K821" s="93" t="s">
        <v>488</v>
      </c>
      <c r="L821" s="93"/>
    </row>
    <row r="822" spans="1:12" s="114" customFormat="1" ht="25.5" customHeight="1" outlineLevel="1">
      <c r="A822" s="92"/>
      <c r="B822" s="92" t="s">
        <v>654</v>
      </c>
      <c r="C822" s="92"/>
      <c r="D822" s="92"/>
      <c r="E822" s="92"/>
      <c r="F822" s="92"/>
      <c r="G822" s="92"/>
      <c r="H822" s="92"/>
      <c r="I822" s="146"/>
      <c r="J822" s="146">
        <f>J823</f>
        <v>15201200</v>
      </c>
      <c r="K822" s="93" t="s">
        <v>488</v>
      </c>
      <c r="L822" s="93"/>
    </row>
    <row r="823" spans="1:12" ht="25.5" customHeight="1">
      <c r="A823" s="92"/>
      <c r="B823" s="265" t="s">
        <v>893</v>
      </c>
      <c r="C823" s="265"/>
      <c r="D823" s="92"/>
      <c r="E823" s="92"/>
      <c r="F823" s="92"/>
      <c r="G823" s="92"/>
      <c r="H823" s="92"/>
      <c r="I823" s="146"/>
      <c r="J823" s="146">
        <v>15201200</v>
      </c>
      <c r="K823" s="93" t="s">
        <v>488</v>
      </c>
      <c r="L823" s="93"/>
    </row>
    <row r="824" spans="1:12" s="92" customFormat="1" ht="25.5" customHeight="1">
      <c r="B824" s="115"/>
      <c r="D824" s="94" t="s">
        <v>1259</v>
      </c>
      <c r="I824" s="146"/>
      <c r="J824" s="146"/>
      <c r="K824" s="93"/>
      <c r="L824" s="93"/>
    </row>
    <row r="825" spans="1:12" s="115" customFormat="1" ht="25.5" customHeight="1" outlineLevel="1">
      <c r="A825" s="92"/>
      <c r="C825" s="92"/>
      <c r="D825" s="94" t="s">
        <v>1003</v>
      </c>
      <c r="E825" s="92"/>
      <c r="F825" s="92"/>
      <c r="G825" s="92"/>
      <c r="H825" s="92"/>
      <c r="I825" s="146"/>
      <c r="J825" s="146"/>
      <c r="K825" s="93"/>
      <c r="L825" s="93"/>
    </row>
    <row r="826" spans="1:12" s="115" customFormat="1" ht="25.5" customHeight="1" outlineLevel="1">
      <c r="A826" s="92" t="s">
        <v>621</v>
      </c>
      <c r="C826" s="92"/>
      <c r="D826" s="92"/>
      <c r="E826" s="92"/>
      <c r="F826" s="92"/>
      <c r="G826" s="92"/>
      <c r="H826" s="92"/>
      <c r="I826" s="146"/>
      <c r="J826" s="146">
        <f>SUM(K827:K838)</f>
        <v>7100500</v>
      </c>
      <c r="K826" s="93" t="s">
        <v>488</v>
      </c>
      <c r="L826" s="93"/>
    </row>
    <row r="827" spans="1:12" s="115" customFormat="1" ht="25.5" customHeight="1" outlineLevel="1">
      <c r="A827" s="92"/>
      <c r="C827" s="94"/>
      <c r="D827" s="94" t="s">
        <v>597</v>
      </c>
      <c r="E827" s="271" t="s">
        <v>623</v>
      </c>
      <c r="F827" s="94" t="s">
        <v>1004</v>
      </c>
      <c r="G827" s="92"/>
      <c r="H827" s="92"/>
      <c r="I827" s="146"/>
      <c r="J827" s="146"/>
      <c r="K827" s="272">
        <v>3180000</v>
      </c>
      <c r="L827" s="246" t="s">
        <v>488</v>
      </c>
    </row>
    <row r="828" spans="1:12" s="115" customFormat="1" ht="25.5" customHeight="1" outlineLevel="1">
      <c r="A828" s="92"/>
      <c r="C828" s="94"/>
      <c r="D828" s="94" t="s">
        <v>592</v>
      </c>
      <c r="E828" s="271" t="s">
        <v>624</v>
      </c>
      <c r="F828" s="94" t="s">
        <v>824</v>
      </c>
      <c r="G828" s="92"/>
      <c r="H828" s="92"/>
      <c r="I828" s="146"/>
      <c r="J828" s="146"/>
      <c r="K828" s="272">
        <v>1235800</v>
      </c>
      <c r="L828" s="246" t="s">
        <v>488</v>
      </c>
    </row>
    <row r="829" spans="1:12" s="115" customFormat="1" ht="25.5" customHeight="1" outlineLevel="1">
      <c r="A829" s="92"/>
      <c r="C829" s="94"/>
      <c r="D829" s="94" t="s">
        <v>594</v>
      </c>
      <c r="E829" s="271" t="s">
        <v>626</v>
      </c>
      <c r="F829" s="94" t="s">
        <v>1218</v>
      </c>
      <c r="G829" s="92"/>
      <c r="H829" s="92"/>
      <c r="I829" s="146"/>
      <c r="J829" s="146"/>
      <c r="K829" s="272"/>
      <c r="L829" s="246"/>
    </row>
    <row r="830" spans="1:12" s="115" customFormat="1" outlineLevel="1">
      <c r="A830" s="92"/>
      <c r="C830" s="94"/>
      <c r="D830" s="94"/>
      <c r="E830" s="271"/>
      <c r="F830" s="366" t="s">
        <v>1005</v>
      </c>
      <c r="G830" s="366"/>
      <c r="H830" s="366"/>
      <c r="I830" s="366"/>
      <c r="J830" s="366"/>
      <c r="K830" s="272">
        <v>507500</v>
      </c>
      <c r="L830" s="246" t="s">
        <v>488</v>
      </c>
    </row>
    <row r="831" spans="1:12" s="115" customFormat="1" ht="25.5" customHeight="1" outlineLevel="1">
      <c r="A831" s="92"/>
      <c r="C831" s="94"/>
      <c r="D831" s="94" t="s">
        <v>599</v>
      </c>
      <c r="E831" s="271" t="s">
        <v>627</v>
      </c>
      <c r="F831" s="94" t="s">
        <v>860</v>
      </c>
      <c r="G831" s="92"/>
      <c r="H831" s="92"/>
      <c r="I831" s="146"/>
      <c r="J831" s="146"/>
      <c r="K831" s="272">
        <v>1134000</v>
      </c>
      <c r="L831" s="246" t="s">
        <v>488</v>
      </c>
    </row>
    <row r="832" spans="1:12" s="115" customFormat="1" ht="25.5" customHeight="1" outlineLevel="1">
      <c r="A832" s="92"/>
      <c r="C832" s="94"/>
      <c r="D832" s="94" t="s">
        <v>604</v>
      </c>
      <c r="E832" s="271" t="s">
        <v>628</v>
      </c>
      <c r="F832" s="94" t="s">
        <v>598</v>
      </c>
      <c r="G832" s="92"/>
      <c r="H832" s="92"/>
      <c r="I832" s="146"/>
      <c r="J832" s="146"/>
      <c r="K832" s="272">
        <v>91000</v>
      </c>
      <c r="L832" s="246" t="s">
        <v>488</v>
      </c>
    </row>
    <row r="833" spans="1:12" s="115" customFormat="1" ht="25.5" customHeight="1" outlineLevel="1">
      <c r="A833" s="92"/>
      <c r="C833" s="94"/>
      <c r="D833" s="94" t="s">
        <v>600</v>
      </c>
      <c r="E833" s="271" t="s">
        <v>625</v>
      </c>
      <c r="F833" s="94" t="s">
        <v>823</v>
      </c>
      <c r="G833" s="92"/>
      <c r="H833" s="92"/>
      <c r="I833" s="146"/>
      <c r="J833" s="146"/>
      <c r="K833" s="272">
        <v>20000</v>
      </c>
      <c r="L833" s="246" t="s">
        <v>488</v>
      </c>
    </row>
    <row r="834" spans="1:12" s="115" customFormat="1" ht="25.5" customHeight="1" outlineLevel="1">
      <c r="A834" s="92"/>
      <c r="C834" s="94"/>
      <c r="D834" s="94" t="s">
        <v>601</v>
      </c>
      <c r="E834" s="271" t="s">
        <v>629</v>
      </c>
      <c r="F834" s="94" t="s">
        <v>1219</v>
      </c>
      <c r="G834" s="92"/>
      <c r="H834" s="92"/>
      <c r="I834" s="146"/>
      <c r="J834" s="146"/>
      <c r="K834" s="272">
        <v>202000</v>
      </c>
      <c r="L834" s="246" t="s">
        <v>488</v>
      </c>
    </row>
    <row r="835" spans="1:12" s="115" customFormat="1" ht="25.5" customHeight="1" outlineLevel="1">
      <c r="A835" s="92"/>
      <c r="C835" s="94"/>
      <c r="D835" s="94" t="s">
        <v>602</v>
      </c>
      <c r="E835" s="271" t="s">
        <v>630</v>
      </c>
      <c r="F835" s="94" t="s">
        <v>1006</v>
      </c>
      <c r="G835" s="92"/>
      <c r="H835" s="92"/>
      <c r="I835" s="146"/>
      <c r="J835" s="146"/>
      <c r="K835" s="273"/>
      <c r="L835" s="246"/>
    </row>
    <row r="836" spans="1:12" s="115" customFormat="1" ht="25.5" customHeight="1" outlineLevel="1">
      <c r="A836" s="92"/>
      <c r="C836" s="92"/>
      <c r="D836" s="92"/>
      <c r="E836" s="92"/>
      <c r="F836" s="94" t="s">
        <v>1007</v>
      </c>
      <c r="G836" s="92"/>
      <c r="H836" s="92"/>
      <c r="I836" s="146"/>
      <c r="J836" s="146"/>
      <c r="K836" s="273">
        <v>230200</v>
      </c>
      <c r="L836" s="246" t="s">
        <v>488</v>
      </c>
    </row>
    <row r="837" spans="1:12" s="115" customFormat="1" ht="25.5" customHeight="1" outlineLevel="1">
      <c r="A837" s="92"/>
      <c r="C837" s="92"/>
      <c r="D837" s="94" t="s">
        <v>603</v>
      </c>
      <c r="E837" s="271" t="s">
        <v>631</v>
      </c>
      <c r="F837" s="94" t="s">
        <v>1008</v>
      </c>
      <c r="G837" s="92"/>
      <c r="H837" s="92"/>
      <c r="I837" s="146"/>
      <c r="J837" s="146"/>
      <c r="K837" s="274">
        <v>500000</v>
      </c>
      <c r="L837" s="246" t="s">
        <v>488</v>
      </c>
    </row>
    <row r="838" spans="1:12" s="115" customFormat="1" ht="25.5" customHeight="1" outlineLevel="1">
      <c r="A838" s="92"/>
      <c r="C838" s="92"/>
      <c r="D838" s="94"/>
      <c r="E838" s="271"/>
      <c r="F838" s="94"/>
      <c r="G838" s="92"/>
      <c r="H838" s="92"/>
      <c r="I838" s="146"/>
      <c r="J838" s="146"/>
      <c r="K838" s="272"/>
      <c r="L838" s="246"/>
    </row>
    <row r="839" spans="1:12" s="115" customFormat="1" ht="25.5" customHeight="1" outlineLevel="1">
      <c r="A839" s="92"/>
      <c r="C839" s="92"/>
      <c r="D839" s="94"/>
      <c r="E839" s="271"/>
      <c r="F839" s="94"/>
      <c r="G839" s="92"/>
      <c r="H839" s="92"/>
      <c r="I839" s="146"/>
      <c r="J839" s="146"/>
      <c r="K839" s="272"/>
      <c r="L839" s="246"/>
    </row>
    <row r="840" spans="1:12" s="115" customFormat="1" ht="25.5" customHeight="1" outlineLevel="1">
      <c r="A840" s="92"/>
      <c r="C840" s="92"/>
      <c r="D840" s="94"/>
      <c r="E840" s="271"/>
      <c r="F840" s="94"/>
      <c r="G840" s="92"/>
      <c r="H840" s="92"/>
      <c r="I840" s="146"/>
      <c r="J840" s="146"/>
      <c r="K840" s="272"/>
      <c r="L840" s="246"/>
    </row>
    <row r="841" spans="1:12" s="115" customFormat="1" ht="25.5" customHeight="1" outlineLevel="1">
      <c r="A841" s="92"/>
      <c r="C841" s="92"/>
      <c r="D841" s="94"/>
      <c r="E841" s="271"/>
      <c r="F841" s="94"/>
      <c r="G841" s="92"/>
      <c r="H841" s="92"/>
      <c r="I841" s="146"/>
      <c r="J841" s="146"/>
      <c r="K841" s="272"/>
      <c r="L841" s="246"/>
    </row>
    <row r="842" spans="1:12" s="115" customFormat="1" ht="25.5" customHeight="1" outlineLevel="1">
      <c r="A842" s="92"/>
      <c r="C842" s="92"/>
      <c r="D842" s="94"/>
      <c r="E842" s="271"/>
      <c r="F842" s="94"/>
      <c r="G842" s="92"/>
      <c r="H842" s="92"/>
      <c r="I842" s="146"/>
      <c r="J842" s="146"/>
      <c r="K842" s="272"/>
      <c r="L842" s="246"/>
    </row>
    <row r="843" spans="1:12" s="115" customFormat="1" ht="25.5" customHeight="1" outlineLevel="1">
      <c r="A843" s="92"/>
      <c r="C843" s="92"/>
      <c r="D843" s="94"/>
      <c r="E843" s="271"/>
      <c r="F843" s="94"/>
      <c r="G843" s="92"/>
      <c r="H843" s="92"/>
      <c r="I843" s="146"/>
      <c r="J843" s="146"/>
      <c r="K843" s="272"/>
      <c r="L843" s="246"/>
    </row>
    <row r="844" spans="1:12" s="115" customFormat="1" ht="25.5" customHeight="1" outlineLevel="1">
      <c r="A844" s="92"/>
      <c r="C844" s="92"/>
      <c r="D844" s="94"/>
      <c r="E844" s="271"/>
      <c r="F844" s="94"/>
      <c r="G844" s="92"/>
      <c r="H844" s="92"/>
      <c r="I844" s="146"/>
      <c r="J844" s="146"/>
      <c r="K844" s="272"/>
      <c r="L844" s="246"/>
    </row>
    <row r="845" spans="1:12" s="115" customFormat="1" ht="25.5" customHeight="1" outlineLevel="1">
      <c r="A845" s="92"/>
      <c r="C845" s="92"/>
      <c r="D845" s="94"/>
      <c r="E845" s="271"/>
      <c r="F845" s="94"/>
      <c r="G845" s="92"/>
      <c r="H845" s="92"/>
      <c r="I845" s="146"/>
      <c r="J845" s="146"/>
      <c r="K845" s="272"/>
      <c r="L845" s="246"/>
    </row>
    <row r="846" spans="1:12" s="115" customFormat="1" ht="25.5" customHeight="1" outlineLevel="1">
      <c r="A846" s="92"/>
      <c r="C846" s="92"/>
      <c r="D846" s="94"/>
      <c r="E846" s="271"/>
      <c r="F846" s="94"/>
      <c r="G846" s="92"/>
      <c r="H846" s="92"/>
      <c r="I846" s="146"/>
      <c r="J846" s="146"/>
      <c r="K846" s="272"/>
      <c r="L846" s="246"/>
    </row>
    <row r="847" spans="1:12" s="115" customFormat="1" ht="25.5" customHeight="1" outlineLevel="1">
      <c r="A847" s="92"/>
      <c r="C847" s="92"/>
      <c r="D847" s="94"/>
      <c r="E847" s="271"/>
      <c r="F847" s="94"/>
      <c r="G847" s="92"/>
      <c r="H847" s="92"/>
      <c r="I847" s="146"/>
      <c r="J847" s="146"/>
      <c r="K847" s="272"/>
      <c r="L847" s="246"/>
    </row>
    <row r="848" spans="1:12" s="115" customFormat="1" ht="25.5" customHeight="1" outlineLevel="1">
      <c r="A848" s="92"/>
      <c r="C848" s="92"/>
      <c r="D848" s="94"/>
      <c r="E848" s="271"/>
      <c r="F848" s="94"/>
      <c r="G848" s="92"/>
      <c r="H848" s="92"/>
      <c r="I848" s="146"/>
      <c r="J848" s="146"/>
      <c r="K848" s="272"/>
      <c r="L848" s="246"/>
    </row>
    <row r="849" spans="1:12" s="115" customFormat="1" ht="25.5" customHeight="1" outlineLevel="1">
      <c r="A849" s="92"/>
      <c r="C849" s="92"/>
      <c r="D849" s="94"/>
      <c r="E849" s="271"/>
      <c r="F849" s="94"/>
      <c r="G849" s="92"/>
      <c r="H849" s="92"/>
      <c r="I849" s="146"/>
      <c r="J849" s="146"/>
      <c r="K849" s="272"/>
      <c r="L849" s="246"/>
    </row>
    <row r="850" spans="1:12" s="115" customFormat="1" ht="25.5" customHeight="1" outlineLevel="1">
      <c r="A850" s="92"/>
      <c r="C850" s="92"/>
      <c r="D850" s="94"/>
      <c r="E850" s="271"/>
      <c r="F850" s="94"/>
      <c r="G850" s="92"/>
      <c r="H850" s="92"/>
      <c r="I850" s="146"/>
      <c r="J850" s="146"/>
      <c r="K850" s="272"/>
      <c r="L850" s="246"/>
    </row>
    <row r="851" spans="1:12" s="115" customFormat="1" ht="25.5" customHeight="1" outlineLevel="1">
      <c r="A851" s="92"/>
      <c r="C851" s="92"/>
      <c r="D851" s="94"/>
      <c r="E851" s="271"/>
      <c r="F851" s="94"/>
      <c r="G851" s="92"/>
      <c r="H851" s="92"/>
      <c r="I851" s="146"/>
      <c r="J851" s="146"/>
      <c r="K851" s="272"/>
      <c r="L851" s="246"/>
    </row>
    <row r="852" spans="1:12" s="115" customFormat="1" ht="25.5" customHeight="1" outlineLevel="1">
      <c r="A852" s="92"/>
      <c r="C852" s="92"/>
      <c r="D852" s="94"/>
      <c r="E852" s="271"/>
      <c r="F852" s="94"/>
      <c r="G852" s="92"/>
      <c r="H852" s="92"/>
      <c r="I852" s="146"/>
      <c r="J852" s="146"/>
      <c r="K852" s="272"/>
      <c r="L852" s="246"/>
    </row>
    <row r="853" spans="1:12" s="115" customFormat="1" ht="25.5" customHeight="1" outlineLevel="1">
      <c r="A853" s="91" t="s">
        <v>529</v>
      </c>
      <c r="B853" s="92"/>
      <c r="C853" s="91"/>
      <c r="D853" s="92"/>
      <c r="E853" s="92"/>
      <c r="F853" s="92"/>
      <c r="G853" s="92"/>
      <c r="H853" s="92"/>
      <c r="I853" s="92"/>
      <c r="J853" s="363">
        <f>SUM(I854)+J865</f>
        <v>276500</v>
      </c>
      <c r="K853" s="363"/>
      <c r="L853" s="89" t="s">
        <v>488</v>
      </c>
    </row>
    <row r="854" spans="1:12" s="115" customFormat="1" ht="25.5" customHeight="1" outlineLevel="1">
      <c r="A854" s="109" t="s">
        <v>584</v>
      </c>
      <c r="B854" s="109"/>
      <c r="C854" s="92"/>
      <c r="D854" s="92"/>
      <c r="E854" s="92"/>
      <c r="F854" s="92"/>
      <c r="G854" s="92"/>
      <c r="H854" s="92"/>
      <c r="I854" s="365">
        <f>I855</f>
        <v>276500</v>
      </c>
      <c r="J854" s="365"/>
      <c r="K854" s="93" t="s">
        <v>488</v>
      </c>
      <c r="L854" s="93"/>
    </row>
    <row r="855" spans="1:12" s="115" customFormat="1" ht="25.5" customHeight="1" outlineLevel="1">
      <c r="A855" s="109"/>
      <c r="B855" s="109" t="s">
        <v>654</v>
      </c>
      <c r="C855" s="109"/>
      <c r="D855" s="109"/>
      <c r="E855" s="109"/>
      <c r="F855" s="109"/>
      <c r="G855" s="109"/>
      <c r="H855" s="109"/>
      <c r="I855" s="364">
        <f>SUM(I856,I858,I861)</f>
        <v>276500</v>
      </c>
      <c r="J855" s="364"/>
      <c r="K855" s="110" t="s">
        <v>488</v>
      </c>
      <c r="L855" s="110"/>
    </row>
    <row r="856" spans="1:12" s="115" customFormat="1" ht="25.5" customHeight="1" outlineLevel="1">
      <c r="A856" s="109"/>
      <c r="B856" s="109" t="s">
        <v>831</v>
      </c>
      <c r="C856" s="109"/>
      <c r="D856" s="109"/>
      <c r="E856" s="109"/>
      <c r="F856" s="109"/>
      <c r="G856" s="109"/>
      <c r="H856" s="109"/>
      <c r="I856" s="364">
        <v>13500</v>
      </c>
      <c r="J856" s="364"/>
      <c r="K856" s="110" t="s">
        <v>488</v>
      </c>
      <c r="L856" s="110"/>
    </row>
    <row r="857" spans="1:12" s="84" customFormat="1" ht="25.5" customHeight="1" outlineLevel="1">
      <c r="A857" s="118"/>
      <c r="B857" s="118"/>
      <c r="C857" s="118"/>
      <c r="D857" s="84" t="s">
        <v>585</v>
      </c>
      <c r="H857" s="92"/>
      <c r="I857" s="118"/>
      <c r="J857" s="118"/>
      <c r="K857" s="120"/>
      <c r="L857" s="121"/>
    </row>
    <row r="858" spans="1:12" s="92" customFormat="1" ht="25.5" customHeight="1">
      <c r="A858" s="109"/>
      <c r="B858" s="109" t="s">
        <v>832</v>
      </c>
      <c r="C858" s="109"/>
      <c r="D858" s="109"/>
      <c r="E858" s="109"/>
      <c r="F858" s="109"/>
      <c r="G858" s="109"/>
      <c r="H858" s="109"/>
      <c r="I858" s="364">
        <v>125100</v>
      </c>
      <c r="J858" s="364"/>
      <c r="K858" s="110" t="s">
        <v>488</v>
      </c>
      <c r="L858" s="110"/>
    </row>
    <row r="859" spans="1:12" s="115" customFormat="1" ht="25.5" customHeight="1" outlineLevel="1">
      <c r="A859" s="118"/>
      <c r="B859" s="118"/>
      <c r="C859" s="118"/>
      <c r="D859" s="84" t="s">
        <v>587</v>
      </c>
      <c r="E859" s="84"/>
      <c r="F859" s="84"/>
      <c r="G859" s="84"/>
      <c r="I859" s="118"/>
      <c r="J859" s="118"/>
      <c r="K859" s="120"/>
      <c r="L859" s="121"/>
    </row>
    <row r="860" spans="1:12" s="115" customFormat="1" ht="25.5" customHeight="1" outlineLevel="1">
      <c r="A860" s="118"/>
      <c r="B860" s="118"/>
      <c r="C860" s="118"/>
      <c r="D860" s="84" t="s">
        <v>588</v>
      </c>
      <c r="E860" s="84"/>
      <c r="F860" s="84"/>
      <c r="G860" s="84"/>
      <c r="I860" s="118"/>
      <c r="J860" s="118"/>
      <c r="K860" s="120"/>
      <c r="L860" s="121"/>
    </row>
    <row r="861" spans="1:12" s="115" customFormat="1" ht="25.5" customHeight="1" outlineLevel="1">
      <c r="A861" s="109"/>
      <c r="B861" s="109" t="s">
        <v>833</v>
      </c>
      <c r="C861" s="109"/>
      <c r="D861" s="109"/>
      <c r="E861" s="109"/>
      <c r="F861" s="109"/>
      <c r="G861" s="109"/>
      <c r="H861" s="109"/>
      <c r="I861" s="364">
        <v>137900</v>
      </c>
      <c r="J861" s="364"/>
      <c r="K861" s="110" t="s">
        <v>488</v>
      </c>
      <c r="L861" s="110"/>
    </row>
    <row r="862" spans="1:12" s="92" customFormat="1" ht="25.5" customHeight="1">
      <c r="A862" s="118"/>
      <c r="B862" s="118"/>
      <c r="C862" s="118"/>
      <c r="D862" s="84" t="s">
        <v>800</v>
      </c>
      <c r="E862" s="84"/>
      <c r="F862" s="84"/>
      <c r="G862" s="84"/>
      <c r="H862" s="115"/>
      <c r="I862" s="118"/>
      <c r="J862" s="118"/>
      <c r="K862" s="120"/>
      <c r="L862" s="121"/>
    </row>
    <row r="863" spans="1:12" s="119" customFormat="1" ht="25.5" customHeight="1">
      <c r="A863" s="118"/>
      <c r="B863" s="118"/>
      <c r="C863" s="118"/>
      <c r="D863" s="84" t="s">
        <v>703</v>
      </c>
      <c r="E863" s="84"/>
      <c r="F863" s="84"/>
      <c r="G863" s="84"/>
      <c r="H863" s="115"/>
      <c r="I863" s="118"/>
      <c r="J863" s="118"/>
      <c r="K863" s="120"/>
      <c r="L863" s="121"/>
    </row>
    <row r="864" spans="1:12" s="115" customFormat="1" ht="25.5" customHeight="1" outlineLevel="1">
      <c r="A864" s="118"/>
      <c r="B864" s="118"/>
      <c r="C864" s="118"/>
      <c r="D864" s="84"/>
      <c r="E864" s="84"/>
      <c r="F864" s="84"/>
      <c r="G864" s="84"/>
      <c r="I864" s="118"/>
      <c r="J864" s="118"/>
      <c r="K864" s="120"/>
      <c r="L864" s="121"/>
    </row>
    <row r="865" spans="1:12" s="115" customFormat="1" ht="25.5" customHeight="1" outlineLevel="1">
      <c r="A865" s="245"/>
      <c r="B865" s="109"/>
      <c r="C865" s="118"/>
      <c r="D865" s="84"/>
      <c r="E865" s="84"/>
      <c r="F865" s="84"/>
      <c r="G865" s="84"/>
      <c r="I865" s="118"/>
      <c r="J865" s="242"/>
      <c r="K865" s="110"/>
      <c r="L865" s="121"/>
    </row>
    <row r="866" spans="1:12" s="115" customFormat="1" ht="25.5" customHeight="1" outlineLevel="1">
      <c r="A866" s="84"/>
      <c r="B866" s="86"/>
      <c r="C866" s="86"/>
      <c r="D866" s="84"/>
      <c r="E866" s="84"/>
      <c r="F866" s="84"/>
      <c r="G866" s="84"/>
      <c r="H866" s="253"/>
      <c r="I866" s="84"/>
      <c r="J866" s="238"/>
      <c r="K866" s="110"/>
      <c r="L866" s="85"/>
    </row>
    <row r="867" spans="1:12" s="115" customFormat="1" ht="25.5" customHeight="1" outlineLevel="1">
      <c r="A867" s="84"/>
      <c r="B867" s="86"/>
      <c r="C867" s="275"/>
      <c r="D867" s="86"/>
      <c r="E867" s="84"/>
      <c r="F867" s="84"/>
      <c r="G867" s="84"/>
      <c r="H867" s="253"/>
      <c r="I867" s="84"/>
      <c r="J867" s="238"/>
      <c r="K867" s="110"/>
      <c r="L867" s="85"/>
    </row>
    <row r="868" spans="1:12" s="115" customFormat="1" ht="25.5" customHeight="1" outlineLevel="1">
      <c r="A868" s="84"/>
      <c r="B868" s="84"/>
      <c r="C868" s="84"/>
      <c r="D868" s="84"/>
      <c r="E868" s="270"/>
      <c r="F868" s="84"/>
      <c r="G868" s="84"/>
      <c r="H868" s="253"/>
      <c r="I868" s="84"/>
      <c r="J868" s="84"/>
      <c r="K868" s="99"/>
      <c r="L868" s="85"/>
    </row>
    <row r="869" spans="1:12" s="115" customFormat="1" ht="25.5" customHeight="1" outlineLevel="1">
      <c r="A869" s="84"/>
      <c r="B869" s="84"/>
      <c r="C869" s="84"/>
      <c r="D869" s="84"/>
      <c r="E869" s="84"/>
      <c r="F869" s="84"/>
      <c r="G869" s="84"/>
      <c r="H869" s="253"/>
      <c r="I869" s="84"/>
      <c r="J869" s="84"/>
      <c r="K869" s="99"/>
      <c r="L869" s="85"/>
    </row>
    <row r="870" spans="1:12" s="115" customFormat="1" ht="25.5" customHeight="1" outlineLevel="1">
      <c r="A870" s="84"/>
      <c r="B870" s="84"/>
      <c r="C870" s="84"/>
      <c r="D870" s="84"/>
      <c r="E870" s="84"/>
      <c r="F870" s="84"/>
      <c r="G870" s="84"/>
      <c r="H870" s="253"/>
      <c r="I870" s="84"/>
      <c r="J870" s="84"/>
      <c r="K870" s="99"/>
      <c r="L870" s="85"/>
    </row>
    <row r="871" spans="1:12" s="114" customFormat="1" ht="25.5" customHeight="1" outlineLevel="1">
      <c r="A871" s="84"/>
      <c r="B871" s="84"/>
      <c r="C871" s="84"/>
      <c r="D871" s="84"/>
      <c r="E871" s="270"/>
      <c r="F871" s="84"/>
      <c r="G871" s="84"/>
      <c r="H871" s="253"/>
      <c r="I871" s="84"/>
      <c r="J871" s="84"/>
      <c r="K871" s="99"/>
      <c r="L871" s="85"/>
    </row>
    <row r="872" spans="1:12" s="114" customFormat="1" ht="25.5" customHeight="1" outlineLevel="1">
      <c r="A872" s="84"/>
      <c r="B872" s="84"/>
      <c r="C872" s="84"/>
      <c r="D872" s="84"/>
      <c r="E872" s="270"/>
      <c r="F872" s="84"/>
      <c r="G872" s="84"/>
      <c r="H872" s="253"/>
      <c r="I872" s="84"/>
      <c r="J872" s="84"/>
      <c r="K872" s="99"/>
      <c r="L872" s="85"/>
    </row>
    <row r="873" spans="1:12" s="114" customFormat="1" ht="25.5" customHeight="1" outlineLevel="1">
      <c r="A873" s="84"/>
      <c r="B873" s="84"/>
      <c r="C873" s="84"/>
      <c r="D873" s="84"/>
      <c r="E873" s="84"/>
      <c r="F873" s="84"/>
      <c r="G873" s="84"/>
      <c r="H873" s="253"/>
      <c r="I873" s="84"/>
      <c r="J873" s="84"/>
      <c r="K873" s="99"/>
      <c r="L873" s="85"/>
    </row>
    <row r="874" spans="1:12" s="114" customFormat="1" ht="25.5" customHeight="1" outlineLevel="1">
      <c r="A874" s="84"/>
      <c r="B874" s="84"/>
      <c r="C874" s="84"/>
      <c r="D874" s="84"/>
      <c r="E874" s="84"/>
      <c r="F874" s="84"/>
      <c r="G874" s="84"/>
      <c r="H874" s="253"/>
      <c r="I874" s="84"/>
      <c r="J874" s="84"/>
      <c r="K874" s="99"/>
      <c r="L874" s="85"/>
    </row>
    <row r="875" spans="1:12" s="114" customFormat="1" ht="25.5" customHeight="1" outlineLevel="1">
      <c r="A875" s="84"/>
      <c r="B875" s="84"/>
      <c r="C875" s="84"/>
      <c r="D875" s="84"/>
      <c r="E875" s="84"/>
      <c r="F875" s="84"/>
      <c r="G875" s="84"/>
      <c r="H875" s="253"/>
      <c r="I875" s="84"/>
      <c r="J875" s="84"/>
      <c r="K875" s="99"/>
      <c r="L875" s="85"/>
    </row>
    <row r="876" spans="1:12" s="114" customFormat="1" ht="25.5" customHeight="1" outlineLevel="1">
      <c r="A876" s="84"/>
      <c r="B876" s="84"/>
      <c r="C876" s="84"/>
      <c r="D876" s="84"/>
      <c r="E876" s="84"/>
      <c r="F876" s="84"/>
      <c r="G876" s="84"/>
      <c r="H876" s="253"/>
      <c r="I876" s="84"/>
      <c r="J876" s="84"/>
      <c r="K876" s="99"/>
      <c r="L876" s="85"/>
    </row>
    <row r="877" spans="1:12" s="114" customFormat="1" ht="25.5" customHeight="1" outlineLevel="1">
      <c r="A877" s="84"/>
      <c r="B877" s="84"/>
      <c r="C877" s="84"/>
      <c r="D877" s="84"/>
      <c r="E877" s="84"/>
      <c r="F877" s="84"/>
      <c r="G877" s="84"/>
      <c r="H877" s="253"/>
      <c r="I877" s="84"/>
      <c r="J877" s="84"/>
      <c r="K877" s="99"/>
      <c r="L877" s="85"/>
    </row>
    <row r="878" spans="1:12" s="114" customFormat="1" ht="25.5" customHeight="1" outlineLevel="1">
      <c r="A878" s="84"/>
      <c r="B878" s="84"/>
      <c r="C878" s="84"/>
      <c r="D878" s="84"/>
      <c r="E878" s="84"/>
      <c r="F878" s="84"/>
      <c r="G878" s="84"/>
      <c r="H878" s="253"/>
      <c r="I878" s="84"/>
      <c r="J878" s="84"/>
      <c r="K878" s="99"/>
      <c r="L878" s="85"/>
    </row>
    <row r="879" spans="1:12" s="114" customFormat="1" ht="25.5" customHeight="1" outlineLevel="1">
      <c r="A879" s="84"/>
      <c r="B879" s="84"/>
      <c r="C879" s="84"/>
      <c r="D879" s="84"/>
      <c r="E879" s="84"/>
      <c r="F879" s="84"/>
      <c r="G879" s="84"/>
      <c r="H879" s="253"/>
      <c r="I879" s="84"/>
      <c r="J879" s="84"/>
      <c r="K879" s="99"/>
      <c r="L879" s="85"/>
    </row>
    <row r="880" spans="1:12" s="114" customFormat="1" ht="25.5" customHeight="1" outlineLevel="1">
      <c r="A880" s="84"/>
      <c r="B880" s="84"/>
      <c r="C880" s="84"/>
      <c r="D880" s="84"/>
      <c r="E880" s="84"/>
      <c r="F880" s="84"/>
      <c r="G880" s="84"/>
      <c r="H880" s="253"/>
      <c r="I880" s="84"/>
      <c r="J880" s="84"/>
      <c r="K880" s="99"/>
      <c r="L880" s="85"/>
    </row>
    <row r="881" spans="1:12" s="114" customFormat="1" ht="25.5" customHeight="1" outlineLevel="1">
      <c r="A881" s="84"/>
      <c r="B881" s="84"/>
      <c r="C881" s="84"/>
      <c r="D881" s="84"/>
      <c r="E881" s="84"/>
      <c r="F881" s="84"/>
      <c r="G881" s="84"/>
      <c r="H881" s="253"/>
      <c r="I881" s="84"/>
      <c r="J881" s="84"/>
      <c r="K881" s="99"/>
      <c r="L881" s="85"/>
    </row>
    <row r="882" spans="1:12" s="114" customFormat="1" ht="25.5" customHeight="1" outlineLevel="1">
      <c r="A882" s="84"/>
      <c r="B882" s="84"/>
      <c r="C882" s="84"/>
      <c r="D882" s="84"/>
      <c r="E882" s="84"/>
      <c r="F882" s="84"/>
      <c r="G882" s="84"/>
      <c r="H882" s="253"/>
      <c r="I882" s="84"/>
      <c r="J882" s="84"/>
      <c r="K882" s="99"/>
      <c r="L882" s="85"/>
    </row>
    <row r="883" spans="1:12" s="114" customFormat="1" ht="25.5" customHeight="1" outlineLevel="1">
      <c r="A883" s="84"/>
      <c r="B883" s="84"/>
      <c r="C883" s="84"/>
      <c r="D883" s="84"/>
      <c r="E883" s="84"/>
      <c r="F883" s="84"/>
      <c r="G883" s="84"/>
      <c r="H883" s="253"/>
      <c r="I883" s="84"/>
      <c r="J883" s="84"/>
      <c r="K883" s="99"/>
      <c r="L883" s="85"/>
    </row>
    <row r="884" spans="1:12" s="114" customFormat="1" ht="25.5" customHeight="1" outlineLevel="1">
      <c r="A884" s="84"/>
      <c r="B884" s="84"/>
      <c r="C884" s="84"/>
      <c r="D884" s="84"/>
      <c r="E884" s="84"/>
      <c r="F884" s="84"/>
      <c r="G884" s="84"/>
      <c r="H884" s="253"/>
      <c r="I884" s="84"/>
      <c r="J884" s="84"/>
      <c r="K884" s="99"/>
      <c r="L884" s="85"/>
    </row>
    <row r="885" spans="1:12" s="114" customFormat="1" ht="25.5" customHeight="1" outlineLevel="1">
      <c r="A885" s="84"/>
      <c r="B885" s="84"/>
      <c r="C885" s="84"/>
      <c r="D885" s="84"/>
      <c r="E885" s="84"/>
      <c r="F885" s="84"/>
      <c r="G885" s="84"/>
      <c r="H885" s="253"/>
      <c r="I885" s="84"/>
      <c r="J885" s="84"/>
      <c r="K885" s="99"/>
      <c r="L885" s="85"/>
    </row>
    <row r="886" spans="1:12" s="114" customFormat="1" ht="25.5" customHeight="1" outlineLevel="1">
      <c r="A886" s="84"/>
      <c r="B886" s="84"/>
      <c r="C886" s="84"/>
      <c r="D886" s="84"/>
      <c r="E886" s="84"/>
      <c r="F886" s="84"/>
      <c r="G886" s="84"/>
      <c r="H886" s="253"/>
      <c r="I886" s="84"/>
      <c r="J886" s="84"/>
      <c r="K886" s="99"/>
      <c r="L886" s="85"/>
    </row>
    <row r="887" spans="1:12" s="114" customFormat="1" ht="25.5" customHeight="1" outlineLevel="1">
      <c r="A887" s="91" t="s">
        <v>530</v>
      </c>
      <c r="B887" s="92"/>
      <c r="C887" s="91"/>
      <c r="D887" s="92"/>
      <c r="E887" s="92"/>
      <c r="F887" s="92"/>
      <c r="G887" s="92"/>
      <c r="H887" s="92"/>
      <c r="I887" s="92"/>
      <c r="J887" s="363">
        <f>SUM(I888,I895)</f>
        <v>1422000</v>
      </c>
      <c r="K887" s="363"/>
      <c r="L887" s="89" t="s">
        <v>488</v>
      </c>
    </row>
    <row r="888" spans="1:12" s="114" customFormat="1" ht="25.5" customHeight="1" outlineLevel="1">
      <c r="A888" s="92" t="s">
        <v>584</v>
      </c>
      <c r="B888" s="115"/>
      <c r="C888" s="92"/>
      <c r="D888" s="92"/>
      <c r="E888" s="92"/>
      <c r="F888" s="92"/>
      <c r="G888" s="92"/>
      <c r="H888" s="92"/>
      <c r="I888" s="365">
        <f>I889</f>
        <v>1292400</v>
      </c>
      <c r="J888" s="365"/>
      <c r="K888" s="93" t="s">
        <v>488</v>
      </c>
      <c r="L888" s="93"/>
    </row>
    <row r="889" spans="1:12" s="114" customFormat="1" ht="25.5" customHeight="1" outlineLevel="1">
      <c r="A889" s="118"/>
      <c r="B889" s="109" t="s">
        <v>654</v>
      </c>
      <c r="C889" s="109"/>
      <c r="D889" s="109"/>
      <c r="E889" s="109"/>
      <c r="F889" s="109"/>
      <c r="G889" s="109"/>
      <c r="H889" s="109"/>
      <c r="I889" s="364">
        <f>SUM(I890,I892)</f>
        <v>1292400</v>
      </c>
      <c r="J889" s="364"/>
      <c r="K889" s="110" t="s">
        <v>488</v>
      </c>
      <c r="L889" s="110"/>
    </row>
    <row r="890" spans="1:12" s="114" customFormat="1" ht="25.5" customHeight="1" outlineLevel="1">
      <c r="A890" s="118"/>
      <c r="B890" s="109" t="s">
        <v>854</v>
      </c>
      <c r="C890" s="109"/>
      <c r="D890" s="109"/>
      <c r="E890" s="109"/>
      <c r="F890" s="109"/>
      <c r="G890" s="109"/>
      <c r="H890" s="109"/>
      <c r="I890" s="364">
        <v>1252800</v>
      </c>
      <c r="J890" s="364"/>
      <c r="K890" s="110" t="s">
        <v>488</v>
      </c>
      <c r="L890" s="110"/>
    </row>
    <row r="891" spans="1:12" s="114" customFormat="1" ht="25.5" customHeight="1" outlineLevel="1">
      <c r="A891" s="118"/>
      <c r="B891" s="118"/>
      <c r="C891" s="118"/>
      <c r="D891" s="84" t="s">
        <v>637</v>
      </c>
      <c r="E891" s="84"/>
      <c r="F891" s="84"/>
      <c r="G891" s="84"/>
      <c r="H891" s="92"/>
      <c r="I891" s="118"/>
      <c r="J891" s="118"/>
      <c r="K891" s="120"/>
      <c r="L891" s="121"/>
    </row>
    <row r="892" spans="1:12" s="92" customFormat="1" ht="25.5" customHeight="1">
      <c r="A892" s="118"/>
      <c r="B892" s="109" t="s">
        <v>853</v>
      </c>
      <c r="C892" s="109"/>
      <c r="D892" s="109"/>
      <c r="E892" s="109"/>
      <c r="F892" s="109"/>
      <c r="G892" s="109"/>
      <c r="H892" s="109"/>
      <c r="I892" s="364">
        <v>39600</v>
      </c>
      <c r="J892" s="364"/>
      <c r="K892" s="110" t="s">
        <v>488</v>
      </c>
      <c r="L892" s="110"/>
    </row>
    <row r="893" spans="1:12" s="115" customFormat="1" ht="25.5" customHeight="1" outlineLevel="1">
      <c r="A893" s="118"/>
      <c r="B893" s="118"/>
      <c r="C893" s="118"/>
      <c r="D893" s="84" t="s">
        <v>1009</v>
      </c>
      <c r="E893" s="84"/>
      <c r="F893" s="84"/>
      <c r="G893" s="84"/>
      <c r="H893" s="92"/>
      <c r="I893" s="118"/>
      <c r="J893" s="118"/>
      <c r="K893" s="120"/>
      <c r="L893" s="121"/>
    </row>
    <row r="894" spans="1:12" s="115" customFormat="1" ht="25.5" customHeight="1" outlineLevel="1">
      <c r="A894" s="94"/>
      <c r="B894" s="94"/>
      <c r="C894" s="94"/>
      <c r="D894" s="94"/>
      <c r="E894" s="94"/>
      <c r="F894" s="94"/>
      <c r="G894" s="94"/>
      <c r="H894" s="94"/>
      <c r="I894" s="94"/>
      <c r="J894" s="94"/>
      <c r="K894" s="94"/>
      <c r="L894" s="246"/>
    </row>
    <row r="895" spans="1:12" s="115" customFormat="1" ht="25.5" customHeight="1" outlineLevel="1">
      <c r="A895" s="92" t="s">
        <v>621</v>
      </c>
      <c r="C895" s="92"/>
      <c r="D895" s="92"/>
      <c r="E895" s="92"/>
      <c r="F895" s="92"/>
      <c r="G895" s="92"/>
      <c r="H895" s="92"/>
      <c r="I895" s="365">
        <f>K896</f>
        <v>129600</v>
      </c>
      <c r="J895" s="365"/>
      <c r="K895" s="93" t="s">
        <v>488</v>
      </c>
      <c r="L895" s="93"/>
    </row>
    <row r="896" spans="1:12" s="92" customFormat="1" ht="25.5" customHeight="1">
      <c r="A896" s="84"/>
      <c r="B896" s="84"/>
      <c r="C896" s="84"/>
      <c r="D896" s="84" t="s">
        <v>592</v>
      </c>
      <c r="E896" s="85" t="s">
        <v>531</v>
      </c>
      <c r="F896" s="84"/>
      <c r="G896" s="114"/>
      <c r="H896" s="114"/>
      <c r="I896" s="84"/>
      <c r="J896" s="84"/>
      <c r="K896" s="250">
        <v>129600</v>
      </c>
      <c r="L896" s="114" t="s">
        <v>488</v>
      </c>
    </row>
    <row r="897" spans="1:12" s="115" customFormat="1" ht="25.5" customHeight="1" outlineLevel="1">
      <c r="A897" s="94"/>
      <c r="B897" s="94"/>
      <c r="C897" s="94"/>
      <c r="D897" s="94"/>
      <c r="E897" s="94"/>
      <c r="F897" s="94"/>
      <c r="G897" s="94"/>
      <c r="H897" s="94"/>
      <c r="I897" s="94"/>
      <c r="J897" s="94"/>
      <c r="K897" s="94"/>
      <c r="L897" s="246"/>
    </row>
    <row r="898" spans="1:12" s="92" customFormat="1" ht="25.5" customHeight="1">
      <c r="A898" s="94"/>
      <c r="B898" s="94"/>
      <c r="C898" s="94"/>
      <c r="D898" s="94"/>
      <c r="E898" s="94"/>
      <c r="F898" s="94"/>
      <c r="G898" s="94"/>
      <c r="H898" s="94"/>
      <c r="I898" s="94"/>
      <c r="J898" s="94"/>
      <c r="K898" s="94"/>
      <c r="L898" s="246"/>
    </row>
    <row r="899" spans="1:12" s="92" customFormat="1" ht="25.5" customHeight="1">
      <c r="A899" s="94"/>
      <c r="B899" s="94"/>
      <c r="C899" s="94"/>
      <c r="D899" s="94"/>
      <c r="E899" s="94"/>
      <c r="F899" s="94"/>
      <c r="G899" s="94"/>
      <c r="H899" s="94"/>
      <c r="I899" s="94"/>
      <c r="J899" s="94"/>
      <c r="K899" s="94"/>
      <c r="L899" s="246"/>
    </row>
    <row r="900" spans="1:12" s="92" customFormat="1" ht="25.5" customHeight="1">
      <c r="A900" s="94"/>
      <c r="B900" s="94"/>
      <c r="C900" s="94"/>
      <c r="D900" s="94"/>
      <c r="E900" s="94"/>
      <c r="F900" s="94"/>
      <c r="G900" s="94"/>
      <c r="H900" s="94"/>
      <c r="I900" s="94"/>
      <c r="J900" s="94"/>
      <c r="K900" s="94"/>
      <c r="L900" s="246"/>
    </row>
    <row r="901" spans="1:12" s="92" customFormat="1" ht="25.5" customHeight="1">
      <c r="A901" s="94"/>
      <c r="B901" s="94"/>
      <c r="C901" s="94"/>
      <c r="D901" s="94"/>
      <c r="E901" s="94"/>
      <c r="F901" s="94"/>
      <c r="G901" s="94"/>
      <c r="H901" s="94"/>
      <c r="I901" s="94"/>
      <c r="J901" s="94"/>
      <c r="K901" s="94"/>
      <c r="L901" s="246"/>
    </row>
    <row r="902" spans="1:12" s="92" customFormat="1" ht="25.5" customHeight="1">
      <c r="A902" s="94"/>
      <c r="B902" s="94"/>
      <c r="C902" s="94"/>
      <c r="D902" s="94"/>
      <c r="E902" s="94"/>
      <c r="F902" s="94"/>
      <c r="G902" s="94"/>
      <c r="H902" s="94"/>
      <c r="I902" s="94"/>
      <c r="J902" s="94"/>
      <c r="K902" s="94"/>
      <c r="L902" s="246"/>
    </row>
    <row r="903" spans="1:12" s="92" customFormat="1" ht="25.5" customHeight="1">
      <c r="A903" s="94"/>
      <c r="B903" s="94"/>
      <c r="C903" s="94"/>
      <c r="D903" s="94"/>
      <c r="E903" s="94"/>
      <c r="F903" s="94"/>
      <c r="G903" s="94"/>
      <c r="H903" s="94"/>
      <c r="I903" s="94"/>
      <c r="J903" s="94"/>
      <c r="K903" s="94"/>
      <c r="L903" s="246"/>
    </row>
    <row r="904" spans="1:12" s="92" customFormat="1" ht="25.5" customHeight="1">
      <c r="A904" s="94"/>
      <c r="B904" s="94"/>
      <c r="C904" s="94"/>
      <c r="D904" s="94"/>
      <c r="E904" s="94"/>
      <c r="F904" s="94"/>
      <c r="G904" s="94"/>
      <c r="H904" s="94"/>
      <c r="I904" s="94"/>
      <c r="J904" s="94"/>
      <c r="K904" s="94"/>
      <c r="L904" s="246"/>
    </row>
    <row r="905" spans="1:12" s="92" customFormat="1" ht="25.5" customHeight="1">
      <c r="A905" s="94"/>
      <c r="B905" s="94"/>
      <c r="C905" s="94"/>
      <c r="D905" s="94"/>
      <c r="E905" s="94"/>
      <c r="F905" s="94"/>
      <c r="G905" s="94"/>
      <c r="H905" s="94"/>
      <c r="I905" s="94"/>
      <c r="J905" s="94"/>
      <c r="K905" s="94"/>
      <c r="L905" s="246"/>
    </row>
    <row r="906" spans="1:12" s="92" customFormat="1" ht="25.5" customHeight="1">
      <c r="A906" s="94"/>
      <c r="B906" s="94"/>
      <c r="C906" s="94"/>
      <c r="D906" s="94"/>
      <c r="E906" s="94"/>
      <c r="F906" s="94"/>
      <c r="G906" s="94"/>
      <c r="H906" s="94"/>
      <c r="I906" s="94"/>
      <c r="J906" s="94"/>
      <c r="K906" s="94"/>
      <c r="L906" s="246"/>
    </row>
    <row r="907" spans="1:12" s="92" customFormat="1" ht="25.5" customHeight="1">
      <c r="A907" s="94"/>
      <c r="B907" s="94"/>
      <c r="C907" s="94"/>
      <c r="D907" s="94"/>
      <c r="E907" s="94"/>
      <c r="F907" s="94"/>
      <c r="G907" s="94"/>
      <c r="H907" s="94"/>
      <c r="I907" s="94"/>
      <c r="J907" s="94"/>
      <c r="K907" s="94"/>
      <c r="L907" s="246"/>
    </row>
    <row r="908" spans="1:12" s="92" customFormat="1" ht="25.5" customHeight="1">
      <c r="A908" s="94"/>
      <c r="B908" s="94"/>
      <c r="C908" s="94"/>
      <c r="D908" s="94"/>
      <c r="E908" s="94"/>
      <c r="F908" s="94"/>
      <c r="G908" s="94"/>
      <c r="H908" s="94"/>
      <c r="I908" s="94"/>
      <c r="J908" s="94"/>
      <c r="K908" s="94"/>
      <c r="L908" s="246"/>
    </row>
    <row r="909" spans="1:12" s="92" customFormat="1" ht="25.5" customHeight="1">
      <c r="A909" s="94"/>
      <c r="B909" s="94"/>
      <c r="C909" s="94"/>
      <c r="D909" s="94"/>
      <c r="E909" s="94"/>
      <c r="F909" s="94"/>
      <c r="G909" s="94"/>
      <c r="H909" s="94"/>
      <c r="I909" s="94"/>
      <c r="J909" s="94"/>
      <c r="K909" s="94"/>
      <c r="L909" s="246"/>
    </row>
    <row r="910" spans="1:12" s="92" customFormat="1" ht="25.5" customHeight="1">
      <c r="A910" s="94"/>
      <c r="B910" s="94"/>
      <c r="C910" s="94"/>
      <c r="D910" s="94"/>
      <c r="E910" s="94"/>
      <c r="F910" s="94"/>
      <c r="G910" s="94"/>
      <c r="H910" s="94"/>
      <c r="I910" s="94"/>
      <c r="J910" s="94"/>
      <c r="K910" s="94"/>
      <c r="L910" s="246"/>
    </row>
    <row r="911" spans="1:12" s="92" customFormat="1" ht="25.5" customHeight="1">
      <c r="A911" s="94"/>
      <c r="B911" s="94"/>
      <c r="C911" s="94"/>
      <c r="D911" s="94"/>
      <c r="E911" s="94"/>
      <c r="F911" s="94"/>
      <c r="G911" s="94"/>
      <c r="H911" s="94"/>
      <c r="I911" s="94"/>
      <c r="J911" s="94"/>
      <c r="K911" s="94"/>
      <c r="L911" s="246"/>
    </row>
    <row r="912" spans="1:12" s="92" customFormat="1" ht="25.5" customHeight="1">
      <c r="A912" s="94"/>
      <c r="B912" s="94"/>
      <c r="C912" s="94"/>
      <c r="D912" s="94"/>
      <c r="E912" s="94"/>
      <c r="F912" s="94"/>
      <c r="G912" s="94"/>
      <c r="H912" s="94"/>
      <c r="I912" s="94"/>
      <c r="J912" s="94"/>
      <c r="K912" s="94"/>
      <c r="L912" s="246"/>
    </row>
    <row r="913" spans="1:12" s="92" customFormat="1" ht="25.5" customHeight="1">
      <c r="A913" s="94"/>
      <c r="B913" s="94"/>
      <c r="C913" s="94"/>
      <c r="D913" s="94"/>
      <c r="E913" s="94"/>
      <c r="F913" s="94"/>
      <c r="G913" s="94"/>
      <c r="H913" s="94"/>
      <c r="I913" s="94"/>
      <c r="J913" s="94"/>
      <c r="K913" s="94"/>
      <c r="L913" s="246"/>
    </row>
    <row r="914" spans="1:12" s="92" customFormat="1" ht="25.5" customHeight="1">
      <c r="A914" s="94"/>
      <c r="B914" s="94"/>
      <c r="C914" s="94"/>
      <c r="D914" s="94"/>
      <c r="E914" s="94"/>
      <c r="F914" s="94"/>
      <c r="G914" s="94"/>
      <c r="H914" s="94"/>
      <c r="I914" s="94"/>
      <c r="J914" s="94"/>
      <c r="K914" s="94"/>
      <c r="L914" s="246"/>
    </row>
    <row r="915" spans="1:12" s="92" customFormat="1" ht="25.5" customHeight="1">
      <c r="A915" s="94"/>
      <c r="B915" s="94"/>
      <c r="C915" s="94"/>
      <c r="D915" s="94"/>
      <c r="E915" s="94"/>
      <c r="F915" s="94"/>
      <c r="G915" s="94"/>
      <c r="H915" s="94"/>
      <c r="I915" s="94"/>
      <c r="J915" s="94"/>
      <c r="K915" s="94"/>
      <c r="L915" s="246"/>
    </row>
    <row r="916" spans="1:12" s="92" customFormat="1" ht="25.5" customHeight="1">
      <c r="A916" s="94"/>
      <c r="B916" s="94"/>
      <c r="C916" s="94"/>
      <c r="D916" s="94"/>
      <c r="E916" s="94"/>
      <c r="F916" s="94"/>
      <c r="G916" s="94"/>
      <c r="H916" s="94"/>
      <c r="I916" s="94"/>
      <c r="J916" s="94"/>
      <c r="K916" s="94"/>
      <c r="L916" s="246"/>
    </row>
    <row r="917" spans="1:12" s="92" customFormat="1" ht="25.5" customHeight="1">
      <c r="A917" s="94"/>
      <c r="B917" s="94"/>
      <c r="C917" s="94"/>
      <c r="D917" s="94"/>
      <c r="E917" s="94"/>
      <c r="F917" s="94"/>
      <c r="G917" s="94"/>
      <c r="H917" s="94"/>
      <c r="I917" s="94"/>
      <c r="J917" s="94"/>
      <c r="K917" s="94"/>
      <c r="L917" s="246"/>
    </row>
    <row r="918" spans="1:12" s="92" customFormat="1" ht="25.5" customHeight="1">
      <c r="A918" s="94"/>
      <c r="B918" s="94"/>
      <c r="C918" s="94"/>
      <c r="D918" s="94"/>
      <c r="E918" s="94"/>
      <c r="F918" s="94"/>
      <c r="G918" s="94"/>
      <c r="H918" s="94"/>
      <c r="I918" s="94"/>
      <c r="J918" s="94"/>
      <c r="K918" s="94"/>
      <c r="L918" s="246"/>
    </row>
    <row r="919" spans="1:12" s="92" customFormat="1" ht="25.5" customHeight="1">
      <c r="A919" s="94"/>
      <c r="B919" s="94"/>
      <c r="C919" s="94"/>
      <c r="D919" s="94"/>
      <c r="E919" s="94"/>
      <c r="F919" s="94"/>
      <c r="G919" s="94"/>
      <c r="H919" s="94"/>
      <c r="I919" s="94"/>
      <c r="J919" s="94"/>
      <c r="K919" s="94"/>
      <c r="L919" s="246"/>
    </row>
    <row r="920" spans="1:12" s="92" customFormat="1" ht="25.5" customHeight="1">
      <c r="A920" s="94"/>
      <c r="B920" s="94"/>
      <c r="C920" s="94"/>
      <c r="D920" s="94"/>
      <c r="E920" s="94"/>
      <c r="F920" s="94"/>
      <c r="G920" s="94"/>
      <c r="H920" s="94"/>
      <c r="I920" s="94"/>
      <c r="J920" s="94"/>
      <c r="K920" s="94"/>
      <c r="L920" s="246"/>
    </row>
    <row r="921" spans="1:12" s="92" customFormat="1" ht="25.5" customHeight="1">
      <c r="A921" s="94"/>
      <c r="B921" s="94"/>
      <c r="C921" s="94"/>
      <c r="D921" s="94"/>
      <c r="E921" s="94"/>
      <c r="F921" s="94"/>
      <c r="G921" s="94"/>
      <c r="H921" s="94"/>
      <c r="I921" s="94"/>
      <c r="J921" s="94"/>
      <c r="K921" s="94"/>
      <c r="L921" s="246"/>
    </row>
    <row r="922" spans="1:12" s="92" customFormat="1" ht="25.5" customHeight="1">
      <c r="A922" s="91" t="s">
        <v>815</v>
      </c>
      <c r="C922" s="91"/>
      <c r="J922" s="363">
        <f>SUM(I923)</f>
        <v>212420</v>
      </c>
      <c r="K922" s="363"/>
      <c r="L922" s="89" t="s">
        <v>488</v>
      </c>
    </row>
    <row r="923" spans="1:12" s="92" customFormat="1" ht="25.5" customHeight="1">
      <c r="A923" s="109" t="s">
        <v>553</v>
      </c>
      <c r="B923" s="109"/>
      <c r="H923" s="289"/>
      <c r="I923" s="365">
        <f>K925+K927</f>
        <v>212420</v>
      </c>
      <c r="J923" s="365"/>
      <c r="K923" s="93" t="s">
        <v>488</v>
      </c>
      <c r="L923" s="93"/>
    </row>
    <row r="924" spans="1:12" s="92" customFormat="1" ht="25.5" customHeight="1">
      <c r="A924" s="109"/>
      <c r="B924" s="245"/>
      <c r="C924" s="276"/>
      <c r="D924" s="118" t="s">
        <v>592</v>
      </c>
      <c r="E924" s="244" t="s">
        <v>623</v>
      </c>
      <c r="F924" s="118" t="s">
        <v>1238</v>
      </c>
      <c r="G924" s="84"/>
      <c r="I924" s="118"/>
      <c r="J924" s="118"/>
    </row>
    <row r="925" spans="1:12" s="92" customFormat="1" ht="25.5" customHeight="1">
      <c r="A925" s="109"/>
      <c r="B925" s="245"/>
      <c r="C925" s="276"/>
      <c r="D925" s="118"/>
      <c r="E925" s="271"/>
      <c r="F925" s="84" t="s">
        <v>809</v>
      </c>
      <c r="G925" s="84"/>
      <c r="I925" s="118"/>
      <c r="J925" s="118"/>
      <c r="K925" s="120">
        <v>154920</v>
      </c>
      <c r="L925" s="121" t="s">
        <v>488</v>
      </c>
    </row>
    <row r="926" spans="1:12" s="92" customFormat="1" ht="25.5" customHeight="1">
      <c r="A926" s="109"/>
      <c r="B926" s="115"/>
      <c r="C926" s="109"/>
      <c r="D926" s="118" t="s">
        <v>594</v>
      </c>
      <c r="E926" s="244" t="s">
        <v>624</v>
      </c>
      <c r="F926" s="121" t="s">
        <v>848</v>
      </c>
      <c r="G926" s="109"/>
      <c r="H926" s="109"/>
      <c r="I926" s="95"/>
      <c r="J926" s="95"/>
      <c r="K926" s="120"/>
      <c r="L926" s="121"/>
    </row>
    <row r="927" spans="1:12" s="92" customFormat="1" ht="25.5" customHeight="1">
      <c r="A927" s="118"/>
      <c r="B927" s="118"/>
      <c r="C927" s="84"/>
      <c r="D927" s="109"/>
      <c r="E927" s="118"/>
      <c r="F927" s="118" t="s">
        <v>847</v>
      </c>
      <c r="G927" s="109"/>
      <c r="H927" s="109"/>
      <c r="I927" s="95"/>
      <c r="J927" s="95"/>
      <c r="K927" s="120">
        <v>57500</v>
      </c>
      <c r="L927" s="121" t="s">
        <v>488</v>
      </c>
    </row>
    <row r="928" spans="1:12" s="92" customFormat="1" ht="25.5" customHeight="1">
      <c r="A928" s="94"/>
      <c r="B928" s="94"/>
      <c r="C928" s="94"/>
      <c r="D928" s="94"/>
      <c r="E928" s="94"/>
      <c r="F928" s="94"/>
      <c r="G928" s="94"/>
      <c r="H928" s="94"/>
      <c r="I928" s="94"/>
      <c r="J928" s="94"/>
      <c r="K928" s="94"/>
      <c r="L928" s="246"/>
    </row>
    <row r="929" spans="1:12" s="92" customFormat="1" ht="25.5" customHeight="1">
      <c r="A929" s="94"/>
      <c r="B929" s="94"/>
      <c r="C929" s="94"/>
      <c r="D929" s="94"/>
      <c r="E929" s="94"/>
      <c r="F929" s="94"/>
      <c r="G929" s="94"/>
      <c r="H929" s="94"/>
      <c r="I929" s="94"/>
      <c r="J929" s="94"/>
      <c r="K929" s="94"/>
      <c r="L929" s="246"/>
    </row>
    <row r="930" spans="1:12" s="92" customFormat="1" ht="25.5" customHeight="1">
      <c r="A930" s="94"/>
      <c r="B930" s="94"/>
      <c r="C930" s="94"/>
      <c r="D930" s="94"/>
      <c r="E930" s="94"/>
      <c r="F930" s="94"/>
      <c r="G930" s="94"/>
      <c r="H930" s="94"/>
      <c r="I930" s="94"/>
      <c r="J930" s="94"/>
      <c r="K930" s="94"/>
      <c r="L930" s="246"/>
    </row>
    <row r="931" spans="1:12" s="92" customFormat="1" ht="25.5" customHeight="1">
      <c r="A931" s="94"/>
      <c r="B931" s="94"/>
      <c r="C931" s="94"/>
      <c r="D931" s="94"/>
      <c r="E931" s="94"/>
      <c r="F931" s="94"/>
      <c r="G931" s="94"/>
      <c r="H931" s="94"/>
      <c r="I931" s="94"/>
      <c r="J931" s="94"/>
      <c r="K931" s="94"/>
      <c r="L931" s="246"/>
    </row>
    <row r="932" spans="1:12" s="92" customFormat="1" ht="25.5" customHeight="1">
      <c r="A932" s="94"/>
      <c r="B932" s="94"/>
      <c r="C932" s="94"/>
      <c r="D932" s="94"/>
      <c r="E932" s="94"/>
      <c r="F932" s="94"/>
      <c r="G932" s="94"/>
      <c r="H932" s="94"/>
      <c r="I932" s="94"/>
      <c r="J932" s="94"/>
      <c r="K932" s="94"/>
      <c r="L932" s="246"/>
    </row>
    <row r="933" spans="1:12" s="92" customFormat="1" ht="25.5" customHeight="1">
      <c r="A933" s="94"/>
      <c r="B933" s="94"/>
      <c r="C933" s="94"/>
      <c r="D933" s="94"/>
      <c r="E933" s="94"/>
      <c r="F933" s="94"/>
      <c r="G933" s="94"/>
      <c r="H933" s="94"/>
      <c r="I933" s="94"/>
      <c r="J933" s="94"/>
      <c r="K933" s="94"/>
      <c r="L933" s="246"/>
    </row>
    <row r="934" spans="1:12" s="92" customFormat="1" ht="25.5" customHeight="1">
      <c r="A934" s="94"/>
      <c r="B934" s="94"/>
      <c r="C934" s="94"/>
      <c r="D934" s="94"/>
      <c r="E934" s="94"/>
      <c r="F934" s="94"/>
      <c r="G934" s="94"/>
      <c r="H934" s="94"/>
      <c r="I934" s="94"/>
      <c r="J934" s="94"/>
      <c r="K934" s="94"/>
      <c r="L934" s="246"/>
    </row>
    <row r="935" spans="1:12" s="92" customFormat="1" ht="25.5" customHeight="1">
      <c r="A935" s="94"/>
      <c r="B935" s="94"/>
      <c r="C935" s="94"/>
      <c r="D935" s="94"/>
      <c r="E935" s="94"/>
      <c r="F935" s="94"/>
      <c r="G935" s="94"/>
      <c r="H935" s="94"/>
      <c r="I935" s="94"/>
      <c r="J935" s="94"/>
      <c r="K935" s="94"/>
      <c r="L935" s="246"/>
    </row>
    <row r="936" spans="1:12" s="92" customFormat="1" ht="25.5" customHeight="1">
      <c r="A936" s="94"/>
      <c r="B936" s="94"/>
      <c r="C936" s="94"/>
      <c r="D936" s="94"/>
      <c r="E936" s="94"/>
      <c r="F936" s="94"/>
      <c r="G936" s="94"/>
      <c r="H936" s="94"/>
      <c r="I936" s="94"/>
      <c r="J936" s="94"/>
      <c r="K936" s="94"/>
      <c r="L936" s="246"/>
    </row>
    <row r="937" spans="1:12" s="92" customFormat="1" ht="25.5" customHeight="1">
      <c r="A937" s="94"/>
      <c r="B937" s="94"/>
      <c r="C937" s="94"/>
      <c r="D937" s="94"/>
      <c r="E937" s="94"/>
      <c r="F937" s="94"/>
      <c r="G937" s="94"/>
      <c r="H937" s="94"/>
      <c r="I937" s="94"/>
      <c r="J937" s="94"/>
      <c r="K937" s="94"/>
      <c r="L937" s="246"/>
    </row>
    <row r="938" spans="1:12" s="92" customFormat="1" ht="25.5" customHeight="1">
      <c r="A938" s="94"/>
      <c r="B938" s="94"/>
      <c r="C938" s="94"/>
      <c r="D938" s="94"/>
      <c r="E938" s="94"/>
      <c r="F938" s="94"/>
      <c r="G938" s="94"/>
      <c r="H938" s="94"/>
      <c r="I938" s="94"/>
      <c r="J938" s="94"/>
      <c r="K938" s="94"/>
      <c r="L938" s="246"/>
    </row>
    <row r="939" spans="1:12" s="92" customFormat="1" ht="25.5" customHeight="1">
      <c r="A939" s="94"/>
      <c r="B939" s="94"/>
      <c r="C939" s="94"/>
      <c r="D939" s="94"/>
      <c r="E939" s="94"/>
      <c r="F939" s="94"/>
      <c r="G939" s="94"/>
      <c r="H939" s="94"/>
      <c r="I939" s="94"/>
      <c r="J939" s="94"/>
      <c r="K939" s="94"/>
      <c r="L939" s="246"/>
    </row>
    <row r="940" spans="1:12" s="92" customFormat="1" ht="25.5" customHeight="1">
      <c r="A940" s="94"/>
      <c r="B940" s="94"/>
      <c r="C940" s="94"/>
      <c r="D940" s="94"/>
      <c r="E940" s="94"/>
      <c r="F940" s="94"/>
      <c r="G940" s="94"/>
      <c r="H940" s="94"/>
      <c r="I940" s="94"/>
      <c r="J940" s="94"/>
      <c r="K940" s="94"/>
      <c r="L940" s="246"/>
    </row>
    <row r="941" spans="1:12" s="92" customFormat="1" ht="25.5" customHeight="1">
      <c r="A941" s="94"/>
      <c r="B941" s="94"/>
      <c r="C941" s="94"/>
      <c r="D941" s="94"/>
      <c r="E941" s="94"/>
      <c r="F941" s="94"/>
      <c r="G941" s="94"/>
      <c r="H941" s="94"/>
      <c r="I941" s="94"/>
      <c r="J941" s="94"/>
      <c r="K941" s="94"/>
      <c r="L941" s="246"/>
    </row>
    <row r="942" spans="1:12" s="92" customFormat="1" ht="25.5" customHeight="1">
      <c r="A942" s="94"/>
      <c r="B942" s="94"/>
      <c r="C942" s="94"/>
      <c r="D942" s="94"/>
      <c r="E942" s="94"/>
      <c r="F942" s="94"/>
      <c r="G942" s="94"/>
      <c r="H942" s="94"/>
      <c r="I942" s="94"/>
      <c r="J942" s="94"/>
      <c r="K942" s="94"/>
      <c r="L942" s="246"/>
    </row>
    <row r="943" spans="1:12" s="92" customFormat="1" ht="25.5" customHeight="1">
      <c r="A943" s="94"/>
      <c r="B943" s="94"/>
      <c r="C943" s="94"/>
      <c r="D943" s="94"/>
      <c r="E943" s="94"/>
      <c r="F943" s="94"/>
      <c r="G943" s="94"/>
      <c r="H943" s="94"/>
      <c r="I943" s="94"/>
      <c r="J943" s="94"/>
      <c r="K943" s="94"/>
      <c r="L943" s="246"/>
    </row>
    <row r="944" spans="1:12" s="92" customFormat="1" ht="25.5" customHeight="1">
      <c r="A944" s="94"/>
      <c r="B944" s="94"/>
      <c r="C944" s="94"/>
      <c r="D944" s="94"/>
      <c r="E944" s="94"/>
      <c r="F944" s="94"/>
      <c r="G944" s="94"/>
      <c r="H944" s="94"/>
      <c r="I944" s="94"/>
      <c r="J944" s="94"/>
      <c r="K944" s="94"/>
      <c r="L944" s="246"/>
    </row>
    <row r="945" spans="1:12" s="92" customFormat="1" ht="25.5" customHeight="1">
      <c r="A945" s="94"/>
      <c r="B945" s="94"/>
      <c r="C945" s="94"/>
      <c r="D945" s="94"/>
      <c r="E945" s="94"/>
      <c r="F945" s="94"/>
      <c r="G945" s="94"/>
      <c r="H945" s="94"/>
      <c r="I945" s="94"/>
      <c r="J945" s="94"/>
      <c r="K945" s="94"/>
      <c r="L945" s="246"/>
    </row>
    <row r="946" spans="1:12" s="92" customFormat="1" ht="25.5" customHeight="1">
      <c r="A946" s="94"/>
      <c r="B946" s="94"/>
      <c r="C946" s="94"/>
      <c r="D946" s="94"/>
      <c r="E946" s="94"/>
      <c r="F946" s="94"/>
      <c r="G946" s="94"/>
      <c r="H946" s="94"/>
      <c r="I946" s="94"/>
      <c r="J946" s="94"/>
      <c r="K946" s="94"/>
      <c r="L946" s="246"/>
    </row>
    <row r="947" spans="1:12" s="92" customFormat="1" ht="25.5" customHeight="1">
      <c r="A947" s="94"/>
      <c r="B947" s="94"/>
      <c r="C947" s="94"/>
      <c r="D947" s="94"/>
      <c r="E947" s="94"/>
      <c r="F947" s="94"/>
      <c r="G947" s="94"/>
      <c r="H947" s="94"/>
      <c r="I947" s="94"/>
      <c r="J947" s="94"/>
      <c r="K947" s="94"/>
      <c r="L947" s="246"/>
    </row>
    <row r="948" spans="1:12" s="92" customFormat="1" ht="25.5" customHeight="1">
      <c r="A948" s="94"/>
      <c r="B948" s="94"/>
      <c r="C948" s="94"/>
      <c r="D948" s="94"/>
      <c r="E948" s="94"/>
      <c r="F948" s="94"/>
      <c r="G948" s="94"/>
      <c r="H948" s="94"/>
      <c r="I948" s="94"/>
      <c r="J948" s="94"/>
      <c r="K948" s="94"/>
      <c r="L948" s="246"/>
    </row>
    <row r="949" spans="1:12" s="92" customFormat="1" ht="25.5" customHeight="1">
      <c r="A949" s="94"/>
      <c r="B949" s="94"/>
      <c r="C949" s="94"/>
      <c r="D949" s="94"/>
      <c r="E949" s="94"/>
      <c r="F949" s="94"/>
      <c r="G949" s="94"/>
      <c r="H949" s="94"/>
      <c r="I949" s="94"/>
      <c r="J949" s="94"/>
      <c r="K949" s="94"/>
      <c r="L949" s="246"/>
    </row>
    <row r="950" spans="1:12" s="92" customFormat="1" ht="25.5" customHeight="1">
      <c r="A950" s="94"/>
      <c r="B950" s="94"/>
      <c r="C950" s="94"/>
      <c r="D950" s="94"/>
      <c r="E950" s="94"/>
      <c r="F950" s="94"/>
      <c r="G950" s="94"/>
      <c r="H950" s="94"/>
      <c r="I950" s="94"/>
      <c r="J950" s="94"/>
      <c r="K950" s="94"/>
      <c r="L950" s="246"/>
    </row>
    <row r="951" spans="1:12" s="92" customFormat="1" ht="25.5" customHeight="1">
      <c r="A951" s="94"/>
      <c r="B951" s="94"/>
      <c r="C951" s="94"/>
      <c r="D951" s="94"/>
      <c r="E951" s="94"/>
      <c r="F951" s="94"/>
      <c r="G951" s="94"/>
      <c r="H951" s="94"/>
      <c r="I951" s="94"/>
      <c r="J951" s="94"/>
      <c r="K951" s="94"/>
      <c r="L951" s="246"/>
    </row>
    <row r="952" spans="1:12" s="92" customFormat="1" ht="25.5" customHeight="1">
      <c r="A952" s="94"/>
      <c r="B952" s="94"/>
      <c r="C952" s="94"/>
      <c r="D952" s="94"/>
      <c r="E952" s="94"/>
      <c r="F952" s="94"/>
      <c r="G952" s="94"/>
      <c r="H952" s="94"/>
      <c r="I952" s="94"/>
      <c r="J952" s="94"/>
      <c r="K952" s="94"/>
      <c r="L952" s="246"/>
    </row>
    <row r="953" spans="1:12" s="92" customFormat="1" ht="25.5" customHeight="1">
      <c r="A953" s="94"/>
      <c r="B953" s="94"/>
      <c r="C953" s="94"/>
      <c r="D953" s="94"/>
      <c r="E953" s="94"/>
      <c r="F953" s="94"/>
      <c r="G953" s="94"/>
      <c r="H953" s="94"/>
      <c r="I953" s="94"/>
      <c r="J953" s="94"/>
      <c r="K953" s="94"/>
      <c r="L953" s="246"/>
    </row>
    <row r="954" spans="1:12" s="92" customFormat="1" ht="25.5" customHeight="1">
      <c r="A954" s="94"/>
      <c r="B954" s="94"/>
      <c r="C954" s="94"/>
      <c r="D954" s="94"/>
      <c r="E954" s="94"/>
      <c r="F954" s="94"/>
      <c r="G954" s="94"/>
      <c r="H954" s="94"/>
      <c r="I954" s="94"/>
      <c r="J954" s="94"/>
      <c r="K954" s="94"/>
      <c r="L954" s="246"/>
    </row>
    <row r="955" spans="1:12" s="92" customFormat="1" ht="25.5" customHeight="1">
      <c r="A955" s="94"/>
      <c r="B955" s="94"/>
      <c r="C955" s="94"/>
      <c r="D955" s="94"/>
      <c r="E955" s="94"/>
      <c r="F955" s="94"/>
      <c r="G955" s="94"/>
      <c r="H955" s="94"/>
      <c r="I955" s="94"/>
      <c r="J955" s="94"/>
      <c r="K955" s="94"/>
      <c r="L955" s="246"/>
    </row>
    <row r="956" spans="1:12" s="92" customFormat="1" ht="25.5" customHeight="1">
      <c r="A956" s="91" t="s">
        <v>532</v>
      </c>
      <c r="C956" s="91"/>
      <c r="J956" s="363">
        <f>SUM(I957)</f>
        <v>711500</v>
      </c>
      <c r="K956" s="363"/>
      <c r="L956" s="89" t="s">
        <v>488</v>
      </c>
    </row>
    <row r="957" spans="1:12" ht="25.5" customHeight="1">
      <c r="A957" s="92" t="s">
        <v>550</v>
      </c>
      <c r="B957" s="92"/>
      <c r="C957" s="92"/>
      <c r="D957" s="92"/>
      <c r="E957" s="92"/>
      <c r="F957" s="92"/>
      <c r="G957" s="92"/>
      <c r="H957" s="92"/>
      <c r="I957" s="365">
        <f>I958</f>
        <v>711500</v>
      </c>
      <c r="J957" s="365"/>
      <c r="K957" s="93" t="s">
        <v>488</v>
      </c>
      <c r="L957" s="93"/>
    </row>
    <row r="958" spans="1:12" s="115" customFormat="1" ht="25.5" customHeight="1" outlineLevel="1">
      <c r="A958" s="109"/>
      <c r="B958" s="109" t="s">
        <v>654</v>
      </c>
      <c r="C958" s="109"/>
      <c r="D958" s="109"/>
      <c r="E958" s="109"/>
      <c r="F958" s="109"/>
      <c r="G958" s="109"/>
      <c r="H958" s="109"/>
      <c r="I958" s="364">
        <f>SUM(I959,I961,I964)</f>
        <v>711500</v>
      </c>
      <c r="J958" s="364"/>
      <c r="K958" s="110" t="s">
        <v>488</v>
      </c>
      <c r="L958" s="110"/>
    </row>
    <row r="959" spans="1:12" s="114" customFormat="1" ht="25.5" customHeight="1" outlineLevel="1">
      <c r="A959" s="109"/>
      <c r="B959" s="265" t="s">
        <v>855</v>
      </c>
      <c r="C959" s="265"/>
      <c r="D959" s="109"/>
      <c r="E959" s="109"/>
      <c r="F959" s="109"/>
      <c r="G959" s="109"/>
      <c r="H959" s="109"/>
      <c r="I959" s="364">
        <v>415000</v>
      </c>
      <c r="J959" s="364"/>
      <c r="K959" s="110" t="s">
        <v>488</v>
      </c>
      <c r="L959" s="110"/>
    </row>
    <row r="960" spans="1:12" ht="25.5" customHeight="1">
      <c r="A960" s="118"/>
      <c r="B960" s="118"/>
      <c r="C960" s="118"/>
      <c r="D960" s="84" t="s">
        <v>585</v>
      </c>
      <c r="E960" s="84"/>
      <c r="F960" s="84"/>
      <c r="G960" s="84"/>
      <c r="H960" s="92"/>
      <c r="I960" s="118"/>
      <c r="J960" s="118"/>
      <c r="K960" s="120"/>
      <c r="L960" s="121"/>
    </row>
    <row r="961" spans="1:12" s="92" customFormat="1" ht="25.5" customHeight="1">
      <c r="A961" s="109"/>
      <c r="B961" s="109" t="s">
        <v>856</v>
      </c>
      <c r="C961" s="109"/>
      <c r="D961" s="109"/>
      <c r="E961" s="109"/>
      <c r="F961" s="109"/>
      <c r="G961" s="109"/>
      <c r="H961" s="109"/>
      <c r="I961" s="364">
        <v>112100</v>
      </c>
      <c r="J961" s="364"/>
      <c r="K961" s="110" t="s">
        <v>488</v>
      </c>
      <c r="L961" s="110"/>
    </row>
    <row r="962" spans="1:12" s="115" customFormat="1" ht="25.5" customHeight="1" outlineLevel="1">
      <c r="A962" s="118"/>
      <c r="B962" s="118"/>
      <c r="C962" s="118"/>
      <c r="D962" s="84" t="s">
        <v>587</v>
      </c>
      <c r="E962" s="84"/>
      <c r="F962" s="84"/>
      <c r="G962" s="84"/>
      <c r="I962" s="118"/>
      <c r="J962" s="118"/>
      <c r="K962" s="120"/>
      <c r="L962" s="121"/>
    </row>
    <row r="963" spans="1:12" s="115" customFormat="1" ht="25.5" customHeight="1" outlineLevel="1">
      <c r="A963" s="118"/>
      <c r="B963" s="118"/>
      <c r="C963" s="118"/>
      <c r="D963" s="84" t="s">
        <v>588</v>
      </c>
      <c r="E963" s="84"/>
      <c r="F963" s="84"/>
      <c r="G963" s="84"/>
      <c r="I963" s="118"/>
      <c r="J963" s="118"/>
      <c r="K963" s="120"/>
      <c r="L963" s="121"/>
    </row>
    <row r="964" spans="1:12" s="115" customFormat="1" ht="25.5" customHeight="1" outlineLevel="1">
      <c r="A964" s="109"/>
      <c r="B964" s="109" t="s">
        <v>857</v>
      </c>
      <c r="C964" s="109"/>
      <c r="D964" s="109"/>
      <c r="E964" s="109"/>
      <c r="F964" s="109"/>
      <c r="G964" s="109"/>
      <c r="H964" s="109"/>
      <c r="I964" s="364">
        <v>184400</v>
      </c>
      <c r="J964" s="364"/>
      <c r="K964" s="110" t="s">
        <v>488</v>
      </c>
      <c r="L964" s="110"/>
    </row>
    <row r="965" spans="1:12" s="92" customFormat="1" ht="25.5" customHeight="1">
      <c r="A965" s="118"/>
      <c r="B965" s="118"/>
      <c r="C965" s="118"/>
      <c r="D965" s="84" t="s">
        <v>802</v>
      </c>
      <c r="E965" s="84"/>
      <c r="F965" s="84"/>
      <c r="G965" s="84"/>
      <c r="H965" s="115"/>
      <c r="I965" s="118"/>
      <c r="J965" s="118"/>
      <c r="K965" s="120"/>
      <c r="L965" s="121"/>
    </row>
    <row r="966" spans="1:12" s="119" customFormat="1" ht="25.5" customHeight="1">
      <c r="A966" s="118"/>
      <c r="B966" s="118"/>
      <c r="C966" s="118"/>
      <c r="D966" s="84" t="s">
        <v>803</v>
      </c>
      <c r="E966" s="84"/>
      <c r="F966" s="84"/>
      <c r="G966" s="84"/>
      <c r="H966" s="115"/>
      <c r="I966" s="118"/>
      <c r="J966" s="118"/>
      <c r="K966" s="120"/>
      <c r="L966" s="121"/>
    </row>
    <row r="967" spans="1:12" s="119" customFormat="1" ht="25.5" customHeight="1">
      <c r="A967" s="118"/>
      <c r="B967" s="118"/>
      <c r="C967" s="118"/>
      <c r="D967" s="84"/>
      <c r="E967" s="84"/>
      <c r="F967" s="84"/>
      <c r="G967" s="84"/>
      <c r="H967" s="115"/>
      <c r="I967" s="118"/>
      <c r="J967" s="118"/>
      <c r="K967" s="120"/>
      <c r="L967" s="121"/>
    </row>
    <row r="968" spans="1:12" s="119" customFormat="1" ht="25.5" customHeight="1">
      <c r="A968" s="118"/>
      <c r="B968" s="118"/>
      <c r="C968" s="118"/>
      <c r="D968" s="84"/>
      <c r="E968" s="84"/>
      <c r="F968" s="84"/>
      <c r="G968" s="84"/>
      <c r="H968" s="115"/>
      <c r="I968" s="118"/>
      <c r="J968" s="118"/>
      <c r="K968" s="120"/>
      <c r="L968" s="121"/>
    </row>
    <row r="969" spans="1:12" s="119" customFormat="1" ht="25.5" customHeight="1">
      <c r="A969" s="118"/>
      <c r="B969" s="118"/>
      <c r="C969" s="118"/>
      <c r="D969" s="84"/>
      <c r="E969" s="84"/>
      <c r="F969" s="84"/>
      <c r="G969" s="84"/>
      <c r="H969" s="115"/>
      <c r="I969" s="118"/>
      <c r="J969" s="118"/>
      <c r="K969" s="120"/>
      <c r="L969" s="121"/>
    </row>
    <row r="970" spans="1:12" s="119" customFormat="1" ht="25.5" customHeight="1">
      <c r="A970" s="118"/>
      <c r="B970" s="118"/>
      <c r="C970" s="118"/>
      <c r="D970" s="84"/>
      <c r="E970" s="84"/>
      <c r="F970" s="84"/>
      <c r="G970" s="84"/>
      <c r="H970" s="115"/>
      <c r="I970" s="118"/>
      <c r="J970" s="118"/>
      <c r="K970" s="120"/>
      <c r="L970" s="121"/>
    </row>
    <row r="971" spans="1:12" s="119" customFormat="1" ht="25.5" customHeight="1">
      <c r="A971" s="118"/>
      <c r="B971" s="118"/>
      <c r="C971" s="118"/>
      <c r="D971" s="84"/>
      <c r="E971" s="84"/>
      <c r="F971" s="84"/>
      <c r="G971" s="84"/>
      <c r="H971" s="115"/>
      <c r="I971" s="118"/>
      <c r="J971" s="118"/>
      <c r="K971" s="120"/>
      <c r="L971" s="121"/>
    </row>
    <row r="972" spans="1:12" s="119" customFormat="1" ht="25.5" customHeight="1">
      <c r="A972" s="118"/>
      <c r="B972" s="118"/>
      <c r="C972" s="118"/>
      <c r="D972" s="84"/>
      <c r="E972" s="84"/>
      <c r="F972" s="84"/>
      <c r="G972" s="84"/>
      <c r="H972" s="115"/>
      <c r="I972" s="118"/>
      <c r="J972" s="118"/>
      <c r="K972" s="120"/>
      <c r="L972" s="121"/>
    </row>
    <row r="973" spans="1:12" s="119" customFormat="1" ht="25.5" customHeight="1">
      <c r="A973" s="118"/>
      <c r="B973" s="118"/>
      <c r="C973" s="118"/>
      <c r="D973" s="84"/>
      <c r="E973" s="84"/>
      <c r="F973" s="84"/>
      <c r="G973" s="84"/>
      <c r="H973" s="115"/>
      <c r="I973" s="118"/>
      <c r="J973" s="118"/>
      <c r="K973" s="120"/>
      <c r="L973" s="121"/>
    </row>
    <row r="974" spans="1:12" s="119" customFormat="1" ht="25.5" customHeight="1">
      <c r="A974" s="118"/>
      <c r="B974" s="118"/>
      <c r="C974" s="118"/>
      <c r="D974" s="84"/>
      <c r="E974" s="84"/>
      <c r="F974" s="84"/>
      <c r="G974" s="84"/>
      <c r="H974" s="115"/>
      <c r="I974" s="118"/>
      <c r="J974" s="118"/>
      <c r="K974" s="120"/>
      <c r="L974" s="121"/>
    </row>
    <row r="975" spans="1:12" s="119" customFormat="1" ht="25.5" customHeight="1">
      <c r="A975" s="118"/>
      <c r="B975" s="118"/>
      <c r="C975" s="118"/>
      <c r="D975" s="84"/>
      <c r="E975" s="84"/>
      <c r="F975" s="84"/>
      <c r="G975" s="84"/>
      <c r="H975" s="115"/>
      <c r="I975" s="118"/>
      <c r="J975" s="118"/>
      <c r="K975" s="120"/>
      <c r="L975" s="121"/>
    </row>
    <row r="976" spans="1:12" s="119" customFormat="1" ht="25.5" customHeight="1">
      <c r="A976" s="118"/>
      <c r="B976" s="118"/>
      <c r="C976" s="118"/>
      <c r="D976" s="84"/>
      <c r="E976" s="84"/>
      <c r="F976" s="84"/>
      <c r="G976" s="84"/>
      <c r="H976" s="115"/>
      <c r="I976" s="118"/>
      <c r="J976" s="118"/>
      <c r="K976" s="120"/>
      <c r="L976" s="121"/>
    </row>
    <row r="977" spans="1:12" s="119" customFormat="1" ht="25.5" customHeight="1">
      <c r="A977" s="118"/>
      <c r="B977" s="118"/>
      <c r="C977" s="118"/>
      <c r="D977" s="84"/>
      <c r="E977" s="84"/>
      <c r="F977" s="84"/>
      <c r="G977" s="84"/>
      <c r="H977" s="115"/>
      <c r="I977" s="118"/>
      <c r="J977" s="118"/>
      <c r="K977" s="120"/>
      <c r="L977" s="121"/>
    </row>
    <row r="978" spans="1:12" s="119" customFormat="1" ht="25.5" customHeight="1">
      <c r="A978" s="118"/>
      <c r="B978" s="118"/>
      <c r="C978" s="118"/>
      <c r="D978" s="84"/>
      <c r="E978" s="84"/>
      <c r="F978" s="84"/>
      <c r="G978" s="84"/>
      <c r="H978" s="115"/>
      <c r="I978" s="118"/>
      <c r="J978" s="118"/>
      <c r="K978" s="120"/>
      <c r="L978" s="121"/>
    </row>
    <row r="979" spans="1:12" s="119" customFormat="1" ht="25.5" customHeight="1">
      <c r="A979" s="118"/>
      <c r="B979" s="118"/>
      <c r="C979" s="118"/>
      <c r="D979" s="84"/>
      <c r="E979" s="84"/>
      <c r="F979" s="84"/>
      <c r="G979" s="84"/>
      <c r="H979" s="115"/>
      <c r="I979" s="118"/>
      <c r="J979" s="118"/>
      <c r="K979" s="120"/>
      <c r="L979" s="121"/>
    </row>
    <row r="980" spans="1:12" s="119" customFormat="1" ht="25.5" customHeight="1">
      <c r="A980" s="118"/>
      <c r="B980" s="118"/>
      <c r="C980" s="118"/>
      <c r="D980" s="84"/>
      <c r="E980" s="84"/>
      <c r="F980" s="84"/>
      <c r="G980" s="84"/>
      <c r="H980" s="115"/>
      <c r="I980" s="118"/>
      <c r="J980" s="118"/>
      <c r="K980" s="120"/>
      <c r="L980" s="121"/>
    </row>
    <row r="981" spans="1:12" s="119" customFormat="1" ht="25.5" customHeight="1">
      <c r="A981" s="118"/>
      <c r="B981" s="118"/>
      <c r="C981" s="118"/>
      <c r="D981" s="84"/>
      <c r="E981" s="84"/>
      <c r="F981" s="84"/>
      <c r="G981" s="84"/>
      <c r="H981" s="115"/>
      <c r="I981" s="118"/>
      <c r="J981" s="118"/>
      <c r="K981" s="120"/>
      <c r="L981" s="121"/>
    </row>
    <row r="982" spans="1:12" s="119" customFormat="1" ht="25.5" customHeight="1">
      <c r="A982" s="118"/>
      <c r="B982" s="118"/>
      <c r="C982" s="118"/>
      <c r="D982" s="84"/>
      <c r="E982" s="84"/>
      <c r="F982" s="84"/>
      <c r="G982" s="84"/>
      <c r="H982" s="115"/>
      <c r="I982" s="118"/>
      <c r="J982" s="118"/>
      <c r="K982" s="120"/>
      <c r="L982" s="121"/>
    </row>
    <row r="983" spans="1:12" s="119" customFormat="1" ht="25.5" customHeight="1">
      <c r="A983" s="118"/>
      <c r="B983" s="118"/>
      <c r="C983" s="118"/>
      <c r="D983" s="84"/>
      <c r="E983" s="84"/>
      <c r="F983" s="84"/>
      <c r="G983" s="84"/>
      <c r="H983" s="115"/>
      <c r="I983" s="118"/>
      <c r="J983" s="118"/>
      <c r="K983" s="120"/>
      <c r="L983" s="121"/>
    </row>
    <row r="984" spans="1:12" s="119" customFormat="1" ht="25.5" customHeight="1">
      <c r="A984" s="118"/>
      <c r="B984" s="118"/>
      <c r="C984" s="118"/>
      <c r="D984" s="84"/>
      <c r="E984" s="84"/>
      <c r="F984" s="84"/>
      <c r="G984" s="84"/>
      <c r="H984" s="115"/>
      <c r="I984" s="118"/>
      <c r="J984" s="118"/>
      <c r="K984" s="120"/>
      <c r="L984" s="121"/>
    </row>
    <row r="985" spans="1:12" s="119" customFormat="1" ht="25.5" customHeight="1">
      <c r="A985" s="118"/>
      <c r="B985" s="118"/>
      <c r="C985" s="118"/>
      <c r="D985" s="84"/>
      <c r="E985" s="84"/>
      <c r="F985" s="84"/>
      <c r="G985" s="84"/>
      <c r="H985" s="115"/>
      <c r="I985" s="118"/>
      <c r="J985" s="118"/>
      <c r="K985" s="120"/>
      <c r="L985" s="121"/>
    </row>
    <row r="986" spans="1:12" s="119" customFormat="1" ht="25.5" customHeight="1">
      <c r="A986" s="118"/>
      <c r="B986" s="118"/>
      <c r="C986" s="118"/>
      <c r="D986" s="84"/>
      <c r="E986" s="84"/>
      <c r="F986" s="84"/>
      <c r="G986" s="84"/>
      <c r="H986" s="115"/>
      <c r="I986" s="118"/>
      <c r="J986" s="118"/>
      <c r="K986" s="120"/>
      <c r="L986" s="121"/>
    </row>
    <row r="987" spans="1:12" s="119" customFormat="1" ht="25.5" customHeight="1">
      <c r="A987" s="118"/>
      <c r="B987" s="118"/>
      <c r="C987" s="118"/>
      <c r="D987" s="84"/>
      <c r="E987" s="84"/>
      <c r="F987" s="84"/>
      <c r="G987" s="84"/>
      <c r="H987" s="115"/>
      <c r="I987" s="118"/>
      <c r="J987" s="118"/>
      <c r="K987" s="120"/>
      <c r="L987" s="121"/>
    </row>
    <row r="988" spans="1:12" s="119" customFormat="1" ht="25.5" customHeight="1">
      <c r="A988" s="118"/>
      <c r="B988" s="118"/>
      <c r="C988" s="118"/>
      <c r="D988" s="84"/>
      <c r="E988" s="84"/>
      <c r="F988" s="84"/>
      <c r="G988" s="84"/>
      <c r="H988" s="115"/>
      <c r="I988" s="118"/>
      <c r="J988" s="118"/>
      <c r="K988" s="120"/>
      <c r="L988" s="121"/>
    </row>
    <row r="989" spans="1:12" s="119" customFormat="1" ht="25.5" customHeight="1">
      <c r="A989" s="118"/>
      <c r="B989" s="118"/>
      <c r="C989" s="118"/>
      <c r="D989" s="84"/>
      <c r="E989" s="84"/>
      <c r="F989" s="84"/>
      <c r="G989" s="84"/>
      <c r="H989" s="115"/>
      <c r="I989" s="118"/>
      <c r="J989" s="118"/>
      <c r="K989" s="120"/>
      <c r="L989" s="121"/>
    </row>
    <row r="990" spans="1:12" s="119" customFormat="1" ht="25.5" customHeight="1">
      <c r="A990" s="118"/>
      <c r="B990" s="118"/>
      <c r="C990" s="118"/>
      <c r="D990" s="84"/>
      <c r="E990" s="84"/>
      <c r="F990" s="84"/>
      <c r="G990" s="84"/>
      <c r="H990" s="115"/>
      <c r="I990" s="118"/>
      <c r="J990" s="118"/>
      <c r="K990" s="120"/>
      <c r="L990" s="121"/>
    </row>
    <row r="991" spans="1:12" s="115" customFormat="1" ht="25.5" customHeight="1" outlineLevel="1">
      <c r="A991" s="91" t="s">
        <v>533</v>
      </c>
      <c r="B991" s="92"/>
      <c r="C991" s="91"/>
      <c r="D991" s="92"/>
      <c r="E991" s="92"/>
      <c r="F991" s="92"/>
      <c r="G991" s="92"/>
      <c r="H991" s="92"/>
      <c r="I991" s="92"/>
      <c r="J991" s="363">
        <f>SUM(I992,I1009,I1151,I1155)</f>
        <v>114019200</v>
      </c>
      <c r="K991" s="363"/>
      <c r="L991" s="89" t="s">
        <v>488</v>
      </c>
    </row>
    <row r="992" spans="1:12" s="115" customFormat="1" ht="25.5" customHeight="1" outlineLevel="1">
      <c r="A992" s="92" t="s">
        <v>584</v>
      </c>
      <c r="C992" s="92"/>
      <c r="D992" s="92"/>
      <c r="E992" s="92"/>
      <c r="F992" s="92"/>
      <c r="G992" s="92"/>
      <c r="H992" s="92"/>
      <c r="I992" s="365">
        <f>SUM(I993,I1006)</f>
        <v>49699800</v>
      </c>
      <c r="J992" s="365"/>
      <c r="K992" s="93" t="s">
        <v>488</v>
      </c>
      <c r="L992" s="93"/>
    </row>
    <row r="993" spans="1:12" s="115" customFormat="1" ht="25.5" customHeight="1" outlineLevel="1">
      <c r="A993" s="118"/>
      <c r="B993" s="109" t="s">
        <v>653</v>
      </c>
      <c r="C993" s="109"/>
      <c r="D993" s="109"/>
      <c r="E993" s="109"/>
      <c r="F993" s="109"/>
      <c r="G993" s="109"/>
      <c r="H993" s="109"/>
      <c r="I993" s="364">
        <f>SUM(I994,I998,I1002)</f>
        <v>44759800</v>
      </c>
      <c r="J993" s="364"/>
      <c r="K993" s="110" t="s">
        <v>488</v>
      </c>
      <c r="L993" s="110"/>
    </row>
    <row r="994" spans="1:12" s="115" customFormat="1" ht="25.5" customHeight="1" outlineLevel="1">
      <c r="A994" s="118"/>
      <c r="C994" s="109" t="s">
        <v>669</v>
      </c>
      <c r="D994" s="109"/>
      <c r="E994" s="109"/>
      <c r="F994" s="109"/>
      <c r="G994" s="109"/>
      <c r="H994" s="109"/>
      <c r="I994" s="364">
        <v>14088000</v>
      </c>
      <c r="J994" s="364"/>
      <c r="K994" s="110" t="s">
        <v>488</v>
      </c>
      <c r="L994" s="110"/>
    </row>
    <row r="995" spans="1:12" ht="25.5" customHeight="1">
      <c r="A995" s="118"/>
      <c r="B995" s="118"/>
      <c r="C995" s="118"/>
      <c r="D995" s="235" t="s">
        <v>1017</v>
      </c>
      <c r="E995" s="235"/>
      <c r="F995" s="235"/>
      <c r="G995" s="84"/>
      <c r="H995" s="92"/>
      <c r="I995" s="118"/>
      <c r="J995" s="118"/>
      <c r="K995" s="120"/>
      <c r="L995" s="121"/>
    </row>
    <row r="996" spans="1:12" s="92" customFormat="1" ht="25.5" customHeight="1">
      <c r="A996" s="118"/>
      <c r="B996" s="118"/>
      <c r="C996" s="118"/>
      <c r="D996" s="84" t="s">
        <v>1016</v>
      </c>
      <c r="E996" s="235"/>
      <c r="F996" s="235"/>
      <c r="G996" s="84"/>
      <c r="I996" s="118"/>
      <c r="J996" s="118"/>
      <c r="K996" s="120"/>
      <c r="L996" s="121"/>
    </row>
    <row r="997" spans="1:12" s="115" customFormat="1" ht="25.5" customHeight="1" outlineLevel="1">
      <c r="A997" s="118"/>
      <c r="B997" s="118"/>
      <c r="C997" s="118"/>
      <c r="D997" s="84" t="s">
        <v>1015</v>
      </c>
      <c r="E997" s="235"/>
      <c r="F997" s="235"/>
      <c r="G997" s="84"/>
      <c r="H997" s="92"/>
      <c r="I997" s="118"/>
      <c r="J997" s="118"/>
      <c r="K997" s="120"/>
      <c r="L997" s="121"/>
    </row>
    <row r="998" spans="1:12" s="115" customFormat="1" ht="25.5" customHeight="1" outlineLevel="1">
      <c r="A998" s="118"/>
      <c r="B998" s="119"/>
      <c r="C998" s="109" t="s">
        <v>586</v>
      </c>
      <c r="D998" s="109"/>
      <c r="E998" s="109"/>
      <c r="F998" s="109"/>
      <c r="G998" s="109"/>
      <c r="H998" s="109"/>
      <c r="I998" s="364">
        <v>26177600</v>
      </c>
      <c r="J998" s="364"/>
      <c r="K998" s="110" t="s">
        <v>488</v>
      </c>
      <c r="L998" s="110"/>
    </row>
    <row r="999" spans="1:12" s="115" customFormat="1" ht="25.5" customHeight="1" outlineLevel="1">
      <c r="A999" s="118"/>
      <c r="B999" s="118"/>
      <c r="C999" s="118"/>
      <c r="D999" s="84" t="s">
        <v>1014</v>
      </c>
      <c r="E999" s="84"/>
      <c r="F999" s="84"/>
      <c r="G999" s="84"/>
      <c r="I999" s="118"/>
      <c r="J999" s="118"/>
      <c r="K999" s="99"/>
      <c r="L999" s="85"/>
    </row>
    <row r="1000" spans="1:12" s="92" customFormat="1" ht="25.5" customHeight="1">
      <c r="A1000" s="118"/>
      <c r="B1000" s="118"/>
      <c r="C1000" s="118"/>
      <c r="D1000" s="84" t="s">
        <v>1013</v>
      </c>
      <c r="E1000" s="84"/>
      <c r="F1000" s="84"/>
      <c r="G1000" s="84"/>
      <c r="H1000" s="235"/>
      <c r="I1000" s="118"/>
      <c r="J1000" s="118"/>
      <c r="K1000" s="99"/>
      <c r="L1000" s="85"/>
    </row>
    <row r="1001" spans="1:12" s="92" customFormat="1" ht="25.5" customHeight="1">
      <c r="A1001" s="118"/>
      <c r="B1001" s="118"/>
      <c r="C1001" s="118"/>
      <c r="D1001" s="84" t="s">
        <v>1012</v>
      </c>
      <c r="E1001" s="84"/>
      <c r="F1001" s="84"/>
      <c r="G1001" s="84"/>
      <c r="H1001" s="115"/>
      <c r="I1001" s="118"/>
      <c r="J1001" s="118"/>
      <c r="K1001" s="99"/>
      <c r="L1001" s="85"/>
    </row>
    <row r="1002" spans="1:12" s="92" customFormat="1" ht="25.5" customHeight="1">
      <c r="A1002" s="118"/>
      <c r="B1002" s="115"/>
      <c r="C1002" s="109" t="s">
        <v>616</v>
      </c>
      <c r="D1002" s="109"/>
      <c r="E1002" s="109"/>
      <c r="F1002" s="109"/>
      <c r="G1002" s="109"/>
      <c r="H1002" s="109"/>
      <c r="I1002" s="364">
        <v>4494200</v>
      </c>
      <c r="J1002" s="364"/>
      <c r="K1002" s="110" t="s">
        <v>488</v>
      </c>
      <c r="L1002" s="110"/>
    </row>
    <row r="1003" spans="1:12" s="119" customFormat="1" ht="25.5" customHeight="1">
      <c r="A1003" s="118"/>
      <c r="B1003" s="118"/>
      <c r="C1003" s="118"/>
      <c r="D1003" s="84" t="s">
        <v>1011</v>
      </c>
      <c r="E1003" s="84"/>
      <c r="F1003" s="84"/>
      <c r="G1003" s="84"/>
      <c r="H1003" s="115"/>
      <c r="I1003" s="118"/>
      <c r="J1003" s="118"/>
      <c r="K1003" s="120"/>
      <c r="L1003" s="121"/>
    </row>
    <row r="1004" spans="1:12" s="115" customFormat="1" ht="25.5" customHeight="1" outlineLevel="1">
      <c r="A1004" s="118"/>
      <c r="B1004" s="118"/>
      <c r="C1004" s="118"/>
      <c r="D1004" s="84" t="s">
        <v>1010</v>
      </c>
      <c r="E1004" s="84"/>
      <c r="F1004" s="84"/>
      <c r="G1004" s="84"/>
      <c r="I1004" s="118"/>
      <c r="J1004" s="118"/>
      <c r="K1004" s="120"/>
      <c r="L1004" s="121"/>
    </row>
    <row r="1005" spans="1:12" s="115" customFormat="1" ht="25.5" customHeight="1" outlineLevel="1">
      <c r="A1005" s="118"/>
      <c r="B1005" s="118"/>
      <c r="C1005" s="118"/>
      <c r="D1005" s="84" t="s">
        <v>1018</v>
      </c>
      <c r="E1005" s="84"/>
      <c r="F1005" s="84"/>
      <c r="G1005" s="84"/>
      <c r="H1005" s="235"/>
      <c r="I1005" s="118"/>
      <c r="J1005" s="118"/>
      <c r="K1005" s="120"/>
      <c r="L1005" s="121"/>
    </row>
    <row r="1006" spans="1:12" s="115" customFormat="1" ht="25.5" customHeight="1" outlineLevel="1">
      <c r="A1006" s="118"/>
      <c r="B1006" s="109" t="s">
        <v>670</v>
      </c>
      <c r="C1006" s="109"/>
      <c r="D1006" s="109"/>
      <c r="E1006" s="109"/>
      <c r="F1006" s="109"/>
      <c r="G1006" s="109"/>
      <c r="H1006" s="109"/>
      <c r="I1006" s="364">
        <v>4940000</v>
      </c>
      <c r="J1006" s="364"/>
      <c r="K1006" s="110" t="s">
        <v>488</v>
      </c>
      <c r="L1006" s="110"/>
    </row>
    <row r="1007" spans="1:12" s="115" customFormat="1" ht="25.5" customHeight="1" outlineLevel="1">
      <c r="A1007" s="118"/>
      <c r="B1007" s="118"/>
      <c r="C1007" s="118"/>
      <c r="D1007" s="84" t="s">
        <v>632</v>
      </c>
      <c r="E1007" s="84"/>
      <c r="F1007" s="84"/>
      <c r="G1007" s="84"/>
      <c r="I1007" s="118"/>
      <c r="J1007" s="118"/>
      <c r="K1007" s="120"/>
      <c r="L1007" s="121"/>
    </row>
    <row r="1008" spans="1:12" s="115" customFormat="1" ht="25.5" customHeight="1" outlineLevel="1">
      <c r="A1008" s="118"/>
      <c r="B1008" s="118"/>
      <c r="C1008" s="118"/>
      <c r="D1008" s="84"/>
      <c r="E1008" s="84"/>
      <c r="F1008" s="84"/>
      <c r="G1008" s="84"/>
      <c r="H1008" s="235"/>
      <c r="I1008" s="118"/>
      <c r="J1008" s="118"/>
      <c r="K1008" s="120"/>
      <c r="L1008" s="121"/>
    </row>
    <row r="1009" spans="1:12" s="115" customFormat="1" ht="25.5" customHeight="1" outlineLevel="1">
      <c r="A1009" s="92" t="s">
        <v>590</v>
      </c>
      <c r="C1009" s="92"/>
      <c r="D1009" s="92"/>
      <c r="E1009" s="92"/>
      <c r="F1009" s="92"/>
      <c r="G1009" s="92"/>
      <c r="H1009" s="92"/>
      <c r="I1009" s="365">
        <f>I1010</f>
        <v>30722900</v>
      </c>
      <c r="J1009" s="365"/>
      <c r="K1009" s="93" t="s">
        <v>488</v>
      </c>
      <c r="L1009" s="93"/>
    </row>
    <row r="1010" spans="1:12" s="115" customFormat="1" ht="25.5" customHeight="1" outlineLevel="1">
      <c r="B1010" s="109" t="s">
        <v>618</v>
      </c>
      <c r="C1010" s="109"/>
      <c r="D1010" s="109"/>
      <c r="E1010" s="109"/>
      <c r="F1010" s="109"/>
      <c r="G1010" s="109"/>
      <c r="H1010" s="109"/>
      <c r="I1010" s="364">
        <f>I1011+J1026</f>
        <v>30722900</v>
      </c>
      <c r="J1010" s="364"/>
      <c r="K1010" s="110" t="s">
        <v>488</v>
      </c>
      <c r="L1010" s="110"/>
    </row>
    <row r="1011" spans="1:12" s="115" customFormat="1" ht="25.5" customHeight="1" outlineLevel="1">
      <c r="A1011" s="118"/>
      <c r="B1011" s="109" t="s">
        <v>842</v>
      </c>
      <c r="C1011" s="109"/>
      <c r="D1011" s="109"/>
      <c r="E1011" s="109"/>
      <c r="F1011" s="109"/>
      <c r="G1011" s="109"/>
      <c r="H1011" s="109"/>
      <c r="I1011" s="364">
        <f>SUM(K1012:K1026)</f>
        <v>498000</v>
      </c>
      <c r="J1011" s="364"/>
      <c r="K1011" s="110" t="s">
        <v>488</v>
      </c>
      <c r="L1011" s="110"/>
    </row>
    <row r="1012" spans="1:12" s="115" customFormat="1" ht="25.5" customHeight="1" outlineLevel="1">
      <c r="A1012" s="118"/>
      <c r="B1012" s="109"/>
      <c r="C1012" s="109"/>
      <c r="D1012" s="118" t="s">
        <v>1019</v>
      </c>
      <c r="E1012" s="109"/>
      <c r="F1012" s="109"/>
      <c r="G1012" s="109"/>
      <c r="H1012" s="109"/>
      <c r="I1012" s="96"/>
      <c r="J1012" s="96"/>
      <c r="K1012" s="110"/>
      <c r="L1012" s="110"/>
    </row>
    <row r="1013" spans="1:12" s="115" customFormat="1" ht="25.5" customHeight="1" outlineLevel="1">
      <c r="A1013" s="84"/>
      <c r="B1013" s="84"/>
      <c r="C1013" s="84"/>
      <c r="D1013" s="84" t="s">
        <v>1260</v>
      </c>
      <c r="E1013" s="236" t="s">
        <v>623</v>
      </c>
      <c r="F1013" s="85" t="s">
        <v>1020</v>
      </c>
      <c r="G1013" s="114"/>
      <c r="H1013" s="114"/>
      <c r="I1013" s="84"/>
      <c r="J1013" s="84"/>
      <c r="K1013" s="99"/>
      <c r="L1013" s="85"/>
    </row>
    <row r="1014" spans="1:12" s="115" customFormat="1" ht="25.5" customHeight="1" outlineLevel="1">
      <c r="A1014" s="84"/>
      <c r="B1014" s="84"/>
      <c r="C1014" s="84"/>
      <c r="D1014" s="84"/>
      <c r="E1014" s="84"/>
      <c r="F1014" s="85" t="s">
        <v>1021</v>
      </c>
      <c r="G1014" s="251"/>
      <c r="H1014" s="85"/>
      <c r="I1014" s="84"/>
      <c r="J1014" s="84"/>
      <c r="K1014" s="99">
        <v>141600</v>
      </c>
      <c r="L1014" s="85" t="s">
        <v>488</v>
      </c>
    </row>
    <row r="1015" spans="1:12" s="115" customFormat="1" ht="25.5" customHeight="1" outlineLevel="1">
      <c r="A1015" s="84"/>
      <c r="B1015" s="84"/>
      <c r="C1015" s="84"/>
      <c r="D1015" s="84" t="s">
        <v>1022</v>
      </c>
      <c r="E1015" s="236" t="s">
        <v>624</v>
      </c>
      <c r="F1015" s="85" t="s">
        <v>1020</v>
      </c>
      <c r="G1015" s="114"/>
      <c r="H1015" s="114"/>
      <c r="I1015" s="84"/>
      <c r="J1015" s="84"/>
      <c r="K1015" s="99"/>
      <c r="L1015" s="85"/>
    </row>
    <row r="1016" spans="1:12" s="115" customFormat="1" ht="25.5" customHeight="1" outlineLevel="1">
      <c r="A1016" s="84"/>
      <c r="B1016" s="84"/>
      <c r="C1016" s="84"/>
      <c r="D1016" s="84"/>
      <c r="E1016" s="236"/>
      <c r="F1016" s="85" t="s">
        <v>1023</v>
      </c>
      <c r="G1016" s="251"/>
      <c r="H1016" s="85"/>
      <c r="I1016" s="84"/>
      <c r="J1016" s="84"/>
      <c r="K1016" s="99">
        <v>245400</v>
      </c>
      <c r="L1016" s="85" t="s">
        <v>488</v>
      </c>
    </row>
    <row r="1017" spans="1:12" s="115" customFormat="1" ht="25.5" customHeight="1" outlineLevel="1">
      <c r="A1017" s="84"/>
      <c r="B1017" s="84"/>
      <c r="C1017" s="84"/>
      <c r="D1017" s="84" t="s">
        <v>826</v>
      </c>
      <c r="E1017" s="236"/>
      <c r="F1017" s="85"/>
      <c r="G1017" s="251"/>
      <c r="H1017" s="85"/>
      <c r="I1017" s="84"/>
      <c r="J1017" s="84"/>
      <c r="K1017" s="99"/>
      <c r="L1017" s="85"/>
    </row>
    <row r="1018" spans="1:12" s="115" customFormat="1" ht="25.5" customHeight="1" outlineLevel="1">
      <c r="A1018" s="84"/>
      <c r="B1018" s="84"/>
      <c r="C1018" s="84"/>
      <c r="D1018" s="112" t="s">
        <v>801</v>
      </c>
      <c r="E1018" s="314" t="s">
        <v>626</v>
      </c>
      <c r="F1018" s="231" t="s">
        <v>1024</v>
      </c>
      <c r="G1018" s="256"/>
      <c r="H1018" s="231"/>
      <c r="I1018" s="112"/>
      <c r="J1018" s="112"/>
      <c r="K1018" s="99">
        <v>21000</v>
      </c>
      <c r="L1018" s="85" t="s">
        <v>488</v>
      </c>
    </row>
    <row r="1019" spans="1:12" s="84" customFormat="1" ht="25.5" customHeight="1" outlineLevel="1">
      <c r="D1019" s="112" t="s">
        <v>1025</v>
      </c>
      <c r="E1019" s="231"/>
      <c r="F1019" s="231"/>
      <c r="G1019" s="256"/>
      <c r="H1019" s="231"/>
      <c r="I1019" s="112"/>
      <c r="J1019" s="112"/>
      <c r="K1019" s="99"/>
      <c r="L1019" s="85"/>
    </row>
    <row r="1020" spans="1:12" s="84" customFormat="1" ht="25.5" customHeight="1" outlineLevel="1">
      <c r="D1020" s="112" t="s">
        <v>1026</v>
      </c>
      <c r="E1020" s="314" t="s">
        <v>627</v>
      </c>
      <c r="F1020" s="231" t="s">
        <v>1229</v>
      </c>
      <c r="G1020" s="256"/>
      <c r="H1020" s="231"/>
      <c r="I1020" s="112"/>
      <c r="J1020" s="112"/>
      <c r="K1020" s="99">
        <v>90000</v>
      </c>
      <c r="L1020" s="85" t="s">
        <v>488</v>
      </c>
    </row>
    <row r="1021" spans="1:12" s="84" customFormat="1" ht="25.5" customHeight="1" outlineLevel="1">
      <c r="D1021" s="112"/>
      <c r="E1021" s="314"/>
      <c r="F1021" s="231"/>
      <c r="G1021" s="256"/>
      <c r="H1021" s="231"/>
      <c r="I1021" s="112"/>
      <c r="J1021" s="112"/>
      <c r="K1021" s="99"/>
      <c r="L1021" s="85"/>
    </row>
    <row r="1022" spans="1:12" s="84" customFormat="1" ht="25.5" customHeight="1" outlineLevel="1">
      <c r="D1022" s="112"/>
      <c r="E1022" s="314"/>
      <c r="F1022" s="231"/>
      <c r="G1022" s="256"/>
      <c r="H1022" s="231"/>
      <c r="I1022" s="112"/>
      <c r="J1022" s="112"/>
      <c r="K1022" s="99"/>
      <c r="L1022" s="85"/>
    </row>
    <row r="1023" spans="1:12" s="84" customFormat="1" ht="25.5" customHeight="1" outlineLevel="1">
      <c r="D1023" s="112"/>
      <c r="E1023" s="314"/>
      <c r="F1023" s="231"/>
      <c r="G1023" s="256"/>
      <c r="H1023" s="231"/>
      <c r="I1023" s="112"/>
      <c r="J1023" s="112"/>
      <c r="K1023" s="99"/>
      <c r="L1023" s="85"/>
    </row>
    <row r="1024" spans="1:12" s="84" customFormat="1" ht="25.5" customHeight="1" outlineLevel="1">
      <c r="D1024" s="112"/>
      <c r="E1024" s="314"/>
      <c r="F1024" s="231"/>
      <c r="G1024" s="256"/>
      <c r="H1024" s="231"/>
      <c r="I1024" s="112"/>
      <c r="J1024" s="112"/>
      <c r="K1024" s="99"/>
      <c r="L1024" s="85"/>
    </row>
    <row r="1025" spans="2:12" s="84" customFormat="1" ht="25.5" customHeight="1" outlineLevel="1">
      <c r="D1025" s="112"/>
      <c r="E1025" s="314"/>
      <c r="F1025" s="231"/>
      <c r="G1025" s="256"/>
      <c r="H1025" s="231"/>
      <c r="I1025" s="112"/>
      <c r="J1025" s="112"/>
      <c r="K1025" s="99"/>
      <c r="L1025" s="85"/>
    </row>
    <row r="1026" spans="2:12" s="84" customFormat="1" ht="25.5" customHeight="1" outlineLevel="1">
      <c r="B1026" s="86" t="s">
        <v>843</v>
      </c>
      <c r="C1026" s="86"/>
      <c r="D1026" s="112"/>
      <c r="E1026" s="314"/>
      <c r="F1026" s="231"/>
      <c r="G1026" s="256"/>
      <c r="H1026" s="231"/>
      <c r="I1026" s="112"/>
      <c r="J1026" s="315">
        <f>SUM(K1027,K1031,K1040,K1049,K1061,K1074,K1096,K1103,K1110,K1120,K1131,K1140)</f>
        <v>30224900</v>
      </c>
      <c r="K1026" s="110" t="s">
        <v>488</v>
      </c>
      <c r="L1026" s="85"/>
    </row>
    <row r="1027" spans="2:12" s="84" customFormat="1" ht="25.5" customHeight="1" outlineLevel="1">
      <c r="D1027" s="282" t="s">
        <v>1081</v>
      </c>
      <c r="E1027" s="277" t="s">
        <v>656</v>
      </c>
      <c r="F1027" s="112" t="s">
        <v>849</v>
      </c>
      <c r="G1027" s="256"/>
      <c r="H1027" s="256"/>
      <c r="I1027" s="112"/>
      <c r="J1027" s="112"/>
      <c r="K1027" s="99">
        <v>5990200</v>
      </c>
      <c r="L1027" s="85" t="s">
        <v>488</v>
      </c>
    </row>
    <row r="1028" spans="2:12" s="84" customFormat="1" ht="25.5" customHeight="1" outlineLevel="1">
      <c r="D1028" s="112"/>
      <c r="E1028" s="231"/>
      <c r="F1028" s="232" t="s">
        <v>96</v>
      </c>
      <c r="G1028" s="112" t="s">
        <v>1053</v>
      </c>
      <c r="H1028" s="112"/>
      <c r="I1028" s="112"/>
      <c r="J1028" s="112"/>
      <c r="K1028" s="283"/>
      <c r="L1028" s="262"/>
    </row>
    <row r="1029" spans="2:12" s="84" customFormat="1" ht="25.5" customHeight="1" outlineLevel="1">
      <c r="D1029" s="112"/>
      <c r="E1029" s="231"/>
      <c r="F1029" s="232" t="s">
        <v>96</v>
      </c>
      <c r="G1029" s="112" t="s">
        <v>1054</v>
      </c>
      <c r="H1029" s="112"/>
      <c r="I1029" s="112"/>
      <c r="J1029" s="112"/>
      <c r="K1029" s="283"/>
      <c r="L1029" s="262"/>
    </row>
    <row r="1030" spans="2:12" s="84" customFormat="1" ht="25.5" customHeight="1" outlineLevel="1">
      <c r="D1030" s="112"/>
      <c r="E1030" s="231"/>
      <c r="F1030" s="232" t="s">
        <v>96</v>
      </c>
      <c r="G1030" s="112" t="s">
        <v>1055</v>
      </c>
      <c r="H1030" s="112"/>
      <c r="I1030" s="112"/>
      <c r="J1030" s="112"/>
      <c r="K1030" s="283"/>
      <c r="L1030" s="262"/>
    </row>
    <row r="1031" spans="2:12" s="84" customFormat="1" ht="25.5" customHeight="1" outlineLevel="1">
      <c r="D1031" s="282" t="s">
        <v>1052</v>
      </c>
      <c r="E1031" s="282" t="s">
        <v>657</v>
      </c>
      <c r="F1031" s="281" t="s">
        <v>1056</v>
      </c>
      <c r="G1031" s="316"/>
      <c r="H1031" s="316"/>
      <c r="I1031" s="112"/>
      <c r="J1031" s="112"/>
      <c r="K1031" s="99">
        <v>1216600</v>
      </c>
      <c r="L1031" s="85" t="s">
        <v>488</v>
      </c>
    </row>
    <row r="1032" spans="2:12" s="84" customFormat="1" ht="25.5" customHeight="1" outlineLevel="1">
      <c r="D1032" s="279"/>
      <c r="E1032" s="317"/>
      <c r="F1032" s="231" t="s">
        <v>96</v>
      </c>
      <c r="G1032" s="256" t="s">
        <v>1057</v>
      </c>
      <c r="H1032" s="256"/>
      <c r="I1032" s="318"/>
      <c r="J1032" s="318"/>
      <c r="K1032" s="287"/>
      <c r="L1032" s="288"/>
    </row>
    <row r="1033" spans="2:12" s="84" customFormat="1" ht="25.5" customHeight="1" outlineLevel="1">
      <c r="D1033" s="112"/>
      <c r="E1033" s="112"/>
      <c r="F1033" s="232"/>
      <c r="G1033" s="231" t="s">
        <v>1058</v>
      </c>
      <c r="H1033" s="231"/>
      <c r="I1033" s="279"/>
      <c r="J1033" s="279"/>
      <c r="K1033" s="283"/>
      <c r="L1033" s="262"/>
    </row>
    <row r="1034" spans="2:12" s="84" customFormat="1" ht="25.5" customHeight="1" outlineLevel="1">
      <c r="D1034" s="112"/>
      <c r="E1034" s="112"/>
      <c r="F1034" s="232" t="s">
        <v>96</v>
      </c>
      <c r="G1034" s="231" t="s">
        <v>1048</v>
      </c>
      <c r="H1034" s="231"/>
      <c r="I1034" s="279"/>
      <c r="J1034" s="279"/>
      <c r="K1034" s="283"/>
      <c r="L1034" s="262"/>
    </row>
    <row r="1035" spans="2:12" s="84" customFormat="1" ht="25.5" customHeight="1" outlineLevel="1">
      <c r="D1035" s="112"/>
      <c r="E1035" s="112"/>
      <c r="F1035" s="232" t="s">
        <v>96</v>
      </c>
      <c r="G1035" s="231" t="s">
        <v>1032</v>
      </c>
      <c r="H1035" s="231"/>
      <c r="I1035" s="279"/>
      <c r="J1035" s="279"/>
      <c r="K1035" s="283"/>
      <c r="L1035" s="262"/>
    </row>
    <row r="1036" spans="2:12" s="84" customFormat="1" ht="25.5" customHeight="1" outlineLevel="1">
      <c r="D1036" s="112"/>
      <c r="E1036" s="319"/>
      <c r="F1036" s="112" t="s">
        <v>884</v>
      </c>
      <c r="G1036" s="112"/>
      <c r="H1036" s="278"/>
      <c r="I1036" s="279"/>
      <c r="J1036" s="279"/>
      <c r="K1036" s="99"/>
      <c r="L1036" s="85"/>
    </row>
    <row r="1037" spans="2:12" s="84" customFormat="1" ht="25.5" customHeight="1" outlineLevel="1">
      <c r="D1037" s="279"/>
      <c r="E1037" s="317"/>
      <c r="F1037" s="279" t="s">
        <v>96</v>
      </c>
      <c r="G1037" s="279" t="s">
        <v>1230</v>
      </c>
      <c r="H1037" s="279"/>
      <c r="I1037" s="318"/>
      <c r="J1037" s="318"/>
      <c r="K1037" s="120"/>
      <c r="L1037" s="121"/>
    </row>
    <row r="1038" spans="2:12" s="84" customFormat="1" ht="25.5" customHeight="1" outlineLevel="1">
      <c r="D1038" s="112"/>
      <c r="E1038" s="112"/>
      <c r="F1038" s="112" t="s">
        <v>96</v>
      </c>
      <c r="G1038" s="112" t="s">
        <v>1033</v>
      </c>
      <c r="H1038" s="278"/>
      <c r="I1038" s="279"/>
      <c r="J1038" s="279"/>
      <c r="K1038" s="120"/>
      <c r="L1038" s="121"/>
    </row>
    <row r="1039" spans="2:12" s="84" customFormat="1" ht="25.5" customHeight="1" outlineLevel="1">
      <c r="D1039" s="112"/>
      <c r="E1039" s="112"/>
      <c r="F1039" s="112" t="s">
        <v>96</v>
      </c>
      <c r="G1039" s="112" t="s">
        <v>1059</v>
      </c>
      <c r="H1039" s="233"/>
      <c r="I1039" s="279"/>
      <c r="J1039" s="279"/>
      <c r="K1039" s="120"/>
      <c r="L1039" s="121"/>
    </row>
    <row r="1040" spans="2:12" s="84" customFormat="1" ht="25.5" customHeight="1" outlineLevel="1">
      <c r="D1040" s="282" t="s">
        <v>1082</v>
      </c>
      <c r="E1040" s="282" t="s">
        <v>658</v>
      </c>
      <c r="F1040" s="112" t="s">
        <v>1060</v>
      </c>
      <c r="G1040" s="112"/>
      <c r="H1040" s="278"/>
      <c r="I1040" s="279"/>
      <c r="J1040" s="279"/>
      <c r="K1040" s="99">
        <v>1417500</v>
      </c>
      <c r="L1040" s="85" t="s">
        <v>488</v>
      </c>
    </row>
    <row r="1041" spans="4:12" s="84" customFormat="1" ht="25.5" customHeight="1" outlineLevel="1">
      <c r="D1041" s="282"/>
      <c r="E1041" s="282"/>
      <c r="F1041" s="279" t="s">
        <v>96</v>
      </c>
      <c r="G1041" s="112" t="s">
        <v>1061</v>
      </c>
      <c r="H1041" s="279"/>
      <c r="I1041" s="318"/>
      <c r="J1041" s="318"/>
      <c r="K1041" s="121"/>
      <c r="L1041" s="110"/>
    </row>
    <row r="1042" spans="4:12" s="84" customFormat="1" ht="25.5" customHeight="1" outlineLevel="1">
      <c r="D1042" s="282"/>
      <c r="E1042" s="282"/>
      <c r="F1042" s="256" t="s">
        <v>96</v>
      </c>
      <c r="G1042" s="231" t="s">
        <v>1032</v>
      </c>
      <c r="H1042" s="112"/>
      <c r="I1042" s="112"/>
      <c r="J1042" s="112"/>
      <c r="K1042" s="99"/>
      <c r="L1042" s="85"/>
    </row>
    <row r="1043" spans="4:12" s="84" customFormat="1" ht="25.5" customHeight="1" outlineLevel="1">
      <c r="D1043" s="282"/>
      <c r="E1043" s="282"/>
      <c r="F1043" s="256" t="s">
        <v>884</v>
      </c>
      <c r="G1043" s="231"/>
      <c r="H1043" s="112"/>
      <c r="I1043" s="112"/>
      <c r="J1043" s="112"/>
      <c r="K1043" s="99"/>
      <c r="L1043" s="85"/>
    </row>
    <row r="1044" spans="4:12" s="84" customFormat="1" ht="25.5" customHeight="1" outlineLevel="1">
      <c r="D1044" s="282"/>
      <c r="E1044" s="282"/>
      <c r="F1044" s="256" t="s">
        <v>96</v>
      </c>
      <c r="G1044" s="231" t="s">
        <v>1231</v>
      </c>
      <c r="H1044" s="112"/>
      <c r="I1044" s="112"/>
      <c r="J1044" s="112"/>
      <c r="K1044" s="99"/>
      <c r="L1044" s="85"/>
    </row>
    <row r="1045" spans="4:12" s="84" customFormat="1" ht="25.5" customHeight="1" outlineLevel="1">
      <c r="D1045" s="282"/>
      <c r="E1045" s="277"/>
      <c r="F1045" s="112" t="s">
        <v>96</v>
      </c>
      <c r="G1045" s="112" t="s">
        <v>1062</v>
      </c>
      <c r="H1045" s="278"/>
      <c r="I1045" s="279"/>
      <c r="J1045" s="279"/>
      <c r="K1045" s="280"/>
      <c r="L1045" s="281"/>
    </row>
    <row r="1046" spans="4:12" s="84" customFormat="1" ht="25.5" customHeight="1" outlineLevel="1">
      <c r="D1046" s="282"/>
      <c r="E1046" s="282"/>
      <c r="F1046" s="112" t="s">
        <v>96</v>
      </c>
      <c r="G1046" s="112" t="s">
        <v>1034</v>
      </c>
      <c r="H1046" s="233"/>
      <c r="I1046" s="279"/>
      <c r="J1046" s="279"/>
      <c r="K1046" s="280"/>
      <c r="L1046" s="281"/>
    </row>
    <row r="1047" spans="4:12" s="84" customFormat="1" ht="25.5" customHeight="1" outlineLevel="1">
      <c r="D1047" s="311"/>
      <c r="E1047" s="311"/>
      <c r="F1047" s="256" t="s">
        <v>96</v>
      </c>
      <c r="G1047" s="231" t="s">
        <v>885</v>
      </c>
      <c r="H1047" s="112"/>
      <c r="I1047" s="112"/>
      <c r="J1047" s="112"/>
      <c r="K1047" s="99"/>
      <c r="L1047" s="85"/>
    </row>
    <row r="1048" spans="4:12" s="84" customFormat="1" ht="25.5" customHeight="1" outlineLevel="1">
      <c r="D1048" s="311"/>
      <c r="E1048" s="311"/>
      <c r="F1048" s="112"/>
      <c r="G1048" s="112" t="s">
        <v>1063</v>
      </c>
      <c r="H1048" s="233"/>
      <c r="I1048" s="320"/>
      <c r="J1048" s="320"/>
      <c r="K1048" s="110"/>
      <c r="L1048" s="110"/>
    </row>
    <row r="1049" spans="4:12" s="84" customFormat="1" ht="25.5" customHeight="1" outlineLevel="1">
      <c r="D1049" s="282" t="s">
        <v>1083</v>
      </c>
      <c r="E1049" s="282" t="s">
        <v>659</v>
      </c>
      <c r="F1049" s="231" t="s">
        <v>1064</v>
      </c>
      <c r="G1049" s="112"/>
      <c r="H1049" s="112"/>
      <c r="I1049" s="112"/>
      <c r="J1049" s="104"/>
      <c r="K1049" s="99">
        <v>2459700</v>
      </c>
      <c r="L1049" s="85" t="s">
        <v>488</v>
      </c>
    </row>
    <row r="1050" spans="4:12" s="84" customFormat="1" ht="25.5" customHeight="1" outlineLevel="1">
      <c r="D1050" s="282"/>
      <c r="E1050" s="277"/>
      <c r="F1050" s="279" t="s">
        <v>96</v>
      </c>
      <c r="G1050" s="112" t="s">
        <v>1048</v>
      </c>
      <c r="H1050" s="279"/>
      <c r="I1050" s="321"/>
      <c r="J1050" s="321"/>
      <c r="K1050" s="99"/>
      <c r="L1050" s="85"/>
    </row>
    <row r="1051" spans="4:12" s="84" customFormat="1" ht="25.5" customHeight="1" outlineLevel="1">
      <c r="D1051" s="282"/>
      <c r="E1051" s="311"/>
      <c r="F1051" s="112" t="s">
        <v>96</v>
      </c>
      <c r="G1051" s="112" t="s">
        <v>1030</v>
      </c>
      <c r="H1051" s="278"/>
      <c r="I1051" s="321"/>
      <c r="J1051" s="321"/>
      <c r="K1051" s="110"/>
      <c r="L1051" s="110"/>
    </row>
    <row r="1052" spans="4:12" s="84" customFormat="1" ht="25.5" customHeight="1" outlineLevel="1">
      <c r="D1052" s="282"/>
      <c r="E1052" s="311"/>
      <c r="F1052" s="279" t="s">
        <v>96</v>
      </c>
      <c r="G1052" s="112" t="s">
        <v>1032</v>
      </c>
      <c r="H1052" s="279"/>
      <c r="I1052" s="321"/>
      <c r="J1052" s="321"/>
      <c r="K1052" s="110"/>
      <c r="L1052" s="110"/>
    </row>
    <row r="1053" spans="4:12" s="84" customFormat="1" ht="25.5" customHeight="1" outlineLevel="1">
      <c r="D1053" s="282"/>
      <c r="E1053" s="277"/>
      <c r="F1053" s="231" t="s">
        <v>884</v>
      </c>
      <c r="G1053" s="234"/>
      <c r="H1053" s="234"/>
      <c r="I1053" s="112"/>
      <c r="J1053" s="112"/>
      <c r="K1053" s="280"/>
      <c r="L1053" s="281"/>
    </row>
    <row r="1054" spans="4:12" s="84" customFormat="1" ht="25.5" customHeight="1" outlineLevel="1">
      <c r="D1054" s="282"/>
      <c r="E1054" s="282"/>
      <c r="F1054" s="112" t="s">
        <v>96</v>
      </c>
      <c r="G1054" s="112" t="s">
        <v>1231</v>
      </c>
      <c r="H1054" s="233"/>
      <c r="I1054" s="112"/>
      <c r="J1054" s="112"/>
      <c r="K1054" s="104"/>
      <c r="L1054" s="231"/>
    </row>
    <row r="1055" spans="4:12" s="84" customFormat="1" ht="25.5" customHeight="1" outlineLevel="1">
      <c r="D1055" s="282"/>
      <c r="E1055" s="282"/>
      <c r="F1055" s="112" t="s">
        <v>96</v>
      </c>
      <c r="G1055" s="112" t="s">
        <v>1062</v>
      </c>
      <c r="H1055" s="231"/>
      <c r="I1055" s="112"/>
      <c r="J1055" s="112"/>
      <c r="K1055" s="104"/>
      <c r="L1055" s="231"/>
    </row>
    <row r="1056" spans="4:12" s="84" customFormat="1" ht="25.5" customHeight="1" outlineLevel="1">
      <c r="D1056" s="264"/>
      <c r="E1056" s="277"/>
      <c r="F1056" s="112" t="s">
        <v>96</v>
      </c>
      <c r="G1056" s="112" t="s">
        <v>1034</v>
      </c>
      <c r="H1056" s="231"/>
      <c r="I1056" s="112"/>
      <c r="J1056" s="112"/>
      <c r="K1056" s="104"/>
      <c r="L1056" s="231"/>
    </row>
    <row r="1057" spans="4:12" s="84" customFormat="1" ht="25.5" customHeight="1" outlineLevel="1">
      <c r="D1057" s="264"/>
      <c r="E1057" s="277"/>
      <c r="F1057" s="112"/>
      <c r="G1057" s="112"/>
      <c r="H1057" s="231"/>
      <c r="I1057" s="112"/>
      <c r="J1057" s="112"/>
      <c r="K1057" s="104"/>
      <c r="L1057" s="231"/>
    </row>
    <row r="1058" spans="4:12" s="84" customFormat="1" ht="25.5" customHeight="1" outlineLevel="1">
      <c r="D1058" s="264"/>
      <c r="E1058" s="277"/>
      <c r="F1058" s="112"/>
      <c r="G1058" s="112"/>
      <c r="H1058" s="231"/>
      <c r="I1058" s="112"/>
      <c r="J1058" s="112"/>
      <c r="K1058" s="104"/>
      <c r="L1058" s="231"/>
    </row>
    <row r="1059" spans="4:12" s="84" customFormat="1" ht="25.5" customHeight="1" outlineLevel="1">
      <c r="D1059" s="264"/>
      <c r="E1059" s="277"/>
      <c r="F1059" s="112"/>
      <c r="G1059" s="112"/>
      <c r="H1059" s="231"/>
      <c r="I1059" s="112"/>
      <c r="J1059" s="112"/>
      <c r="K1059" s="104"/>
      <c r="L1059" s="231"/>
    </row>
    <row r="1060" spans="4:12" s="84" customFormat="1" ht="25.5" customHeight="1" outlineLevel="1">
      <c r="D1060" s="264"/>
      <c r="E1060" s="277"/>
      <c r="F1060" s="112"/>
      <c r="G1060" s="112"/>
      <c r="H1060" s="231"/>
      <c r="I1060" s="112"/>
      <c r="J1060" s="112"/>
      <c r="K1060" s="104"/>
      <c r="L1060" s="231"/>
    </row>
    <row r="1061" spans="4:12" s="84" customFormat="1" ht="25.5" customHeight="1" outlineLevel="1">
      <c r="D1061" s="264" t="s">
        <v>1084</v>
      </c>
      <c r="E1061" s="244" t="s">
        <v>660</v>
      </c>
      <c r="F1061" s="85" t="s">
        <v>851</v>
      </c>
      <c r="G1061" s="251"/>
      <c r="K1061" s="99">
        <v>1452100</v>
      </c>
      <c r="L1061" s="85" t="s">
        <v>488</v>
      </c>
    </row>
    <row r="1062" spans="4:12" s="84" customFormat="1" ht="25.5" customHeight="1" outlineLevel="1">
      <c r="D1062" s="264"/>
      <c r="E1062" s="264"/>
      <c r="F1062" s="84" t="s">
        <v>96</v>
      </c>
      <c r="G1062" s="84" t="s">
        <v>1065</v>
      </c>
      <c r="H1062" s="85"/>
      <c r="K1062" s="99"/>
      <c r="L1062" s="85"/>
    </row>
    <row r="1063" spans="4:12" s="84" customFormat="1" ht="25.5" customHeight="1" outlineLevel="1">
      <c r="D1063" s="264"/>
      <c r="E1063" s="244"/>
      <c r="F1063" s="85"/>
      <c r="G1063" s="84" t="s">
        <v>96</v>
      </c>
      <c r="H1063" s="85" t="s">
        <v>1240</v>
      </c>
      <c r="K1063" s="99"/>
      <c r="L1063" s="85"/>
    </row>
    <row r="1064" spans="4:12" s="84" customFormat="1" ht="25.5" customHeight="1" outlineLevel="1">
      <c r="D1064" s="264"/>
      <c r="E1064" s="277"/>
      <c r="F1064" s="231"/>
      <c r="G1064" s="112"/>
      <c r="H1064" s="231" t="s">
        <v>1239</v>
      </c>
      <c r="I1064" s="112"/>
      <c r="J1064" s="112"/>
      <c r="K1064" s="251"/>
      <c r="L1064" s="85"/>
    </row>
    <row r="1065" spans="4:12" s="84" customFormat="1" ht="25.5" customHeight="1" outlineLevel="1">
      <c r="D1065" s="264"/>
      <c r="E1065" s="277"/>
      <c r="F1065" s="231"/>
      <c r="G1065" s="234" t="s">
        <v>96</v>
      </c>
      <c r="H1065" s="112" t="s">
        <v>1220</v>
      </c>
      <c r="I1065" s="112"/>
      <c r="J1065" s="112"/>
      <c r="K1065" s="99"/>
      <c r="L1065" s="85"/>
    </row>
    <row r="1066" spans="4:12" s="84" customFormat="1" ht="25.5" customHeight="1" outlineLevel="1">
      <c r="D1066" s="264"/>
      <c r="E1066" s="282"/>
      <c r="F1066" s="112"/>
      <c r="G1066" s="112"/>
      <c r="H1066" s="233" t="s">
        <v>1089</v>
      </c>
      <c r="I1066" s="112"/>
      <c r="J1066" s="112"/>
      <c r="K1066" s="99"/>
      <c r="L1066" s="85"/>
    </row>
    <row r="1067" spans="4:12" s="84" customFormat="1" ht="25.5" customHeight="1" outlineLevel="1">
      <c r="D1067" s="264"/>
      <c r="E1067" s="282"/>
      <c r="F1067" s="112" t="s">
        <v>96</v>
      </c>
      <c r="G1067" s="112" t="s">
        <v>1037</v>
      </c>
      <c r="H1067" s="231"/>
      <c r="I1067" s="112"/>
      <c r="J1067" s="112"/>
      <c r="K1067" s="99"/>
      <c r="L1067" s="85"/>
    </row>
    <row r="1068" spans="4:12" s="84" customFormat="1" ht="25.5" customHeight="1" outlineLevel="1">
      <c r="D1068" s="264"/>
      <c r="E1068" s="282"/>
      <c r="F1068" s="112" t="s">
        <v>96</v>
      </c>
      <c r="G1068" s="112" t="s">
        <v>1066</v>
      </c>
      <c r="H1068" s="231"/>
      <c r="I1068" s="112"/>
      <c r="J1068" s="112"/>
      <c r="K1068" s="99"/>
      <c r="L1068" s="85"/>
    </row>
    <row r="1069" spans="4:12" s="84" customFormat="1" ht="25.5" customHeight="1" outlineLevel="1">
      <c r="D1069" s="264"/>
      <c r="E1069" s="282"/>
      <c r="F1069" s="231" t="s">
        <v>96</v>
      </c>
      <c r="G1069" s="112" t="s">
        <v>1032</v>
      </c>
      <c r="H1069" s="231"/>
      <c r="I1069" s="112"/>
      <c r="J1069" s="112"/>
      <c r="K1069" s="99"/>
      <c r="L1069" s="85"/>
    </row>
    <row r="1070" spans="4:12" s="84" customFormat="1" ht="25.5" customHeight="1" outlineLevel="1">
      <c r="D1070" s="264"/>
      <c r="E1070" s="264"/>
      <c r="F1070" s="84" t="s">
        <v>884</v>
      </c>
      <c r="H1070" s="85"/>
      <c r="K1070" s="99"/>
      <c r="L1070" s="85"/>
    </row>
    <row r="1071" spans="4:12" s="84" customFormat="1" ht="25.5" customHeight="1" outlineLevel="1">
      <c r="D1071" s="264"/>
      <c r="E1071" s="244"/>
      <c r="F1071" s="85" t="s">
        <v>96</v>
      </c>
      <c r="G1071" s="84" t="s">
        <v>1231</v>
      </c>
      <c r="H1071" s="85"/>
      <c r="K1071" s="99"/>
      <c r="L1071" s="85"/>
    </row>
    <row r="1072" spans="4:12" s="84" customFormat="1" ht="25.5" customHeight="1" outlineLevel="1">
      <c r="D1072" s="264"/>
      <c r="E1072" s="264"/>
      <c r="F1072" s="84" t="s">
        <v>96</v>
      </c>
      <c r="G1072" s="84" t="s">
        <v>1062</v>
      </c>
      <c r="H1072" s="85"/>
      <c r="K1072" s="99"/>
      <c r="L1072" s="85"/>
    </row>
    <row r="1073" spans="4:12" s="84" customFormat="1" ht="25.5" customHeight="1" outlineLevel="1">
      <c r="D1073" s="282"/>
      <c r="E1073" s="282"/>
      <c r="F1073" s="231" t="s">
        <v>96</v>
      </c>
      <c r="G1073" s="112" t="s">
        <v>1034</v>
      </c>
      <c r="H1073" s="231"/>
      <c r="I1073" s="112"/>
      <c r="J1073" s="112"/>
      <c r="K1073" s="104"/>
      <c r="L1073" s="85"/>
    </row>
    <row r="1074" spans="4:12" s="84" customFormat="1" ht="25.5" customHeight="1" outlineLevel="1">
      <c r="D1074" s="282" t="s">
        <v>1085</v>
      </c>
      <c r="E1074" s="277" t="s">
        <v>661</v>
      </c>
      <c r="F1074" s="112" t="s">
        <v>1036</v>
      </c>
      <c r="G1074" s="112"/>
      <c r="H1074" s="231"/>
      <c r="I1074" s="112"/>
      <c r="J1074" s="112"/>
      <c r="K1074" s="104">
        <v>4912900</v>
      </c>
      <c r="L1074" s="85" t="s">
        <v>488</v>
      </c>
    </row>
    <row r="1075" spans="4:12" s="84" customFormat="1" ht="25.5" customHeight="1" outlineLevel="1">
      <c r="D1075" s="282"/>
      <c r="E1075" s="282"/>
      <c r="F1075" s="231" t="s">
        <v>96</v>
      </c>
      <c r="G1075" s="112" t="s">
        <v>1030</v>
      </c>
      <c r="H1075" s="231"/>
      <c r="I1075" s="112"/>
      <c r="J1075" s="112"/>
      <c r="K1075" s="104"/>
      <c r="L1075" s="85"/>
    </row>
    <row r="1076" spans="4:12" s="84" customFormat="1" ht="25.5" customHeight="1" outlineLevel="1">
      <c r="D1076" s="282"/>
      <c r="E1076" s="282"/>
      <c r="F1076" s="112" t="s">
        <v>96</v>
      </c>
      <c r="G1076" s="112" t="s">
        <v>1037</v>
      </c>
      <c r="H1076" s="231"/>
      <c r="I1076" s="112"/>
      <c r="J1076" s="112"/>
      <c r="K1076" s="104"/>
      <c r="L1076" s="85"/>
    </row>
    <row r="1077" spans="4:12" s="84" customFormat="1" ht="25.5" customHeight="1" outlineLevel="1">
      <c r="D1077" s="282"/>
      <c r="E1077" s="282"/>
      <c r="F1077" s="231" t="s">
        <v>96</v>
      </c>
      <c r="G1077" s="112" t="s">
        <v>1031</v>
      </c>
      <c r="H1077" s="231"/>
      <c r="I1077" s="112"/>
      <c r="J1077" s="112"/>
      <c r="K1077" s="104"/>
      <c r="L1077" s="85"/>
    </row>
    <row r="1078" spans="4:12" s="84" customFormat="1" ht="25.5" customHeight="1" outlineLevel="1">
      <c r="D1078" s="282"/>
      <c r="E1078" s="282"/>
      <c r="F1078" s="112" t="s">
        <v>96</v>
      </c>
      <c r="G1078" s="231" t="s">
        <v>1032</v>
      </c>
      <c r="H1078" s="112"/>
      <c r="I1078" s="112"/>
      <c r="J1078" s="112"/>
      <c r="K1078" s="104"/>
      <c r="L1078" s="85"/>
    </row>
    <row r="1079" spans="4:12" s="84" customFormat="1" ht="25.5" customHeight="1" outlineLevel="1">
      <c r="D1079" s="282"/>
      <c r="E1079" s="282"/>
      <c r="F1079" s="256" t="s">
        <v>96</v>
      </c>
      <c r="G1079" s="231" t="s">
        <v>1038</v>
      </c>
      <c r="H1079" s="112"/>
      <c r="I1079" s="112"/>
      <c r="J1079" s="112"/>
      <c r="K1079" s="104"/>
      <c r="L1079" s="85"/>
    </row>
    <row r="1080" spans="4:12" s="84" customFormat="1" ht="25.5" customHeight="1" outlineLevel="1">
      <c r="D1080" s="282"/>
      <c r="E1080" s="282"/>
      <c r="F1080" s="256"/>
      <c r="G1080" s="231" t="s">
        <v>1039</v>
      </c>
      <c r="H1080" s="112"/>
      <c r="I1080" s="112"/>
      <c r="J1080" s="112"/>
      <c r="K1080" s="104"/>
      <c r="L1080" s="85"/>
    </row>
    <row r="1081" spans="4:12" s="84" customFormat="1" ht="25.5" customHeight="1" outlineLevel="1">
      <c r="D1081" s="282"/>
      <c r="E1081" s="282"/>
      <c r="F1081" s="256"/>
      <c r="G1081" s="231" t="s">
        <v>1040</v>
      </c>
      <c r="H1081" s="112"/>
      <c r="I1081" s="112"/>
      <c r="J1081" s="112"/>
      <c r="K1081" s="104"/>
      <c r="L1081" s="85"/>
    </row>
    <row r="1082" spans="4:12" s="84" customFormat="1" ht="25.5" customHeight="1" outlineLevel="1">
      <c r="D1082" s="264"/>
      <c r="E1082" s="244"/>
      <c r="F1082" s="85" t="s">
        <v>96</v>
      </c>
      <c r="G1082" s="251" t="s">
        <v>1041</v>
      </c>
      <c r="H1082" s="85"/>
      <c r="K1082" s="99"/>
      <c r="L1082" s="85"/>
    </row>
    <row r="1083" spans="4:12" s="84" customFormat="1" ht="25.5" customHeight="1" outlineLevel="1">
      <c r="D1083" s="264"/>
      <c r="E1083" s="244"/>
      <c r="F1083" s="85"/>
      <c r="G1083" s="251" t="s">
        <v>1042</v>
      </c>
      <c r="H1083" s="85"/>
      <c r="K1083" s="99"/>
      <c r="L1083" s="85"/>
    </row>
    <row r="1084" spans="4:12" s="84" customFormat="1" ht="25.5" customHeight="1" outlineLevel="1">
      <c r="D1084" s="264"/>
      <c r="E1084" s="264"/>
      <c r="F1084" s="94" t="s">
        <v>884</v>
      </c>
      <c r="G1084" s="94"/>
      <c r="H1084" s="94"/>
      <c r="I1084" s="94"/>
      <c r="J1084" s="94"/>
      <c r="K1084" s="94"/>
      <c r="L1084" s="246"/>
    </row>
    <row r="1085" spans="4:12" s="84" customFormat="1" ht="25.5" customHeight="1" outlineLevel="1">
      <c r="D1085" s="264"/>
      <c r="E1085" s="244"/>
      <c r="F1085" s="111" t="s">
        <v>96</v>
      </c>
      <c r="G1085" s="85" t="s">
        <v>1232</v>
      </c>
      <c r="H1085" s="85"/>
      <c r="K1085" s="99"/>
      <c r="L1085" s="85"/>
    </row>
    <row r="1086" spans="4:12" s="84" customFormat="1" ht="25.5" customHeight="1" outlineLevel="1">
      <c r="D1086" s="264"/>
      <c r="E1086" s="244"/>
      <c r="F1086" s="251" t="s">
        <v>96</v>
      </c>
      <c r="G1086" s="85" t="s">
        <v>1043</v>
      </c>
      <c r="H1086" s="85"/>
      <c r="K1086" s="99"/>
      <c r="L1086" s="85"/>
    </row>
    <row r="1087" spans="4:12" s="84" customFormat="1" ht="25.5" customHeight="1" outlineLevel="1">
      <c r="D1087" s="264"/>
      <c r="E1087" s="244"/>
      <c r="F1087" s="111" t="s">
        <v>96</v>
      </c>
      <c r="G1087" s="85" t="s">
        <v>1034</v>
      </c>
      <c r="H1087" s="85"/>
      <c r="K1087" s="99"/>
      <c r="L1087" s="85"/>
    </row>
    <row r="1088" spans="4:12" s="84" customFormat="1" ht="25.5" customHeight="1" outlineLevel="1">
      <c r="D1088" s="264"/>
      <c r="E1088" s="244"/>
      <c r="F1088" s="111"/>
      <c r="G1088" s="85"/>
      <c r="H1088" s="85"/>
      <c r="K1088" s="99"/>
      <c r="L1088" s="85"/>
    </row>
    <row r="1089" spans="4:12" s="84" customFormat="1" ht="25.5" customHeight="1" outlineLevel="1">
      <c r="D1089" s="264"/>
      <c r="E1089" s="244"/>
      <c r="F1089" s="111"/>
      <c r="G1089" s="85"/>
      <c r="H1089" s="85"/>
      <c r="K1089" s="99"/>
      <c r="L1089" s="85"/>
    </row>
    <row r="1090" spans="4:12" s="84" customFormat="1" ht="25.5" customHeight="1" outlineLevel="1">
      <c r="D1090" s="264"/>
      <c r="E1090" s="244"/>
      <c r="F1090" s="111"/>
      <c r="G1090" s="85"/>
      <c r="H1090" s="85"/>
      <c r="K1090" s="99"/>
      <c r="L1090" s="85"/>
    </row>
    <row r="1091" spans="4:12" s="84" customFormat="1" ht="25.5" customHeight="1" outlineLevel="1">
      <c r="D1091" s="264"/>
      <c r="E1091" s="244"/>
      <c r="F1091" s="111"/>
      <c r="G1091" s="85"/>
      <c r="H1091" s="85"/>
      <c r="K1091" s="99"/>
      <c r="L1091" s="85"/>
    </row>
    <row r="1092" spans="4:12" s="84" customFormat="1" ht="25.5" customHeight="1" outlineLevel="1">
      <c r="D1092" s="264"/>
      <c r="E1092" s="244"/>
      <c r="F1092" s="111"/>
      <c r="G1092" s="85"/>
      <c r="H1092" s="85"/>
      <c r="K1092" s="99"/>
      <c r="L1092" s="85"/>
    </row>
    <row r="1093" spans="4:12" s="84" customFormat="1" ht="25.5" customHeight="1" outlineLevel="1">
      <c r="D1093" s="264"/>
      <c r="E1093" s="244"/>
      <c r="F1093" s="111"/>
      <c r="G1093" s="85"/>
      <c r="H1093" s="85"/>
      <c r="K1093" s="99"/>
      <c r="L1093" s="85"/>
    </row>
    <row r="1094" spans="4:12" s="84" customFormat="1" ht="25.5" customHeight="1" outlineLevel="1">
      <c r="D1094" s="264"/>
      <c r="E1094" s="244"/>
      <c r="F1094" s="111"/>
      <c r="G1094" s="85"/>
      <c r="H1094" s="85"/>
      <c r="K1094" s="99"/>
      <c r="L1094" s="85"/>
    </row>
    <row r="1095" spans="4:12" s="84" customFormat="1" ht="25.5" customHeight="1" outlineLevel="1">
      <c r="D1095" s="264"/>
      <c r="E1095" s="244"/>
      <c r="F1095" s="111"/>
      <c r="G1095" s="85"/>
      <c r="H1095" s="85"/>
      <c r="K1095" s="99"/>
      <c r="L1095" s="85"/>
    </row>
    <row r="1096" spans="4:12" s="84" customFormat="1" ht="25.5" customHeight="1" outlineLevel="1">
      <c r="D1096" s="282" t="s">
        <v>1086</v>
      </c>
      <c r="E1096" s="282" t="s">
        <v>662</v>
      </c>
      <c r="F1096" s="168" t="s">
        <v>1050</v>
      </c>
      <c r="G1096" s="256"/>
      <c r="H1096" s="231"/>
      <c r="I1096" s="112"/>
      <c r="J1096" s="112"/>
      <c r="K1096" s="104">
        <v>2821600</v>
      </c>
      <c r="L1096" s="85" t="s">
        <v>488</v>
      </c>
    </row>
    <row r="1097" spans="4:12" s="84" customFormat="1" ht="25.5" customHeight="1" outlineLevel="1">
      <c r="D1097" s="282"/>
      <c r="E1097" s="282"/>
      <c r="F1097" s="312" t="s">
        <v>96</v>
      </c>
      <c r="G1097" s="231" t="s">
        <v>1051</v>
      </c>
      <c r="H1097" s="231"/>
      <c r="I1097" s="112"/>
      <c r="J1097" s="112"/>
      <c r="K1097" s="104"/>
      <c r="L1097" s="85"/>
    </row>
    <row r="1098" spans="4:12" s="84" customFormat="1" ht="25.5" customHeight="1" outlineLevel="1">
      <c r="D1098" s="282"/>
      <c r="E1098" s="282"/>
      <c r="F1098" s="256" t="s">
        <v>96</v>
      </c>
      <c r="G1098" s="231" t="s">
        <v>1032</v>
      </c>
      <c r="H1098" s="231"/>
      <c r="I1098" s="112"/>
      <c r="J1098" s="112"/>
      <c r="K1098" s="104"/>
      <c r="L1098" s="85"/>
    </row>
    <row r="1099" spans="4:12" s="84" customFormat="1" ht="25.5" customHeight="1" outlineLevel="1">
      <c r="D1099" s="282"/>
      <c r="E1099" s="282"/>
      <c r="F1099" s="231" t="s">
        <v>884</v>
      </c>
      <c r="G1099" s="231"/>
      <c r="H1099" s="231"/>
      <c r="I1099" s="112"/>
      <c r="J1099" s="112"/>
      <c r="K1099" s="104"/>
      <c r="L1099" s="85"/>
    </row>
    <row r="1100" spans="4:12" s="84" customFormat="1" ht="25.5" customHeight="1" outlineLevel="1">
      <c r="D1100" s="282"/>
      <c r="E1100" s="282"/>
      <c r="F1100" s="256" t="s">
        <v>96</v>
      </c>
      <c r="G1100" s="231" t="s">
        <v>1232</v>
      </c>
      <c r="H1100" s="231"/>
      <c r="I1100" s="112"/>
      <c r="J1100" s="112"/>
      <c r="K1100" s="104"/>
      <c r="L1100" s="85"/>
    </row>
    <row r="1101" spans="4:12" s="84" customFormat="1" ht="25.5" customHeight="1" outlineLevel="1">
      <c r="D1101" s="282"/>
      <c r="E1101" s="282"/>
      <c r="F1101" s="312" t="s">
        <v>96</v>
      </c>
      <c r="G1101" s="231" t="s">
        <v>1043</v>
      </c>
      <c r="H1101" s="231"/>
      <c r="I1101" s="112"/>
      <c r="J1101" s="112"/>
      <c r="K1101" s="104"/>
      <c r="L1101" s="85"/>
    </row>
    <row r="1102" spans="4:12" s="84" customFormat="1" ht="25.5" customHeight="1" outlineLevel="1">
      <c r="D1102" s="282"/>
      <c r="E1102" s="282"/>
      <c r="F1102" s="312" t="s">
        <v>96</v>
      </c>
      <c r="G1102" s="231" t="s">
        <v>1034</v>
      </c>
      <c r="H1102" s="231"/>
      <c r="I1102" s="112"/>
      <c r="J1102" s="112"/>
      <c r="K1102" s="104"/>
      <c r="L1102" s="85"/>
    </row>
    <row r="1103" spans="4:12" s="84" customFormat="1" ht="25.5" customHeight="1" outlineLevel="1">
      <c r="D1103" s="282" t="s">
        <v>1087</v>
      </c>
      <c r="E1103" s="282" t="s">
        <v>663</v>
      </c>
      <c r="F1103" s="256" t="s">
        <v>852</v>
      </c>
      <c r="G1103" s="231"/>
      <c r="H1103" s="231"/>
      <c r="I1103" s="112"/>
      <c r="J1103" s="112"/>
      <c r="K1103" s="104">
        <v>975900</v>
      </c>
      <c r="L1103" s="85" t="s">
        <v>488</v>
      </c>
    </row>
    <row r="1104" spans="4:12" s="84" customFormat="1" ht="25.5" customHeight="1" outlineLevel="1">
      <c r="D1104" s="282"/>
      <c r="E1104" s="282"/>
      <c r="F1104" s="312" t="s">
        <v>96</v>
      </c>
      <c r="G1104" s="231" t="s">
        <v>1031</v>
      </c>
      <c r="H1104" s="231"/>
      <c r="I1104" s="112"/>
      <c r="J1104" s="112"/>
      <c r="K1104" s="104"/>
      <c r="L1104" s="85"/>
    </row>
    <row r="1105" spans="4:12" s="84" customFormat="1" ht="25.5" customHeight="1" outlineLevel="1">
      <c r="D1105" s="282"/>
      <c r="E1105" s="282"/>
      <c r="F1105" s="256" t="s">
        <v>96</v>
      </c>
      <c r="G1105" s="231" t="s">
        <v>1032</v>
      </c>
      <c r="H1105" s="231"/>
      <c r="I1105" s="112"/>
      <c r="J1105" s="112"/>
      <c r="K1105" s="104"/>
      <c r="L1105" s="85"/>
    </row>
    <row r="1106" spans="4:12" s="84" customFormat="1" ht="25.5" customHeight="1" outlineLevel="1">
      <c r="D1106" s="282"/>
      <c r="E1106" s="282"/>
      <c r="F1106" s="231" t="s">
        <v>884</v>
      </c>
      <c r="G1106" s="256"/>
      <c r="H1106" s="231"/>
      <c r="I1106" s="112"/>
      <c r="J1106" s="112"/>
      <c r="K1106" s="104"/>
      <c r="L1106" s="85"/>
    </row>
    <row r="1107" spans="4:12" s="84" customFormat="1" ht="25.5" customHeight="1" outlineLevel="1">
      <c r="D1107" s="282"/>
      <c r="E1107" s="282"/>
      <c r="F1107" s="312" t="s">
        <v>96</v>
      </c>
      <c r="G1107" s="231" t="s">
        <v>1231</v>
      </c>
      <c r="H1107" s="231"/>
      <c r="I1107" s="112"/>
      <c r="J1107" s="112"/>
      <c r="K1107" s="104"/>
      <c r="L1107" s="85"/>
    </row>
    <row r="1108" spans="4:12" s="84" customFormat="1" ht="25.5" customHeight="1" outlineLevel="1">
      <c r="D1108" s="282"/>
      <c r="E1108" s="282"/>
      <c r="F1108" s="256" t="s">
        <v>96</v>
      </c>
      <c r="G1108" s="231" t="s">
        <v>1062</v>
      </c>
      <c r="H1108" s="231"/>
      <c r="I1108" s="112"/>
      <c r="J1108" s="112"/>
      <c r="K1108" s="104"/>
      <c r="L1108" s="85"/>
    </row>
    <row r="1109" spans="4:12" s="84" customFormat="1" ht="25.5" customHeight="1" outlineLevel="1">
      <c r="D1109" s="264"/>
      <c r="E1109" s="264"/>
      <c r="F1109" s="111" t="s">
        <v>96</v>
      </c>
      <c r="G1109" s="85" t="s">
        <v>1034</v>
      </c>
      <c r="H1109" s="85"/>
      <c r="K1109" s="99"/>
      <c r="L1109" s="85"/>
    </row>
    <row r="1110" spans="4:12" s="84" customFormat="1" ht="25.5" customHeight="1" outlineLevel="1">
      <c r="D1110" s="264" t="s">
        <v>1088</v>
      </c>
      <c r="E1110" s="264" t="s">
        <v>664</v>
      </c>
      <c r="F1110" s="251" t="s">
        <v>1067</v>
      </c>
      <c r="G1110" s="85"/>
      <c r="H1110" s="85"/>
      <c r="K1110" s="99">
        <v>879100</v>
      </c>
      <c r="L1110" s="85" t="s">
        <v>488</v>
      </c>
    </row>
    <row r="1111" spans="4:12" s="84" customFormat="1" ht="25.5" customHeight="1" outlineLevel="1">
      <c r="D1111" s="264"/>
      <c r="E1111" s="264"/>
      <c r="F1111" s="152" t="s">
        <v>96</v>
      </c>
      <c r="G1111" s="85" t="s">
        <v>1068</v>
      </c>
      <c r="H1111" s="85"/>
      <c r="K1111" s="99"/>
      <c r="L1111" s="85"/>
    </row>
    <row r="1112" spans="4:12" s="84" customFormat="1" ht="25.5" customHeight="1" outlineLevel="1">
      <c r="D1112" s="264"/>
      <c r="E1112" s="264"/>
      <c r="F1112" s="152"/>
      <c r="G1112" s="85" t="s">
        <v>1069</v>
      </c>
      <c r="H1112" s="85"/>
      <c r="K1112" s="99"/>
      <c r="L1112" s="85"/>
    </row>
    <row r="1113" spans="4:12" s="84" customFormat="1" ht="25.5" customHeight="1" outlineLevel="1">
      <c r="D1113" s="264"/>
      <c r="E1113" s="264"/>
      <c r="F1113" s="258" t="s">
        <v>96</v>
      </c>
      <c r="G1113" s="85" t="s">
        <v>1070</v>
      </c>
      <c r="H1113" s="85"/>
      <c r="K1113" s="99"/>
      <c r="L1113" s="85"/>
    </row>
    <row r="1114" spans="4:12" s="84" customFormat="1" ht="25.5" customHeight="1" outlineLevel="1">
      <c r="D1114" s="264"/>
      <c r="E1114" s="264"/>
      <c r="F1114" s="111"/>
      <c r="G1114" s="85" t="s">
        <v>1071</v>
      </c>
      <c r="H1114" s="85"/>
      <c r="K1114" s="99"/>
      <c r="L1114" s="85"/>
    </row>
    <row r="1115" spans="4:12" s="84" customFormat="1" ht="25.5" customHeight="1" outlineLevel="1">
      <c r="D1115" s="264"/>
      <c r="E1115" s="264"/>
      <c r="F1115" s="258" t="s">
        <v>96</v>
      </c>
      <c r="G1115" s="231" t="s">
        <v>1233</v>
      </c>
      <c r="H1115" s="262"/>
      <c r="I1115" s="284"/>
      <c r="J1115" s="284"/>
      <c r="K1115" s="99"/>
      <c r="L1115" s="85"/>
    </row>
    <row r="1116" spans="4:12" s="84" customFormat="1" ht="25.5" customHeight="1" outlineLevel="1">
      <c r="D1116" s="264"/>
      <c r="E1116" s="264"/>
      <c r="F1116" s="251"/>
      <c r="G1116" s="232" t="s">
        <v>96</v>
      </c>
      <c r="H1116" s="231" t="s">
        <v>1234</v>
      </c>
      <c r="I1116" s="284"/>
      <c r="J1116" s="284"/>
      <c r="K1116" s="99"/>
      <c r="L1116" s="85"/>
    </row>
    <row r="1117" spans="4:12" s="84" customFormat="1" ht="25.5" customHeight="1" outlineLevel="1">
      <c r="D1117" s="264"/>
      <c r="E1117" s="264"/>
      <c r="F1117" s="251"/>
      <c r="G1117" s="232" t="s">
        <v>96</v>
      </c>
      <c r="H1117" s="231" t="s">
        <v>1235</v>
      </c>
      <c r="I1117" s="284"/>
      <c r="J1117" s="284"/>
      <c r="K1117" s="99"/>
      <c r="L1117" s="85"/>
    </row>
    <row r="1118" spans="4:12" s="84" customFormat="1" ht="25.5" customHeight="1" outlineLevel="1">
      <c r="D1118" s="264"/>
      <c r="E1118" s="264"/>
      <c r="F1118" s="251"/>
      <c r="G1118" s="232" t="s">
        <v>96</v>
      </c>
      <c r="H1118" s="231" t="s">
        <v>1236</v>
      </c>
      <c r="I1118" s="284"/>
      <c r="J1118" s="284"/>
      <c r="K1118" s="99"/>
      <c r="L1118" s="85"/>
    </row>
    <row r="1119" spans="4:12" s="84" customFormat="1" ht="25.5" customHeight="1" outlineLevel="1">
      <c r="D1119" s="264"/>
      <c r="E1119" s="264"/>
      <c r="F1119" s="251"/>
      <c r="G1119" s="232" t="s">
        <v>96</v>
      </c>
      <c r="H1119" s="231" t="s">
        <v>1237</v>
      </c>
      <c r="I1119" s="284"/>
      <c r="J1119" s="284"/>
      <c r="K1119" s="99"/>
      <c r="L1119" s="85"/>
    </row>
    <row r="1120" spans="4:12" s="84" customFormat="1" ht="25.5" customHeight="1" outlineLevel="1">
      <c r="D1120" s="264" t="s">
        <v>1027</v>
      </c>
      <c r="E1120" s="264" t="s">
        <v>665</v>
      </c>
      <c r="F1120" s="251" t="s">
        <v>1045</v>
      </c>
      <c r="G1120" s="85"/>
      <c r="K1120" s="99">
        <v>5215200</v>
      </c>
      <c r="L1120" s="85" t="s">
        <v>488</v>
      </c>
    </row>
    <row r="1121" spans="4:12" s="84" customFormat="1" ht="25.5" customHeight="1" outlineLevel="1">
      <c r="D1121" s="264"/>
      <c r="E1121" s="264"/>
      <c r="F1121" s="251" t="s">
        <v>96</v>
      </c>
      <c r="G1121" s="85" t="s">
        <v>1046</v>
      </c>
      <c r="K1121" s="99"/>
      <c r="L1121" s="85"/>
    </row>
    <row r="1122" spans="4:12" s="84" customFormat="1" ht="25.5" customHeight="1" outlineLevel="1">
      <c r="D1122" s="264"/>
      <c r="E1122" s="264"/>
      <c r="F1122" s="85"/>
      <c r="G1122" s="251" t="s">
        <v>1047</v>
      </c>
      <c r="H1122" s="85"/>
      <c r="K1122" s="99"/>
      <c r="L1122" s="85"/>
    </row>
    <row r="1123" spans="4:12" s="84" customFormat="1" ht="25.5" customHeight="1" outlineLevel="1">
      <c r="D1123" s="282"/>
      <c r="E1123" s="282"/>
      <c r="F1123" s="312" t="s">
        <v>96</v>
      </c>
      <c r="G1123" s="231" t="s">
        <v>1048</v>
      </c>
      <c r="H1123" s="231"/>
      <c r="I1123" s="112"/>
      <c r="J1123" s="112"/>
      <c r="K1123" s="104"/>
      <c r="L1123" s="85"/>
    </row>
    <row r="1124" spans="4:12" s="84" customFormat="1" ht="25.5" customHeight="1" outlineLevel="1">
      <c r="D1124" s="282"/>
      <c r="E1124" s="282"/>
      <c r="F1124" s="256" t="s">
        <v>96</v>
      </c>
      <c r="G1124" s="231" t="s">
        <v>1030</v>
      </c>
      <c r="H1124" s="231"/>
      <c r="I1124" s="112"/>
      <c r="J1124" s="112"/>
      <c r="K1124" s="104"/>
      <c r="L1124" s="85"/>
    </row>
    <row r="1125" spans="4:12" s="84" customFormat="1" ht="25.5" customHeight="1" outlineLevel="1">
      <c r="D1125" s="282"/>
      <c r="E1125" s="282"/>
      <c r="F1125" s="312" t="s">
        <v>96</v>
      </c>
      <c r="G1125" s="231" t="s">
        <v>1037</v>
      </c>
      <c r="H1125" s="231"/>
      <c r="I1125" s="112"/>
      <c r="J1125" s="112"/>
      <c r="K1125" s="104"/>
      <c r="L1125" s="85"/>
    </row>
    <row r="1126" spans="4:12" s="84" customFormat="1" ht="25.5" customHeight="1" outlineLevel="1">
      <c r="D1126" s="282"/>
      <c r="E1126" s="282"/>
      <c r="F1126" s="256" t="s">
        <v>96</v>
      </c>
      <c r="G1126" s="231" t="s">
        <v>1049</v>
      </c>
      <c r="H1126" s="231"/>
      <c r="I1126" s="112"/>
      <c r="J1126" s="112"/>
      <c r="K1126" s="104"/>
      <c r="L1126" s="85"/>
    </row>
    <row r="1127" spans="4:12" s="84" customFormat="1" ht="25.5" customHeight="1" outlineLevel="1">
      <c r="D1127" s="282"/>
      <c r="E1127" s="282"/>
      <c r="F1127" s="312"/>
      <c r="G1127" s="231"/>
      <c r="H1127" s="231"/>
      <c r="I1127" s="112"/>
      <c r="J1127" s="112"/>
      <c r="K1127" s="104"/>
      <c r="L1127" s="85"/>
    </row>
    <row r="1128" spans="4:12" s="84" customFormat="1" ht="25.5" customHeight="1" outlineLevel="1">
      <c r="D1128" s="282"/>
      <c r="E1128" s="282"/>
      <c r="F1128" s="312"/>
      <c r="G1128" s="231"/>
      <c r="H1128" s="231"/>
      <c r="I1128" s="112"/>
      <c r="J1128" s="112"/>
      <c r="K1128" s="104"/>
      <c r="L1128" s="85"/>
    </row>
    <row r="1129" spans="4:12" s="84" customFormat="1" ht="25.5" customHeight="1" outlineLevel="1">
      <c r="D1129" s="282"/>
      <c r="E1129" s="282"/>
      <c r="F1129" s="256"/>
      <c r="G1129" s="231"/>
      <c r="H1129" s="231"/>
      <c r="I1129" s="112"/>
      <c r="J1129" s="112"/>
      <c r="K1129" s="104"/>
      <c r="L1129" s="85"/>
    </row>
    <row r="1130" spans="4:12" s="84" customFormat="1" ht="25.5" customHeight="1" outlineLevel="1">
      <c r="D1130" s="282"/>
      <c r="E1130" s="282"/>
      <c r="F1130" s="312"/>
      <c r="G1130" s="231"/>
      <c r="H1130" s="231"/>
      <c r="I1130" s="112"/>
      <c r="J1130" s="112"/>
      <c r="K1130" s="104"/>
      <c r="L1130" s="85"/>
    </row>
    <row r="1131" spans="4:12" s="84" customFormat="1" ht="25.5" customHeight="1" outlineLevel="1">
      <c r="D1131" s="282" t="s">
        <v>1035</v>
      </c>
      <c r="E1131" s="282" t="s">
        <v>845</v>
      </c>
      <c r="F1131" s="231" t="s">
        <v>1028</v>
      </c>
      <c r="G1131" s="231"/>
      <c r="H1131" s="231"/>
      <c r="I1131" s="112"/>
      <c r="J1131" s="112"/>
      <c r="K1131" s="104">
        <v>2570600</v>
      </c>
      <c r="L1131" s="85" t="s">
        <v>488</v>
      </c>
    </row>
    <row r="1132" spans="4:12" s="84" customFormat="1" ht="25.5" customHeight="1" outlineLevel="1">
      <c r="D1132" s="282"/>
      <c r="E1132" s="282"/>
      <c r="F1132" s="256" t="s">
        <v>96</v>
      </c>
      <c r="G1132" s="231" t="s">
        <v>1029</v>
      </c>
      <c r="H1132" s="231"/>
      <c r="I1132" s="112"/>
      <c r="J1132" s="112"/>
      <c r="K1132" s="104"/>
      <c r="L1132" s="85"/>
    </row>
    <row r="1133" spans="4:12" s="84" customFormat="1" ht="25.5" customHeight="1" outlineLevel="1">
      <c r="D1133" s="282"/>
      <c r="E1133" s="282"/>
      <c r="F1133" s="312" t="s">
        <v>96</v>
      </c>
      <c r="G1133" s="231" t="s">
        <v>1030</v>
      </c>
      <c r="H1133" s="231"/>
      <c r="I1133" s="112"/>
      <c r="J1133" s="112"/>
      <c r="K1133" s="104"/>
      <c r="L1133" s="85"/>
    </row>
    <row r="1134" spans="4:12" s="84" customFormat="1" ht="25.5" customHeight="1" outlineLevel="1">
      <c r="D1134" s="282"/>
      <c r="E1134" s="282"/>
      <c r="F1134" s="256" t="s">
        <v>96</v>
      </c>
      <c r="G1134" s="231" t="s">
        <v>1031</v>
      </c>
      <c r="H1134" s="231"/>
      <c r="I1134" s="112"/>
      <c r="J1134" s="112"/>
      <c r="K1134" s="104"/>
      <c r="L1134" s="85"/>
    </row>
    <row r="1135" spans="4:12" s="84" customFormat="1" ht="25.5" customHeight="1" outlineLevel="1">
      <c r="D1135" s="282"/>
      <c r="E1135" s="282"/>
      <c r="F1135" s="312" t="s">
        <v>96</v>
      </c>
      <c r="G1135" s="231" t="s">
        <v>1032</v>
      </c>
      <c r="H1135" s="231"/>
      <c r="I1135" s="112"/>
      <c r="J1135" s="112"/>
      <c r="K1135" s="104"/>
      <c r="L1135" s="85"/>
    </row>
    <row r="1136" spans="4:12" s="84" customFormat="1" ht="25.5" customHeight="1" outlineLevel="1">
      <c r="D1136" s="281"/>
      <c r="E1136" s="313"/>
      <c r="F1136" s="231" t="s">
        <v>884</v>
      </c>
      <c r="G1136" s="231"/>
      <c r="H1136" s="231"/>
      <c r="I1136" s="112"/>
      <c r="J1136" s="112"/>
      <c r="K1136" s="104"/>
      <c r="L1136" s="85"/>
    </row>
    <row r="1137" spans="1:12" s="84" customFormat="1" ht="25.5" customHeight="1" outlineLevel="1">
      <c r="D1137" s="264"/>
      <c r="E1137" s="264"/>
      <c r="F1137" s="251" t="s">
        <v>96</v>
      </c>
      <c r="G1137" s="85" t="s">
        <v>1230</v>
      </c>
      <c r="H1137" s="85"/>
      <c r="K1137" s="99"/>
      <c r="L1137" s="85"/>
    </row>
    <row r="1138" spans="1:12" s="84" customFormat="1" ht="25.5" customHeight="1" outlineLevel="1">
      <c r="D1138" s="264"/>
      <c r="E1138" s="264"/>
      <c r="F1138" s="111" t="s">
        <v>96</v>
      </c>
      <c r="G1138" s="85" t="s">
        <v>1033</v>
      </c>
      <c r="H1138" s="85"/>
      <c r="K1138" s="99"/>
      <c r="L1138" s="85"/>
    </row>
    <row r="1139" spans="1:12" s="84" customFormat="1" ht="25.5" customHeight="1" outlineLevel="1">
      <c r="D1139" s="264"/>
      <c r="E1139" s="264"/>
      <c r="F1139" s="251" t="s">
        <v>96</v>
      </c>
      <c r="G1139" s="85" t="s">
        <v>1034</v>
      </c>
      <c r="H1139" s="85"/>
      <c r="K1139" s="99"/>
      <c r="L1139" s="85"/>
    </row>
    <row r="1140" spans="1:12" s="84" customFormat="1" ht="25.5" customHeight="1" outlineLevel="1">
      <c r="D1140" s="264" t="s">
        <v>1044</v>
      </c>
      <c r="E1140" s="264" t="s">
        <v>846</v>
      </c>
      <c r="F1140" s="85" t="s">
        <v>850</v>
      </c>
      <c r="G1140" s="251"/>
      <c r="H1140" s="85"/>
      <c r="K1140" s="99">
        <v>313500</v>
      </c>
      <c r="L1140" s="85" t="s">
        <v>488</v>
      </c>
    </row>
    <row r="1141" spans="1:12" s="84" customFormat="1" ht="25.5" customHeight="1" outlineLevel="1">
      <c r="E1141" s="85"/>
      <c r="F1141" s="111" t="s">
        <v>96</v>
      </c>
      <c r="G1141" s="85" t="s">
        <v>1072</v>
      </c>
      <c r="H1141" s="85"/>
      <c r="K1141" s="99"/>
      <c r="L1141" s="85"/>
    </row>
    <row r="1142" spans="1:12" s="84" customFormat="1" ht="25.5" customHeight="1" outlineLevel="1">
      <c r="E1142" s="85"/>
      <c r="F1142" s="251"/>
      <c r="G1142" s="85" t="s">
        <v>96</v>
      </c>
      <c r="H1142" s="85" t="s">
        <v>1073</v>
      </c>
      <c r="K1142" s="99"/>
      <c r="L1142" s="85"/>
    </row>
    <row r="1143" spans="1:12" s="84" customFormat="1" ht="25.5" customHeight="1" outlineLevel="1">
      <c r="E1143" s="85"/>
      <c r="F1143" s="111"/>
      <c r="G1143" s="85" t="s">
        <v>96</v>
      </c>
      <c r="H1143" s="85" t="s">
        <v>1074</v>
      </c>
      <c r="K1143" s="99"/>
      <c r="L1143" s="85"/>
    </row>
    <row r="1144" spans="1:12" s="84" customFormat="1" ht="25.5" customHeight="1" outlineLevel="1">
      <c r="E1144" s="85"/>
      <c r="F1144" s="251" t="s">
        <v>96</v>
      </c>
      <c r="G1144" s="85" t="s">
        <v>1075</v>
      </c>
      <c r="H1144" s="85"/>
      <c r="K1144" s="99"/>
      <c r="L1144" s="85"/>
    </row>
    <row r="1145" spans="1:12" s="84" customFormat="1" ht="25.5" customHeight="1" outlineLevel="1">
      <c r="E1145" s="85"/>
      <c r="F1145" s="111" t="s">
        <v>96</v>
      </c>
      <c r="G1145" s="85" t="s">
        <v>1076</v>
      </c>
      <c r="H1145" s="85"/>
      <c r="K1145" s="99"/>
      <c r="L1145" s="85"/>
    </row>
    <row r="1146" spans="1:12" s="84" customFormat="1" ht="25.5" customHeight="1" outlineLevel="1">
      <c r="E1146" s="85"/>
      <c r="F1146" s="111"/>
      <c r="G1146" s="85" t="s">
        <v>1077</v>
      </c>
      <c r="H1146" s="85"/>
      <c r="K1146" s="99"/>
      <c r="L1146" s="85"/>
    </row>
    <row r="1147" spans="1:12" s="84" customFormat="1" ht="25.5" customHeight="1" outlineLevel="1">
      <c r="E1147" s="85"/>
      <c r="F1147" s="251" t="s">
        <v>96</v>
      </c>
      <c r="G1147" s="85" t="s">
        <v>1078</v>
      </c>
      <c r="H1147" s="85"/>
      <c r="K1147" s="99"/>
      <c r="L1147" s="85"/>
    </row>
    <row r="1148" spans="1:12" s="84" customFormat="1" ht="25.5" customHeight="1" outlineLevel="1">
      <c r="E1148" s="85"/>
      <c r="F1148" s="111"/>
      <c r="G1148" s="85" t="s">
        <v>96</v>
      </c>
      <c r="H1148" s="85" t="s">
        <v>1079</v>
      </c>
      <c r="K1148" s="99"/>
      <c r="L1148" s="85"/>
    </row>
    <row r="1149" spans="1:12" s="84" customFormat="1" ht="25.5" customHeight="1" outlineLevel="1">
      <c r="E1149" s="85"/>
      <c r="F1149" s="251"/>
      <c r="G1149" s="85"/>
      <c r="H1149" s="85" t="s">
        <v>1080</v>
      </c>
      <c r="K1149" s="99"/>
      <c r="L1149" s="85"/>
    </row>
    <row r="1150" spans="1:12" s="84" customFormat="1" ht="25.5" customHeight="1" outlineLevel="1">
      <c r="E1150" s="85"/>
      <c r="F1150" s="251"/>
      <c r="G1150" s="85"/>
      <c r="K1150" s="99"/>
      <c r="L1150" s="85"/>
    </row>
    <row r="1151" spans="1:12" s="84" customFormat="1" ht="25.5" customHeight="1" outlineLevel="1">
      <c r="A1151" s="92" t="s">
        <v>605</v>
      </c>
      <c r="B1151" s="118"/>
      <c r="C1151" s="92"/>
      <c r="D1151" s="92"/>
      <c r="E1151" s="92"/>
      <c r="F1151" s="92"/>
      <c r="G1151" s="92"/>
      <c r="H1151" s="92"/>
      <c r="I1151" s="365">
        <f>SUM(K1152:K1153)</f>
        <v>29906400</v>
      </c>
      <c r="J1151" s="365"/>
      <c r="K1151" s="93" t="s">
        <v>488</v>
      </c>
      <c r="L1151" s="93"/>
    </row>
    <row r="1152" spans="1:12" s="84" customFormat="1" ht="25.5" customHeight="1" outlineLevel="1">
      <c r="D1152" s="264" t="s">
        <v>606</v>
      </c>
      <c r="E1152" s="244" t="s">
        <v>623</v>
      </c>
      <c r="F1152" s="85" t="s">
        <v>607</v>
      </c>
      <c r="K1152" s="206">
        <v>4859400</v>
      </c>
      <c r="L1152" s="84" t="s">
        <v>488</v>
      </c>
    </row>
    <row r="1153" spans="1:12" s="84" customFormat="1" ht="25.5" customHeight="1" outlineLevel="1">
      <c r="A1153" s="94"/>
      <c r="B1153" s="94"/>
      <c r="C1153" s="94"/>
      <c r="D1153" s="264" t="s">
        <v>608</v>
      </c>
      <c r="E1153" s="244" t="s">
        <v>624</v>
      </c>
      <c r="F1153" s="121" t="s">
        <v>804</v>
      </c>
      <c r="G1153" s="94"/>
      <c r="H1153" s="94"/>
      <c r="I1153" s="94"/>
      <c r="J1153" s="94"/>
      <c r="K1153" s="99">
        <v>25047000</v>
      </c>
      <c r="L1153" s="85" t="s">
        <v>488</v>
      </c>
    </row>
    <row r="1154" spans="1:12" s="118" customFormat="1" ht="25.5" customHeight="1" outlineLevel="1">
      <c r="A1154" s="94"/>
      <c r="B1154" s="94"/>
      <c r="C1154" s="94"/>
      <c r="D1154" s="94"/>
      <c r="E1154" s="94"/>
      <c r="F1154" s="94"/>
      <c r="G1154" s="94"/>
      <c r="H1154" s="94"/>
      <c r="I1154" s="94"/>
      <c r="J1154" s="94"/>
      <c r="K1154" s="94"/>
      <c r="L1154" s="246"/>
    </row>
    <row r="1155" spans="1:12" s="118" customFormat="1" ht="25.5" customHeight="1" outlineLevel="1">
      <c r="A1155" s="92" t="s">
        <v>591</v>
      </c>
      <c r="C1155" s="92"/>
      <c r="D1155" s="92"/>
      <c r="E1155" s="92"/>
      <c r="F1155" s="92"/>
      <c r="G1155" s="92"/>
      <c r="H1155" s="92"/>
      <c r="I1155" s="365">
        <f>SUM(K1156:K1198)</f>
        <v>3690100</v>
      </c>
      <c r="J1155" s="365"/>
      <c r="K1155" s="93" t="s">
        <v>488</v>
      </c>
      <c r="L1155" s="93"/>
    </row>
    <row r="1156" spans="1:12" s="84" customFormat="1" ht="25.5" customHeight="1" outlineLevel="1">
      <c r="D1156" s="264" t="s">
        <v>609</v>
      </c>
      <c r="E1156" s="244" t="s">
        <v>623</v>
      </c>
      <c r="F1156" s="121" t="s">
        <v>1090</v>
      </c>
      <c r="G1156" s="118"/>
      <c r="H1156" s="118"/>
      <c r="K1156" s="99">
        <v>33400</v>
      </c>
      <c r="L1156" s="84" t="s">
        <v>488</v>
      </c>
    </row>
    <row r="1157" spans="1:12" s="84" customFormat="1" outlineLevel="1">
      <c r="D1157" s="264" t="s">
        <v>610</v>
      </c>
      <c r="E1157" s="244" t="s">
        <v>624</v>
      </c>
      <c r="F1157" s="121" t="s">
        <v>633</v>
      </c>
      <c r="G1157" s="118"/>
      <c r="H1157" s="118"/>
      <c r="K1157" s="99"/>
      <c r="L1157" s="85"/>
    </row>
    <row r="1158" spans="1:12">
      <c r="A1158" s="84"/>
      <c r="B1158" s="84"/>
      <c r="C1158" s="84"/>
      <c r="D1158" s="264"/>
      <c r="E1158" s="244"/>
      <c r="F1158" s="121" t="s">
        <v>1221</v>
      </c>
      <c r="G1158" s="118"/>
      <c r="H1158" s="118"/>
      <c r="I1158" s="84"/>
      <c r="J1158" s="84"/>
      <c r="K1158" s="99">
        <v>79200</v>
      </c>
      <c r="L1158" s="84" t="s">
        <v>488</v>
      </c>
    </row>
    <row r="1159" spans="1:12" ht="25.5" customHeight="1">
      <c r="A1159" s="84"/>
      <c r="B1159" s="84"/>
      <c r="C1159" s="84"/>
      <c r="D1159" s="264" t="s">
        <v>611</v>
      </c>
      <c r="E1159" s="244" t="s">
        <v>626</v>
      </c>
      <c r="F1159" s="121" t="s">
        <v>1091</v>
      </c>
      <c r="G1159" s="118"/>
      <c r="H1159" s="118"/>
      <c r="I1159" s="84"/>
      <c r="J1159" s="84"/>
      <c r="K1159" s="206"/>
      <c r="L1159" s="84"/>
    </row>
    <row r="1160" spans="1:12" s="118" customFormat="1" ht="25.5" customHeight="1" outlineLevel="1">
      <c r="A1160" s="84"/>
      <c r="B1160" s="84"/>
      <c r="C1160" s="84"/>
      <c r="D1160" s="264"/>
      <c r="E1160" s="244"/>
      <c r="F1160" s="121" t="s">
        <v>1092</v>
      </c>
      <c r="I1160" s="84"/>
      <c r="J1160" s="84"/>
      <c r="K1160" s="99">
        <v>28900</v>
      </c>
      <c r="L1160" s="85" t="s">
        <v>488</v>
      </c>
    </row>
    <row r="1161" spans="1:12" s="84" customFormat="1" ht="25.5" customHeight="1" outlineLevel="1">
      <c r="D1161" s="264" t="s">
        <v>612</v>
      </c>
      <c r="E1161" s="244" t="s">
        <v>627</v>
      </c>
      <c r="F1161" s="121" t="s">
        <v>1093</v>
      </c>
      <c r="G1161" s="118"/>
      <c r="H1161" s="118"/>
      <c r="K1161" s="206"/>
    </row>
    <row r="1162" spans="1:12" s="84" customFormat="1" ht="25.5" customHeight="1" outlineLevel="1">
      <c r="E1162" s="244"/>
      <c r="F1162" s="121" t="s">
        <v>1094</v>
      </c>
      <c r="G1162" s="118"/>
      <c r="H1162" s="118"/>
      <c r="K1162" s="99">
        <v>161200</v>
      </c>
      <c r="L1162" s="85" t="s">
        <v>488</v>
      </c>
    </row>
    <row r="1163" spans="1:12" s="84" customFormat="1" ht="25.5" customHeight="1" outlineLevel="1">
      <c r="D1163" s="264" t="s">
        <v>592</v>
      </c>
      <c r="E1163" s="244" t="s">
        <v>628</v>
      </c>
      <c r="F1163" s="121" t="s">
        <v>1095</v>
      </c>
      <c r="G1163" s="118"/>
      <c r="H1163" s="118"/>
      <c r="K1163" s="206"/>
    </row>
    <row r="1164" spans="1:12" s="84" customFormat="1" ht="25.5" customHeight="1" outlineLevel="1">
      <c r="E1164" s="244"/>
      <c r="F1164" s="121" t="s">
        <v>634</v>
      </c>
      <c r="G1164" s="115"/>
      <c r="H1164" s="115"/>
      <c r="K1164" s="99">
        <v>180000</v>
      </c>
      <c r="L1164" s="85" t="s">
        <v>488</v>
      </c>
    </row>
    <row r="1165" spans="1:12" s="84" customFormat="1" ht="25.5" customHeight="1" outlineLevel="1">
      <c r="D1165" s="264"/>
      <c r="E1165" s="244"/>
      <c r="F1165" s="121"/>
      <c r="G1165" s="115"/>
      <c r="H1165" s="115"/>
      <c r="K1165" s="99"/>
      <c r="L1165" s="85"/>
    </row>
    <row r="1166" spans="1:12" s="84" customFormat="1" ht="25.5" customHeight="1" outlineLevel="1">
      <c r="D1166" s="264" t="s">
        <v>594</v>
      </c>
      <c r="E1166" s="244" t="s">
        <v>625</v>
      </c>
      <c r="F1166" s="121" t="s">
        <v>613</v>
      </c>
      <c r="G1166" s="115"/>
      <c r="H1166" s="115"/>
      <c r="K1166" s="99">
        <v>35000</v>
      </c>
      <c r="L1166" s="85" t="s">
        <v>488</v>
      </c>
    </row>
    <row r="1167" spans="1:12" s="84" customFormat="1" ht="25.5" customHeight="1" outlineLevel="1">
      <c r="D1167" s="264" t="s">
        <v>599</v>
      </c>
      <c r="E1167" s="244" t="s">
        <v>629</v>
      </c>
      <c r="F1167" s="121" t="s">
        <v>839</v>
      </c>
      <c r="G1167" s="115"/>
      <c r="H1167" s="115"/>
      <c r="K1167" s="99">
        <v>560000</v>
      </c>
      <c r="L1167" s="85" t="s">
        <v>488</v>
      </c>
    </row>
    <row r="1168" spans="1:12" s="84" customFormat="1" ht="25.5" customHeight="1" outlineLevel="1">
      <c r="D1168" s="264" t="s">
        <v>600</v>
      </c>
      <c r="E1168" s="244" t="s">
        <v>630</v>
      </c>
      <c r="F1168" s="121" t="s">
        <v>1096</v>
      </c>
      <c r="G1168" s="115"/>
      <c r="H1168" s="115"/>
      <c r="K1168" s="99"/>
      <c r="L1168" s="85"/>
    </row>
    <row r="1169" spans="1:12" s="114" customFormat="1" ht="25.5" customHeight="1" outlineLevel="1">
      <c r="A1169" s="84"/>
      <c r="B1169" s="84"/>
      <c r="C1169" s="84"/>
      <c r="D1169" s="264"/>
      <c r="E1169" s="244"/>
      <c r="F1169" s="121" t="s">
        <v>805</v>
      </c>
      <c r="G1169" s="115"/>
      <c r="H1169" s="115"/>
      <c r="I1169" s="84"/>
      <c r="J1169" s="84"/>
      <c r="K1169" s="99">
        <v>226000</v>
      </c>
      <c r="L1169" s="85" t="s">
        <v>488</v>
      </c>
    </row>
    <row r="1170" spans="1:12" s="114" customFormat="1" ht="25.5" customHeight="1" outlineLevel="1">
      <c r="A1170" s="84"/>
      <c r="B1170" s="84"/>
      <c r="C1170" s="84"/>
      <c r="D1170" s="264" t="s">
        <v>601</v>
      </c>
      <c r="E1170" s="244" t="s">
        <v>631</v>
      </c>
      <c r="F1170" s="121" t="s">
        <v>1097</v>
      </c>
      <c r="G1170" s="115"/>
      <c r="H1170" s="115"/>
      <c r="I1170" s="84"/>
      <c r="J1170" s="84"/>
      <c r="K1170" s="99">
        <v>2386400</v>
      </c>
      <c r="L1170" s="85" t="s">
        <v>488</v>
      </c>
    </row>
    <row r="1171" spans="1:12" s="114" customFormat="1" ht="25.5" customHeight="1" outlineLevel="1">
      <c r="A1171" s="84"/>
      <c r="B1171" s="84"/>
      <c r="C1171" s="84"/>
      <c r="D1171" s="264"/>
      <c r="E1171" s="244"/>
      <c r="F1171" s="121"/>
      <c r="G1171" s="115"/>
      <c r="H1171" s="115"/>
      <c r="I1171" s="84"/>
      <c r="J1171" s="84"/>
      <c r="K1171" s="99"/>
      <c r="L1171" s="85"/>
    </row>
    <row r="1172" spans="1:12" s="114" customFormat="1" ht="25.5" customHeight="1" outlineLevel="1">
      <c r="A1172" s="84"/>
      <c r="B1172" s="84"/>
      <c r="C1172" s="84"/>
      <c r="D1172" s="264"/>
      <c r="E1172" s="244"/>
      <c r="F1172" s="121"/>
      <c r="G1172" s="115"/>
      <c r="H1172" s="115"/>
      <c r="I1172" s="84"/>
      <c r="J1172" s="84"/>
      <c r="K1172" s="99"/>
      <c r="L1172" s="85"/>
    </row>
    <row r="1173" spans="1:12" s="114" customFormat="1" ht="25.5" customHeight="1" outlineLevel="1">
      <c r="A1173" s="84"/>
      <c r="B1173" s="84"/>
      <c r="C1173" s="84"/>
      <c r="D1173" s="264"/>
      <c r="E1173" s="244"/>
      <c r="F1173" s="121"/>
      <c r="G1173" s="115"/>
      <c r="H1173" s="115"/>
      <c r="I1173" s="84"/>
      <c r="J1173" s="84"/>
      <c r="K1173" s="99"/>
      <c r="L1173" s="85"/>
    </row>
    <row r="1174" spans="1:12" s="114" customFormat="1" ht="25.5" customHeight="1" outlineLevel="1">
      <c r="A1174" s="84"/>
      <c r="B1174" s="84"/>
      <c r="C1174" s="84"/>
      <c r="D1174" s="264"/>
      <c r="E1174" s="244"/>
      <c r="F1174" s="121"/>
      <c r="G1174" s="115"/>
      <c r="H1174" s="115"/>
      <c r="I1174" s="84"/>
      <c r="J1174" s="84"/>
      <c r="K1174" s="99"/>
      <c r="L1174" s="85"/>
    </row>
    <row r="1175" spans="1:12" s="114" customFormat="1" ht="25.5" customHeight="1" outlineLevel="1">
      <c r="A1175" s="84"/>
      <c r="B1175" s="84"/>
      <c r="C1175" s="84"/>
      <c r="D1175" s="264"/>
      <c r="E1175" s="244"/>
      <c r="F1175" s="121"/>
      <c r="G1175" s="115"/>
      <c r="H1175" s="115"/>
      <c r="I1175" s="84"/>
      <c r="J1175" s="84"/>
      <c r="K1175" s="99"/>
      <c r="L1175" s="85"/>
    </row>
    <row r="1176" spans="1:12" s="114" customFormat="1" ht="25.5" customHeight="1" outlineLevel="1">
      <c r="A1176" s="84"/>
      <c r="B1176" s="84"/>
      <c r="C1176" s="84"/>
      <c r="D1176" s="264"/>
      <c r="E1176" s="244"/>
      <c r="F1176" s="121"/>
      <c r="G1176" s="115"/>
      <c r="H1176" s="115"/>
      <c r="I1176" s="84"/>
      <c r="J1176" s="84"/>
      <c r="K1176" s="99"/>
      <c r="L1176" s="85"/>
    </row>
    <row r="1177" spans="1:12" s="114" customFormat="1" ht="25.5" customHeight="1" outlineLevel="1">
      <c r="A1177" s="84"/>
      <c r="B1177" s="84"/>
      <c r="C1177" s="84"/>
      <c r="D1177" s="264"/>
      <c r="E1177" s="244"/>
      <c r="F1177" s="121"/>
      <c r="G1177" s="115"/>
      <c r="H1177" s="115"/>
      <c r="I1177" s="84"/>
      <c r="J1177" s="84"/>
      <c r="K1177" s="99"/>
      <c r="L1177" s="85"/>
    </row>
    <row r="1178" spans="1:12" s="114" customFormat="1" ht="25.5" customHeight="1" outlineLevel="1">
      <c r="A1178" s="84"/>
      <c r="B1178" s="84"/>
      <c r="C1178" s="84"/>
      <c r="D1178" s="264"/>
      <c r="E1178" s="244"/>
      <c r="F1178" s="121"/>
      <c r="G1178" s="115"/>
      <c r="H1178" s="115"/>
      <c r="I1178" s="84"/>
      <c r="J1178" s="84"/>
      <c r="K1178" s="99"/>
      <c r="L1178" s="85"/>
    </row>
    <row r="1179" spans="1:12" s="114" customFormat="1" ht="25.5" customHeight="1" outlineLevel="1">
      <c r="A1179" s="84"/>
      <c r="B1179" s="84"/>
      <c r="C1179" s="84"/>
      <c r="D1179" s="264"/>
      <c r="E1179" s="244"/>
      <c r="F1179" s="121"/>
      <c r="G1179" s="115"/>
      <c r="H1179" s="115"/>
      <c r="I1179" s="84"/>
      <c r="J1179" s="84"/>
      <c r="K1179" s="99"/>
      <c r="L1179" s="85"/>
    </row>
    <row r="1180" spans="1:12" s="114" customFormat="1" ht="25.5" customHeight="1" outlineLevel="1">
      <c r="A1180" s="84"/>
      <c r="B1180" s="84"/>
      <c r="C1180" s="84"/>
      <c r="D1180" s="264"/>
      <c r="E1180" s="244"/>
      <c r="F1180" s="121"/>
      <c r="G1180" s="115"/>
      <c r="H1180" s="115"/>
      <c r="I1180" s="84"/>
      <c r="J1180" s="84"/>
      <c r="K1180" s="99"/>
      <c r="L1180" s="85"/>
    </row>
    <row r="1181" spans="1:12" s="114" customFormat="1" ht="25.5" customHeight="1" outlineLevel="1">
      <c r="A1181" s="84"/>
      <c r="B1181" s="84"/>
      <c r="C1181" s="84"/>
      <c r="D1181" s="264"/>
      <c r="E1181" s="244"/>
      <c r="F1181" s="121"/>
      <c r="G1181" s="115"/>
      <c r="H1181" s="115"/>
      <c r="I1181" s="84"/>
      <c r="J1181" s="84"/>
      <c r="K1181" s="99"/>
      <c r="L1181" s="85"/>
    </row>
    <row r="1182" spans="1:12" s="114" customFormat="1" ht="25.5" customHeight="1" outlineLevel="1">
      <c r="A1182" s="84"/>
      <c r="B1182" s="84"/>
      <c r="C1182" s="84"/>
      <c r="D1182" s="264"/>
      <c r="E1182" s="244"/>
      <c r="F1182" s="121"/>
      <c r="G1182" s="115"/>
      <c r="H1182" s="115"/>
      <c r="I1182" s="84"/>
      <c r="J1182" s="84"/>
      <c r="K1182" s="99"/>
      <c r="L1182" s="85"/>
    </row>
    <row r="1183" spans="1:12" s="114" customFormat="1" ht="25.5" customHeight="1" outlineLevel="1">
      <c r="A1183" s="84"/>
      <c r="B1183" s="84"/>
      <c r="C1183" s="84"/>
      <c r="D1183" s="264"/>
      <c r="E1183" s="244"/>
      <c r="F1183" s="121"/>
      <c r="G1183" s="115"/>
      <c r="H1183" s="115"/>
      <c r="I1183" s="84"/>
      <c r="J1183" s="84"/>
      <c r="K1183" s="99"/>
      <c r="L1183" s="85"/>
    </row>
    <row r="1184" spans="1:12" s="114" customFormat="1" ht="25.5" customHeight="1" outlineLevel="1">
      <c r="A1184" s="84"/>
      <c r="B1184" s="84"/>
      <c r="C1184" s="84"/>
      <c r="D1184" s="264"/>
      <c r="E1184" s="244"/>
      <c r="F1184" s="121"/>
      <c r="G1184" s="115"/>
      <c r="H1184" s="115"/>
      <c r="I1184" s="84"/>
      <c r="J1184" s="84"/>
      <c r="K1184" s="99"/>
      <c r="L1184" s="85"/>
    </row>
    <row r="1185" spans="1:12" s="114" customFormat="1" ht="25.5" customHeight="1" outlineLevel="1">
      <c r="A1185" s="84"/>
      <c r="B1185" s="84"/>
      <c r="C1185" s="84"/>
      <c r="D1185" s="264"/>
      <c r="E1185" s="244"/>
      <c r="F1185" s="121"/>
      <c r="G1185" s="115"/>
      <c r="H1185" s="115"/>
      <c r="I1185" s="84"/>
      <c r="J1185" s="84"/>
      <c r="K1185" s="99"/>
      <c r="L1185" s="85"/>
    </row>
    <row r="1186" spans="1:12" s="114" customFormat="1" ht="25.5" customHeight="1" outlineLevel="1">
      <c r="A1186" s="84"/>
      <c r="B1186" s="84"/>
      <c r="C1186" s="84"/>
      <c r="D1186" s="264"/>
      <c r="E1186" s="244"/>
      <c r="F1186" s="121"/>
      <c r="G1186" s="115"/>
      <c r="H1186" s="115"/>
      <c r="I1186" s="84"/>
      <c r="J1186" s="84"/>
      <c r="K1186" s="99"/>
      <c r="L1186" s="85"/>
    </row>
    <row r="1187" spans="1:12" s="114" customFormat="1" ht="25.5" customHeight="1" outlineLevel="1">
      <c r="A1187" s="84"/>
      <c r="B1187" s="84"/>
      <c r="C1187" s="84"/>
      <c r="D1187" s="264"/>
      <c r="E1187" s="244"/>
      <c r="F1187" s="121"/>
      <c r="G1187" s="115"/>
      <c r="H1187" s="115"/>
      <c r="I1187" s="84"/>
      <c r="J1187" s="84"/>
      <c r="K1187" s="99"/>
      <c r="L1187" s="85"/>
    </row>
    <row r="1188" spans="1:12" s="114" customFormat="1" ht="25.5" customHeight="1" outlineLevel="1">
      <c r="A1188" s="84"/>
      <c r="B1188" s="84"/>
      <c r="C1188" s="84"/>
      <c r="D1188" s="264"/>
      <c r="E1188" s="244"/>
      <c r="F1188" s="121"/>
      <c r="G1188" s="115"/>
      <c r="H1188" s="115"/>
      <c r="I1188" s="84"/>
      <c r="J1188" s="84"/>
      <c r="K1188" s="99"/>
      <c r="L1188" s="85"/>
    </row>
    <row r="1189" spans="1:12" s="114" customFormat="1" ht="25.5" customHeight="1" outlineLevel="1">
      <c r="A1189" s="84"/>
      <c r="B1189" s="84"/>
      <c r="C1189" s="84"/>
      <c r="D1189" s="264"/>
      <c r="E1189" s="244"/>
      <c r="F1189" s="121"/>
      <c r="G1189" s="115"/>
      <c r="H1189" s="115"/>
      <c r="I1189" s="84"/>
      <c r="J1189" s="84"/>
      <c r="K1189" s="99"/>
      <c r="L1189" s="85"/>
    </row>
    <row r="1190" spans="1:12" s="114" customFormat="1" ht="25.5" customHeight="1" outlineLevel="1">
      <c r="A1190" s="84"/>
      <c r="B1190" s="84"/>
      <c r="C1190" s="84"/>
      <c r="D1190" s="264"/>
      <c r="E1190" s="244"/>
      <c r="F1190" s="121"/>
      <c r="G1190" s="115"/>
      <c r="H1190" s="115"/>
      <c r="I1190" s="84"/>
      <c r="J1190" s="84"/>
      <c r="K1190" s="99"/>
      <c r="L1190" s="85"/>
    </row>
    <row r="1191" spans="1:12" s="114" customFormat="1" ht="25.5" customHeight="1" outlineLevel="1">
      <c r="A1191" s="84"/>
      <c r="B1191" s="84"/>
      <c r="C1191" s="84"/>
      <c r="D1191" s="264"/>
      <c r="E1191" s="244"/>
      <c r="F1191" s="121"/>
      <c r="G1191" s="115"/>
      <c r="H1191" s="115"/>
      <c r="I1191" s="84"/>
      <c r="J1191" s="84"/>
      <c r="K1191" s="99"/>
      <c r="L1191" s="85"/>
    </row>
    <row r="1192" spans="1:12" s="114" customFormat="1" ht="25.5" customHeight="1" outlineLevel="1">
      <c r="A1192" s="84"/>
      <c r="B1192" s="84"/>
      <c r="C1192" s="84"/>
      <c r="D1192" s="264"/>
      <c r="E1192" s="244"/>
      <c r="F1192" s="121"/>
      <c r="G1192" s="115"/>
      <c r="H1192" s="115"/>
      <c r="I1192" s="84"/>
      <c r="J1192" s="84"/>
      <c r="K1192" s="99"/>
      <c r="L1192" s="85"/>
    </row>
    <row r="1193" spans="1:12" s="114" customFormat="1" ht="25.5" customHeight="1" outlineLevel="1">
      <c r="A1193" s="84"/>
      <c r="B1193" s="84"/>
      <c r="C1193" s="84"/>
      <c r="D1193" s="264"/>
      <c r="E1193" s="244"/>
      <c r="F1193" s="121"/>
      <c r="G1193" s="115"/>
      <c r="H1193" s="115"/>
      <c r="I1193" s="84"/>
      <c r="J1193" s="84"/>
      <c r="K1193" s="99"/>
      <c r="L1193" s="85"/>
    </row>
    <row r="1194" spans="1:12" s="114" customFormat="1" ht="25.5" customHeight="1" outlineLevel="1">
      <c r="A1194" s="84"/>
      <c r="B1194" s="84"/>
      <c r="C1194" s="84"/>
      <c r="D1194" s="264"/>
      <c r="E1194" s="244"/>
      <c r="F1194" s="121"/>
      <c r="G1194" s="115"/>
      <c r="H1194" s="115"/>
      <c r="I1194" s="84"/>
      <c r="J1194" s="84"/>
      <c r="K1194" s="99"/>
      <c r="L1194" s="85"/>
    </row>
    <row r="1195" spans="1:12" s="114" customFormat="1" ht="25.5" customHeight="1" outlineLevel="1">
      <c r="A1195" s="84"/>
      <c r="B1195" s="84"/>
      <c r="C1195" s="84"/>
      <c r="D1195" s="264"/>
      <c r="E1195" s="244"/>
      <c r="F1195" s="121"/>
      <c r="G1195" s="115"/>
      <c r="H1195" s="115"/>
      <c r="I1195" s="84"/>
      <c r="J1195" s="84"/>
      <c r="K1195" s="99"/>
      <c r="L1195" s="85"/>
    </row>
    <row r="1196" spans="1:12" s="114" customFormat="1" ht="25.5" customHeight="1" outlineLevel="1">
      <c r="A1196" s="84"/>
      <c r="B1196" s="84"/>
      <c r="C1196" s="84"/>
      <c r="D1196" s="264"/>
      <c r="E1196" s="244"/>
      <c r="F1196" s="121"/>
      <c r="G1196" s="115"/>
      <c r="H1196" s="115"/>
      <c r="I1196" s="84"/>
      <c r="J1196" s="84"/>
      <c r="K1196" s="206"/>
      <c r="L1196" s="84"/>
    </row>
    <row r="1197" spans="1:12" s="114" customFormat="1" ht="25.5" customHeight="1" outlineLevel="1">
      <c r="A1197" s="84"/>
      <c r="B1197" s="84"/>
      <c r="C1197" s="84"/>
      <c r="D1197" s="264"/>
      <c r="E1197" s="244"/>
      <c r="F1197" s="121"/>
      <c r="G1197" s="115"/>
      <c r="H1197" s="115"/>
      <c r="I1197" s="84"/>
      <c r="J1197" s="84"/>
      <c r="K1197" s="99"/>
      <c r="L1197" s="85"/>
    </row>
    <row r="1198" spans="1:12" s="114" customFormat="1" ht="25.5" customHeight="1" outlineLevel="1">
      <c r="A1198" s="84"/>
      <c r="B1198" s="84"/>
      <c r="C1198" s="84"/>
      <c r="D1198" s="84"/>
      <c r="E1198" s="244"/>
      <c r="F1198" s="121"/>
      <c r="G1198" s="115"/>
      <c r="H1198" s="115"/>
      <c r="I1198" s="84"/>
      <c r="J1198" s="84"/>
      <c r="K1198" s="206"/>
      <c r="L1198" s="84"/>
    </row>
    <row r="1199" spans="1:12" s="92" customFormat="1" ht="25.5" customHeight="1">
      <c r="A1199" s="84"/>
      <c r="B1199" s="84"/>
      <c r="C1199" s="84"/>
      <c r="D1199" s="84"/>
      <c r="E1199" s="84"/>
      <c r="F1199" s="84"/>
      <c r="G1199" s="84"/>
      <c r="H1199" s="253"/>
      <c r="I1199" s="84"/>
      <c r="J1199" s="84"/>
      <c r="K1199" s="99"/>
      <c r="L1199" s="85"/>
    </row>
    <row r="1200" spans="1:12" s="115" customFormat="1" ht="25.5" customHeight="1" outlineLevel="1">
      <c r="A1200" s="84"/>
      <c r="B1200" s="84"/>
      <c r="C1200" s="84"/>
      <c r="D1200" s="84"/>
      <c r="E1200" s="84"/>
      <c r="F1200" s="84"/>
      <c r="G1200" s="84"/>
      <c r="H1200" s="253"/>
      <c r="I1200" s="84"/>
      <c r="J1200" s="84"/>
      <c r="K1200" s="99"/>
      <c r="L1200" s="85"/>
    </row>
    <row r="1201" spans="1:12" s="114" customFormat="1" ht="25.5" customHeight="1" outlineLevel="1">
      <c r="A1201" s="84"/>
      <c r="B1201" s="84"/>
      <c r="C1201" s="84"/>
      <c r="D1201" s="84"/>
      <c r="E1201" s="84"/>
      <c r="F1201" s="84"/>
      <c r="G1201" s="84"/>
      <c r="H1201" s="253"/>
      <c r="I1201" s="84"/>
      <c r="J1201" s="84"/>
      <c r="K1201" s="99"/>
      <c r="L1201" s="85"/>
    </row>
    <row r="1202" spans="1:12" s="114" customFormat="1" ht="25.5" customHeight="1" outlineLevel="1">
      <c r="A1202" s="84"/>
      <c r="B1202" s="84"/>
      <c r="C1202" s="84"/>
      <c r="D1202" s="84"/>
      <c r="E1202" s="84"/>
      <c r="F1202" s="84"/>
      <c r="G1202" s="84"/>
      <c r="H1202" s="253"/>
      <c r="I1202" s="84"/>
      <c r="J1202" s="84"/>
      <c r="K1202" s="99"/>
      <c r="L1202" s="85"/>
    </row>
    <row r="1203" spans="1:12" s="114" customFormat="1" ht="25.5" customHeight="1" outlineLevel="1">
      <c r="A1203" s="84"/>
      <c r="B1203" s="84"/>
      <c r="C1203" s="84"/>
      <c r="D1203" s="84"/>
      <c r="E1203" s="84"/>
      <c r="F1203" s="84"/>
      <c r="G1203" s="84"/>
      <c r="H1203" s="253"/>
      <c r="I1203" s="84"/>
      <c r="J1203" s="84"/>
      <c r="K1203" s="99"/>
      <c r="L1203" s="85"/>
    </row>
    <row r="1204" spans="1:12" s="114" customFormat="1" ht="25.5" customHeight="1" outlineLevel="1">
      <c r="A1204" s="84"/>
      <c r="B1204" s="84"/>
      <c r="C1204" s="84"/>
      <c r="D1204" s="84"/>
      <c r="E1204" s="84"/>
      <c r="F1204" s="84"/>
      <c r="G1204" s="84"/>
      <c r="H1204" s="253"/>
      <c r="I1204" s="84"/>
      <c r="J1204" s="84"/>
      <c r="K1204" s="99"/>
      <c r="L1204" s="85"/>
    </row>
    <row r="1205" spans="1:12" s="114" customFormat="1" ht="25.5" customHeight="1" outlineLevel="1">
      <c r="A1205" s="84"/>
      <c r="B1205" s="84"/>
      <c r="C1205" s="84"/>
      <c r="D1205" s="84"/>
      <c r="E1205" s="84"/>
      <c r="F1205" s="84"/>
      <c r="G1205" s="84"/>
      <c r="H1205" s="253"/>
      <c r="I1205" s="84"/>
      <c r="J1205" s="84"/>
      <c r="K1205" s="99"/>
      <c r="L1205" s="85"/>
    </row>
    <row r="1206" spans="1:12" s="114" customFormat="1" ht="25.5" customHeight="1" outlineLevel="1">
      <c r="A1206" s="84"/>
      <c r="B1206" s="84"/>
      <c r="C1206" s="84"/>
      <c r="D1206" s="84"/>
      <c r="E1206" s="84"/>
      <c r="F1206" s="84"/>
      <c r="G1206" s="84"/>
      <c r="H1206" s="253"/>
      <c r="I1206" s="84"/>
      <c r="J1206" s="84"/>
      <c r="K1206" s="99"/>
      <c r="L1206" s="85"/>
    </row>
    <row r="1207" spans="1:12" s="114" customFormat="1" ht="25.5" customHeight="1" outlineLevel="1">
      <c r="A1207" s="84"/>
      <c r="B1207" s="84"/>
      <c r="C1207" s="84"/>
      <c r="D1207" s="84"/>
      <c r="E1207" s="84"/>
      <c r="F1207" s="84"/>
      <c r="G1207" s="84"/>
      <c r="H1207" s="253"/>
      <c r="I1207" s="84"/>
      <c r="J1207" s="84"/>
      <c r="K1207" s="99"/>
      <c r="L1207" s="85"/>
    </row>
    <row r="1208" spans="1:12" s="114" customFormat="1" ht="25.5" customHeight="1" outlineLevel="1">
      <c r="A1208" s="84"/>
      <c r="B1208" s="84"/>
      <c r="C1208" s="84"/>
      <c r="D1208" s="84"/>
      <c r="E1208" s="84"/>
      <c r="F1208" s="84"/>
      <c r="G1208" s="84"/>
      <c r="H1208" s="253"/>
      <c r="I1208" s="84"/>
      <c r="J1208" s="84"/>
      <c r="K1208" s="99"/>
      <c r="L1208" s="85"/>
    </row>
    <row r="1209" spans="1:12" s="114" customFormat="1" ht="25.5" customHeight="1" outlineLevel="1">
      <c r="A1209" s="84"/>
      <c r="B1209" s="84"/>
      <c r="C1209" s="84"/>
      <c r="D1209" s="84"/>
      <c r="E1209" s="84"/>
      <c r="F1209" s="84"/>
      <c r="G1209" s="84"/>
      <c r="H1209" s="253"/>
      <c r="I1209" s="84"/>
      <c r="J1209" s="84"/>
      <c r="K1209" s="99"/>
      <c r="L1209" s="85"/>
    </row>
    <row r="1210" spans="1:12" s="114" customFormat="1" ht="25.5" customHeight="1" outlineLevel="1">
      <c r="A1210" s="84"/>
      <c r="B1210" s="84"/>
      <c r="C1210" s="84"/>
      <c r="D1210" s="84"/>
      <c r="E1210" s="84"/>
      <c r="F1210" s="84"/>
      <c r="G1210" s="84"/>
      <c r="H1210" s="253"/>
      <c r="I1210" s="84"/>
      <c r="J1210" s="84"/>
      <c r="K1210" s="99"/>
      <c r="L1210" s="85"/>
    </row>
    <row r="1211" spans="1:12" s="114" customFormat="1" ht="25.5" customHeight="1" outlineLevel="1">
      <c r="A1211" s="84"/>
      <c r="B1211" s="84"/>
      <c r="C1211" s="84"/>
      <c r="D1211" s="84"/>
      <c r="E1211" s="84"/>
      <c r="F1211" s="84"/>
      <c r="G1211" s="84"/>
      <c r="H1211" s="253"/>
      <c r="I1211" s="84"/>
      <c r="J1211" s="84"/>
      <c r="K1211" s="99"/>
      <c r="L1211" s="85"/>
    </row>
    <row r="1212" spans="1:12" s="114" customFormat="1" ht="25.5" customHeight="1" outlineLevel="1">
      <c r="A1212" s="84"/>
      <c r="B1212" s="84"/>
      <c r="C1212" s="84"/>
      <c r="D1212" s="84"/>
      <c r="E1212" s="84"/>
      <c r="F1212" s="84"/>
      <c r="G1212" s="84"/>
      <c r="H1212" s="253"/>
      <c r="I1212" s="84"/>
      <c r="J1212" s="84"/>
      <c r="K1212" s="99"/>
      <c r="L1212" s="85"/>
    </row>
    <row r="1213" spans="1:12" s="114" customFormat="1" ht="25.5" customHeight="1" outlineLevel="1">
      <c r="A1213" s="84"/>
      <c r="B1213" s="84"/>
      <c r="C1213" s="84"/>
      <c r="D1213" s="84"/>
      <c r="E1213" s="84"/>
      <c r="F1213" s="84"/>
      <c r="G1213" s="84"/>
      <c r="H1213" s="253"/>
      <c r="I1213" s="84"/>
      <c r="J1213" s="84"/>
      <c r="K1213" s="99"/>
      <c r="L1213" s="85"/>
    </row>
    <row r="1214" spans="1:12" s="114" customFormat="1" ht="25.5" customHeight="1" outlineLevel="1">
      <c r="A1214" s="84"/>
      <c r="B1214" s="84"/>
      <c r="C1214" s="84"/>
      <c r="D1214" s="84"/>
      <c r="E1214" s="84"/>
      <c r="F1214" s="84"/>
      <c r="G1214" s="84"/>
      <c r="H1214" s="253"/>
      <c r="I1214" s="84"/>
      <c r="J1214" s="84"/>
      <c r="K1214" s="99"/>
      <c r="L1214" s="85"/>
    </row>
    <row r="1215" spans="1:12" s="114" customFormat="1" ht="25.5" customHeight="1" outlineLevel="1">
      <c r="A1215" s="84"/>
      <c r="B1215" s="84"/>
      <c r="C1215" s="84"/>
      <c r="D1215" s="84"/>
      <c r="E1215" s="84"/>
      <c r="F1215" s="84"/>
      <c r="G1215" s="84"/>
      <c r="H1215" s="253"/>
      <c r="I1215" s="84"/>
      <c r="J1215" s="84"/>
      <c r="K1215" s="99"/>
      <c r="L1215" s="85"/>
    </row>
    <row r="1216" spans="1:12" s="114" customFormat="1" ht="25.5" customHeight="1" outlineLevel="1">
      <c r="A1216" s="84"/>
      <c r="B1216" s="84"/>
      <c r="C1216" s="84"/>
      <c r="D1216" s="84"/>
      <c r="E1216" s="84"/>
      <c r="F1216" s="84"/>
      <c r="G1216" s="84"/>
      <c r="H1216" s="253"/>
      <c r="I1216" s="84"/>
      <c r="J1216" s="84"/>
      <c r="K1216" s="99"/>
      <c r="L1216" s="85"/>
    </row>
    <row r="1217" spans="1:12" s="114" customFormat="1" ht="25.5" customHeight="1" outlineLevel="1">
      <c r="A1217" s="84"/>
      <c r="B1217" s="84"/>
      <c r="C1217" s="84"/>
      <c r="D1217" s="84"/>
      <c r="E1217" s="84"/>
      <c r="F1217" s="84"/>
      <c r="G1217" s="84"/>
      <c r="H1217" s="253"/>
      <c r="I1217" s="84"/>
      <c r="J1217" s="84"/>
      <c r="K1217" s="99"/>
      <c r="L1217" s="85"/>
    </row>
    <row r="1218" spans="1:12" s="114" customFormat="1" ht="25.5" customHeight="1" outlineLevel="1">
      <c r="A1218" s="84"/>
      <c r="B1218" s="84"/>
      <c r="C1218" s="84"/>
      <c r="D1218" s="84"/>
      <c r="E1218" s="84"/>
      <c r="F1218" s="84"/>
      <c r="G1218" s="84"/>
      <c r="H1218" s="253"/>
      <c r="I1218" s="84"/>
      <c r="J1218" s="84"/>
      <c r="K1218" s="99"/>
      <c r="L1218" s="85"/>
    </row>
    <row r="1219" spans="1:12" s="114" customFormat="1" ht="25.5" customHeight="1" outlineLevel="1">
      <c r="A1219" s="84"/>
      <c r="B1219" s="84"/>
      <c r="C1219" s="84"/>
      <c r="D1219" s="84"/>
      <c r="E1219" s="84"/>
      <c r="F1219" s="84"/>
      <c r="G1219" s="84"/>
      <c r="H1219" s="253"/>
      <c r="I1219" s="84"/>
      <c r="J1219" s="84"/>
      <c r="K1219" s="99"/>
      <c r="L1219" s="85"/>
    </row>
    <row r="1220" spans="1:12" s="114" customFormat="1" ht="25.5" customHeight="1" outlineLevel="1">
      <c r="A1220" s="84"/>
      <c r="B1220" s="84"/>
      <c r="C1220" s="84"/>
      <c r="D1220" s="84"/>
      <c r="E1220" s="84"/>
      <c r="F1220" s="84"/>
      <c r="G1220" s="84"/>
      <c r="H1220" s="253"/>
      <c r="I1220" s="84"/>
      <c r="J1220" s="84"/>
      <c r="K1220" s="99"/>
      <c r="L1220" s="85"/>
    </row>
    <row r="1221" spans="1:12" s="114" customFormat="1" ht="25.5" customHeight="1" outlineLevel="1">
      <c r="A1221" s="84"/>
      <c r="B1221" s="84"/>
      <c r="C1221" s="84"/>
      <c r="D1221" s="84"/>
      <c r="E1221" s="84"/>
      <c r="F1221" s="84"/>
      <c r="G1221" s="84"/>
      <c r="H1221" s="253"/>
      <c r="I1221" s="84"/>
      <c r="J1221" s="84"/>
      <c r="K1221" s="99"/>
      <c r="L1221" s="85"/>
    </row>
    <row r="1222" spans="1:12" s="114" customFormat="1" ht="25.5" customHeight="1" outlineLevel="1">
      <c r="A1222" s="84"/>
      <c r="B1222" s="84"/>
      <c r="C1222" s="84"/>
      <c r="D1222" s="84"/>
      <c r="E1222" s="84"/>
      <c r="F1222" s="84"/>
      <c r="G1222" s="84"/>
      <c r="H1222" s="253"/>
      <c r="I1222" s="84"/>
      <c r="J1222" s="84"/>
      <c r="K1222" s="99"/>
      <c r="L1222" s="85"/>
    </row>
    <row r="1223" spans="1:12" s="114" customFormat="1" ht="25.5" customHeight="1" outlineLevel="1">
      <c r="A1223" s="84"/>
      <c r="B1223" s="84"/>
      <c r="C1223" s="84"/>
      <c r="D1223" s="84"/>
      <c r="E1223" s="84"/>
      <c r="F1223" s="84"/>
      <c r="G1223" s="84"/>
      <c r="H1223" s="253"/>
      <c r="I1223" s="84"/>
      <c r="J1223" s="84"/>
      <c r="K1223" s="99"/>
      <c r="L1223" s="85"/>
    </row>
    <row r="1224" spans="1:12" s="114" customFormat="1" ht="25.5" customHeight="1" outlineLevel="1">
      <c r="A1224" s="94"/>
      <c r="B1224" s="94"/>
      <c r="C1224" s="94"/>
      <c r="D1224" s="94"/>
      <c r="E1224" s="94"/>
      <c r="F1224" s="94"/>
      <c r="G1224" s="94"/>
      <c r="H1224" s="94"/>
      <c r="I1224" s="94"/>
      <c r="J1224" s="94"/>
      <c r="K1224" s="94"/>
      <c r="L1224" s="246"/>
    </row>
    <row r="1225" spans="1:12" s="114" customFormat="1" ht="25.5" customHeight="1" outlineLevel="1">
      <c r="A1225" s="94"/>
      <c r="B1225" s="94"/>
      <c r="C1225" s="94"/>
      <c r="D1225" s="94"/>
      <c r="E1225" s="94"/>
      <c r="F1225" s="94"/>
      <c r="G1225" s="94"/>
      <c r="H1225" s="94"/>
      <c r="I1225" s="94"/>
      <c r="J1225" s="94"/>
      <c r="K1225" s="94"/>
      <c r="L1225" s="246"/>
    </row>
    <row r="1226" spans="1:12" s="114" customFormat="1" ht="25.5" customHeight="1" outlineLevel="1">
      <c r="A1226" s="94"/>
      <c r="B1226" s="94"/>
      <c r="C1226" s="94"/>
      <c r="D1226" s="94"/>
      <c r="E1226" s="94"/>
      <c r="F1226" s="94"/>
      <c r="G1226" s="94"/>
      <c r="H1226" s="94"/>
      <c r="I1226" s="94"/>
      <c r="J1226" s="94"/>
      <c r="K1226" s="94"/>
      <c r="L1226" s="246"/>
    </row>
    <row r="1227" spans="1:12" s="114" customFormat="1" ht="25.5" customHeight="1" outlineLevel="1">
      <c r="A1227" s="94"/>
      <c r="B1227" s="94"/>
      <c r="C1227" s="94"/>
      <c r="D1227" s="94"/>
      <c r="E1227" s="94"/>
      <c r="F1227" s="94"/>
      <c r="G1227" s="94"/>
      <c r="H1227" s="94"/>
      <c r="I1227" s="94"/>
      <c r="J1227" s="94"/>
      <c r="K1227" s="94"/>
      <c r="L1227" s="246"/>
    </row>
    <row r="1228" spans="1:12" s="114" customFormat="1" ht="25.5" customHeight="1" outlineLevel="1">
      <c r="A1228" s="94"/>
      <c r="B1228" s="94"/>
      <c r="C1228" s="94"/>
      <c r="D1228" s="94"/>
      <c r="E1228" s="94"/>
      <c r="F1228" s="94"/>
      <c r="G1228" s="94"/>
      <c r="H1228" s="94"/>
      <c r="I1228" s="94"/>
      <c r="J1228" s="94"/>
      <c r="K1228" s="94"/>
      <c r="L1228" s="246"/>
    </row>
  </sheetData>
  <mergeCells count="138">
    <mergeCell ref="J922:K922"/>
    <mergeCell ref="I923:J923"/>
    <mergeCell ref="I895:J895"/>
    <mergeCell ref="I856:J856"/>
    <mergeCell ref="I751:J751"/>
    <mergeCell ref="I753:J753"/>
    <mergeCell ref="I1010:J1010"/>
    <mergeCell ref="I1011:J1011"/>
    <mergeCell ref="J956:K956"/>
    <mergeCell ref="I957:J957"/>
    <mergeCell ref="I889:J889"/>
    <mergeCell ref="I890:J890"/>
    <mergeCell ref="I892:J892"/>
    <mergeCell ref="I858:J858"/>
    <mergeCell ref="I861:J861"/>
    <mergeCell ref="J887:K887"/>
    <mergeCell ref="I888:J888"/>
    <mergeCell ref="I821:J821"/>
    <mergeCell ref="J853:K853"/>
    <mergeCell ref="I854:J854"/>
    <mergeCell ref="J820:K820"/>
    <mergeCell ref="I756:J756"/>
    <mergeCell ref="I760:J760"/>
    <mergeCell ref="J785:K785"/>
    <mergeCell ref="I1151:J1151"/>
    <mergeCell ref="I1155:J1155"/>
    <mergeCell ref="I993:J993"/>
    <mergeCell ref="I994:J994"/>
    <mergeCell ref="I998:J998"/>
    <mergeCell ref="I1002:J1002"/>
    <mergeCell ref="I1006:J1006"/>
    <mergeCell ref="I1009:J1009"/>
    <mergeCell ref="I958:J958"/>
    <mergeCell ref="I959:J959"/>
    <mergeCell ref="I961:J961"/>
    <mergeCell ref="I964:J964"/>
    <mergeCell ref="J991:K991"/>
    <mergeCell ref="I992:J992"/>
    <mergeCell ref="I786:J786"/>
    <mergeCell ref="I763:J763"/>
    <mergeCell ref="I764:J764"/>
    <mergeCell ref="I855:J855"/>
    <mergeCell ref="I787:J787"/>
    <mergeCell ref="I788:J788"/>
    <mergeCell ref="I790:J790"/>
    <mergeCell ref="I793:J793"/>
    <mergeCell ref="I797:J797"/>
    <mergeCell ref="F830:J830"/>
    <mergeCell ref="I749:J749"/>
    <mergeCell ref="I750:J750"/>
    <mergeCell ref="I365:J365"/>
    <mergeCell ref="I366:J366"/>
    <mergeCell ref="I369:J369"/>
    <mergeCell ref="I372:J372"/>
    <mergeCell ref="J397:K397"/>
    <mergeCell ref="I398:J398"/>
    <mergeCell ref="I399:J399"/>
    <mergeCell ref="I400:J400"/>
    <mergeCell ref="I402:J402"/>
    <mergeCell ref="I405:J405"/>
    <mergeCell ref="I409:J409"/>
    <mergeCell ref="I410:J410"/>
    <mergeCell ref="I442:J442"/>
    <mergeCell ref="I443:J443"/>
    <mergeCell ref="J748:K748"/>
    <mergeCell ref="J431:K431"/>
    <mergeCell ref="I432:J432"/>
    <mergeCell ref="I433:J433"/>
    <mergeCell ref="I434:J434"/>
    <mergeCell ref="I437:J437"/>
    <mergeCell ref="I441:J441"/>
    <mergeCell ref="I411:J411"/>
    <mergeCell ref="I333:J333"/>
    <mergeCell ref="I336:J336"/>
    <mergeCell ref="I340:J340"/>
    <mergeCell ref="J363:K363"/>
    <mergeCell ref="I364:J364"/>
    <mergeCell ref="I307:J307"/>
    <mergeCell ref="J328:K328"/>
    <mergeCell ref="I329:J329"/>
    <mergeCell ref="I330:J330"/>
    <mergeCell ref="I331:J331"/>
    <mergeCell ref="J291:K291"/>
    <mergeCell ref="I292:J292"/>
    <mergeCell ref="I293:J293"/>
    <mergeCell ref="I294:J294"/>
    <mergeCell ref="I299:J299"/>
    <mergeCell ref="J254:K254"/>
    <mergeCell ref="I255:J255"/>
    <mergeCell ref="I256:J256"/>
    <mergeCell ref="I222:J222"/>
    <mergeCell ref="I225:J225"/>
    <mergeCell ref="I181:J181"/>
    <mergeCell ref="I257:J257"/>
    <mergeCell ref="J107:K107"/>
    <mergeCell ref="I185:J185"/>
    <mergeCell ref="I189:J189"/>
    <mergeCell ref="I193:J193"/>
    <mergeCell ref="I302:J302"/>
    <mergeCell ref="I108:J108"/>
    <mergeCell ref="I109:J109"/>
    <mergeCell ref="I110:J110"/>
    <mergeCell ref="I112:J112"/>
    <mergeCell ref="J217:K217"/>
    <mergeCell ref="I218:J218"/>
    <mergeCell ref="I219:J219"/>
    <mergeCell ref="I220:J220"/>
    <mergeCell ref="I182:J182"/>
    <mergeCell ref="I183:J183"/>
    <mergeCell ref="I145:J145"/>
    <mergeCell ref="I146:J146"/>
    <mergeCell ref="I148:J148"/>
    <mergeCell ref="I151:J151"/>
    <mergeCell ref="I154:J154"/>
    <mergeCell ref="I115:J115"/>
    <mergeCell ref="J143:K143"/>
    <mergeCell ref="I38:J38"/>
    <mergeCell ref="I42:J42"/>
    <mergeCell ref="I45:J45"/>
    <mergeCell ref="I46:J46"/>
    <mergeCell ref="I47:J47"/>
    <mergeCell ref="I7:J7"/>
    <mergeCell ref="I6:J6"/>
    <mergeCell ref="I70:J70"/>
    <mergeCell ref="J180:K180"/>
    <mergeCell ref="I144:J144"/>
    <mergeCell ref="I53:J53"/>
    <mergeCell ref="I78:J78"/>
    <mergeCell ref="A1:L1"/>
    <mergeCell ref="J5:K5"/>
    <mergeCell ref="I34:J34"/>
    <mergeCell ref="I32:J32"/>
    <mergeCell ref="I31:J31"/>
    <mergeCell ref="I30:J30"/>
    <mergeCell ref="J29:K29"/>
    <mergeCell ref="I23:J23"/>
    <mergeCell ref="I19:J19"/>
    <mergeCell ref="I14:J14"/>
  </mergeCells>
  <pageMargins left="1.1811023622047245" right="0.59055118110236227" top="0.98425196850393704" bottom="0.59055118110236227" header="0.31496062992125984" footer="0.31496062992125984"/>
  <pageSetup paperSize="9" scale="84" firstPageNumber="16" orientation="portrait" useFirstPageNumber="1" r:id="rId1"/>
  <headerFooter>
    <oddHeader>&amp;C&amp;"TH Sarabun New,ตัวหนา"&amp;18&amp;P</oddHeader>
  </headerFooter>
  <rowBreaks count="24" manualBreakCount="24">
    <brk id="28" max="11" man="1"/>
    <brk id="69" max="11" man="1"/>
    <brk id="106" max="11" man="1"/>
    <brk id="142" max="11" man="1"/>
    <brk id="179" max="11" man="1"/>
    <brk id="216" max="11" man="1"/>
    <brk id="253" max="11" man="1"/>
    <brk id="290" max="11" man="1"/>
    <brk id="327" max="11" man="1"/>
    <brk id="362" max="11" man="1"/>
    <brk id="396" max="11" man="1"/>
    <brk id="430" max="11" man="1"/>
    <brk id="562" max="11" man="1"/>
    <brk id="599" max="11" man="1"/>
    <brk id="636" max="11" man="1"/>
    <brk id="673" max="11" man="1"/>
    <brk id="710" max="11" man="1"/>
    <brk id="747" max="11" man="1"/>
    <brk id="784" max="11" man="1"/>
    <brk id="819" max="11" man="1"/>
    <brk id="852" max="11" man="1"/>
    <brk id="886" max="11" man="1"/>
    <brk id="955" max="11" man="1"/>
    <brk id="990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A2" sqref="A2:A5"/>
    </sheetView>
  </sheetViews>
  <sheetFormatPr defaultRowHeight="15"/>
  <cols>
    <col min="1" max="1" width="68.140625" customWidth="1"/>
  </cols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2"/>
  <sheetViews>
    <sheetView zoomScale="80" zoomScaleNormal="100" workbookViewId="0">
      <selection activeCell="G30" sqref="G30:G43"/>
    </sheetView>
  </sheetViews>
  <sheetFormatPr defaultColWidth="9.140625" defaultRowHeight="21"/>
  <cols>
    <col min="1" max="1" width="4" style="16" customWidth="1"/>
    <col min="2" max="2" width="10.7109375" style="31" bestFit="1" customWidth="1"/>
    <col min="3" max="3" width="42.140625" style="18" customWidth="1"/>
    <col min="4" max="4" width="9" style="17" customWidth="1"/>
    <col min="5" max="5" width="25.28515625" style="18" customWidth="1"/>
    <col min="6" max="6" width="11.28515625" style="17" customWidth="1"/>
    <col min="7" max="7" width="31.42578125" style="18" customWidth="1"/>
    <col min="8" max="16384" width="9.140625" style="5"/>
  </cols>
  <sheetData>
    <row r="1" spans="1:7" s="3" customFormat="1">
      <c r="A1" s="70" t="s">
        <v>112</v>
      </c>
      <c r="B1" s="71"/>
      <c r="C1" s="72"/>
      <c r="D1" s="1" t="s">
        <v>100</v>
      </c>
      <c r="E1" s="2" t="s">
        <v>101</v>
      </c>
      <c r="F1" s="1" t="s">
        <v>102</v>
      </c>
      <c r="G1" s="2" t="s">
        <v>113</v>
      </c>
    </row>
    <row r="2" spans="1:7">
      <c r="A2" s="45">
        <v>1</v>
      </c>
      <c r="B2" s="67" t="s">
        <v>0</v>
      </c>
      <c r="C2" s="68" t="s">
        <v>114</v>
      </c>
      <c r="D2" s="69"/>
      <c r="E2" s="68"/>
      <c r="F2" s="69"/>
      <c r="G2" s="68"/>
    </row>
    <row r="3" spans="1:7" ht="24" customHeight="1">
      <c r="A3" s="45">
        <v>1</v>
      </c>
      <c r="B3" s="46" t="s">
        <v>0</v>
      </c>
      <c r="C3" s="47" t="s">
        <v>115</v>
      </c>
      <c r="D3" s="48" t="s">
        <v>1</v>
      </c>
      <c r="E3" s="47" t="s">
        <v>2</v>
      </c>
      <c r="F3" s="49" t="s">
        <v>116</v>
      </c>
      <c r="G3" s="50" t="s">
        <v>117</v>
      </c>
    </row>
    <row r="4" spans="1:7" ht="24" customHeight="1">
      <c r="A4" s="45">
        <v>1</v>
      </c>
      <c r="B4" s="46" t="s">
        <v>0</v>
      </c>
      <c r="C4" s="47" t="s">
        <v>118</v>
      </c>
      <c r="D4" s="48" t="s">
        <v>1</v>
      </c>
      <c r="E4" s="47" t="s">
        <v>2</v>
      </c>
      <c r="F4" s="49" t="s">
        <v>116</v>
      </c>
      <c r="G4" s="50" t="s">
        <v>117</v>
      </c>
    </row>
    <row r="5" spans="1:7" ht="24" customHeight="1">
      <c r="A5" s="45">
        <v>1</v>
      </c>
      <c r="B5" s="46" t="s">
        <v>0</v>
      </c>
      <c r="C5" s="47" t="s">
        <v>119</v>
      </c>
      <c r="D5" s="48" t="s">
        <v>1</v>
      </c>
      <c r="E5" s="47" t="s">
        <v>2</v>
      </c>
      <c r="F5" s="49" t="s">
        <v>116</v>
      </c>
      <c r="G5" s="50" t="s">
        <v>117</v>
      </c>
    </row>
    <row r="6" spans="1:7" ht="24" customHeight="1">
      <c r="A6" s="45">
        <v>1</v>
      </c>
      <c r="B6" s="46" t="s">
        <v>0</v>
      </c>
      <c r="C6" s="47" t="s">
        <v>120</v>
      </c>
      <c r="D6" s="48" t="s">
        <v>1</v>
      </c>
      <c r="E6" s="47" t="s">
        <v>2</v>
      </c>
      <c r="F6" s="49" t="s">
        <v>116</v>
      </c>
      <c r="G6" s="50" t="s">
        <v>117</v>
      </c>
    </row>
    <row r="7" spans="1:7" ht="24" customHeight="1">
      <c r="A7" s="45">
        <v>1</v>
      </c>
      <c r="B7" s="46" t="s">
        <v>0</v>
      </c>
      <c r="C7" s="47" t="s">
        <v>121</v>
      </c>
      <c r="D7" s="48" t="s">
        <v>1</v>
      </c>
      <c r="E7" s="47" t="s">
        <v>2</v>
      </c>
      <c r="F7" s="49" t="s">
        <v>116</v>
      </c>
      <c r="G7" s="50" t="s">
        <v>117</v>
      </c>
    </row>
    <row r="8" spans="1:7">
      <c r="A8" s="51">
        <v>2</v>
      </c>
      <c r="B8" s="67" t="s">
        <v>3</v>
      </c>
      <c r="C8" s="68" t="s">
        <v>122</v>
      </c>
      <c r="D8" s="69"/>
      <c r="E8" s="68"/>
      <c r="F8" s="69"/>
      <c r="G8" s="68"/>
    </row>
    <row r="9" spans="1:7">
      <c r="A9" s="51">
        <v>2</v>
      </c>
      <c r="B9" s="52" t="s">
        <v>3</v>
      </c>
      <c r="C9" s="53" t="s">
        <v>118</v>
      </c>
      <c r="D9" s="54" t="s">
        <v>1</v>
      </c>
      <c r="E9" s="53" t="s">
        <v>2</v>
      </c>
      <c r="F9" s="49" t="s">
        <v>123</v>
      </c>
      <c r="G9" s="55" t="s">
        <v>124</v>
      </c>
    </row>
    <row r="10" spans="1:7">
      <c r="A10" s="51">
        <v>2</v>
      </c>
      <c r="B10" s="52" t="s">
        <v>3</v>
      </c>
      <c r="C10" s="53" t="s">
        <v>125</v>
      </c>
      <c r="D10" s="54" t="s">
        <v>1</v>
      </c>
      <c r="E10" s="53" t="s">
        <v>2</v>
      </c>
      <c r="F10" s="49" t="s">
        <v>123</v>
      </c>
      <c r="G10" s="55" t="s">
        <v>124</v>
      </c>
    </row>
    <row r="11" spans="1:7">
      <c r="A11" s="51">
        <v>2</v>
      </c>
      <c r="B11" s="52" t="s">
        <v>3</v>
      </c>
      <c r="C11" s="53" t="s">
        <v>126</v>
      </c>
      <c r="D11" s="54" t="s">
        <v>1</v>
      </c>
      <c r="E11" s="53" t="s">
        <v>2</v>
      </c>
      <c r="F11" s="49" t="s">
        <v>123</v>
      </c>
      <c r="G11" s="55" t="s">
        <v>124</v>
      </c>
    </row>
    <row r="12" spans="1:7" ht="24" customHeight="1">
      <c r="A12" s="51">
        <v>2</v>
      </c>
      <c r="B12" s="52" t="s">
        <v>3</v>
      </c>
      <c r="C12" s="56" t="s">
        <v>127</v>
      </c>
      <c r="D12" s="57" t="s">
        <v>1</v>
      </c>
      <c r="E12" s="56" t="s">
        <v>2</v>
      </c>
      <c r="F12" s="58" t="s">
        <v>123</v>
      </c>
      <c r="G12" s="59" t="s">
        <v>124</v>
      </c>
    </row>
    <row r="13" spans="1:7" ht="63">
      <c r="A13" s="51">
        <v>2</v>
      </c>
      <c r="B13" s="52" t="s">
        <v>3</v>
      </c>
      <c r="C13" s="53" t="s">
        <v>128</v>
      </c>
      <c r="D13" s="54" t="s">
        <v>1</v>
      </c>
      <c r="E13" s="53" t="s">
        <v>2</v>
      </c>
      <c r="F13" s="49" t="s">
        <v>123</v>
      </c>
      <c r="G13" s="55" t="s">
        <v>124</v>
      </c>
    </row>
    <row r="14" spans="1:7" ht="24" customHeight="1">
      <c r="A14" s="4">
        <v>3</v>
      </c>
      <c r="B14" s="67" t="s">
        <v>4</v>
      </c>
      <c r="C14" s="68" t="s">
        <v>129</v>
      </c>
      <c r="D14" s="69"/>
      <c r="E14" s="68"/>
      <c r="F14" s="69" t="s">
        <v>401</v>
      </c>
      <c r="G14" s="68" t="s">
        <v>402</v>
      </c>
    </row>
    <row r="15" spans="1:7" ht="24" customHeight="1">
      <c r="A15" s="4">
        <v>3</v>
      </c>
      <c r="B15" s="23" t="s">
        <v>4</v>
      </c>
      <c r="C15" s="24" t="s">
        <v>130</v>
      </c>
      <c r="D15" s="25" t="s">
        <v>5</v>
      </c>
      <c r="E15" s="24" t="s">
        <v>6</v>
      </c>
      <c r="F15" s="60" t="s">
        <v>81</v>
      </c>
      <c r="G15" s="61" t="s">
        <v>131</v>
      </c>
    </row>
    <row r="16" spans="1:7">
      <c r="A16" s="4">
        <v>3</v>
      </c>
      <c r="B16" s="23" t="s">
        <v>4</v>
      </c>
      <c r="C16" s="26"/>
      <c r="D16" s="27"/>
      <c r="E16" s="26"/>
      <c r="F16" s="60" t="s">
        <v>132</v>
      </c>
      <c r="G16" s="62" t="s">
        <v>133</v>
      </c>
    </row>
    <row r="17" spans="1:7">
      <c r="A17" s="4">
        <v>4</v>
      </c>
      <c r="B17" s="67" t="s">
        <v>7</v>
      </c>
      <c r="C17" s="68" t="s">
        <v>134</v>
      </c>
      <c r="D17" s="69"/>
      <c r="E17" s="68"/>
      <c r="F17" s="69" t="s">
        <v>403</v>
      </c>
      <c r="G17" s="68" t="s">
        <v>404</v>
      </c>
    </row>
    <row r="18" spans="1:7" ht="42">
      <c r="A18" s="4">
        <v>4</v>
      </c>
      <c r="B18" s="23" t="s">
        <v>7</v>
      </c>
      <c r="C18" s="11" t="s">
        <v>135</v>
      </c>
      <c r="D18" s="10" t="s">
        <v>14</v>
      </c>
      <c r="E18" s="11" t="s">
        <v>15</v>
      </c>
      <c r="F18" s="63" t="s">
        <v>91</v>
      </c>
      <c r="G18" s="64" t="s">
        <v>136</v>
      </c>
    </row>
    <row r="19" spans="1:7">
      <c r="A19" s="4">
        <v>4</v>
      </c>
      <c r="B19" s="23" t="s">
        <v>7</v>
      </c>
      <c r="C19" s="11" t="s">
        <v>137</v>
      </c>
      <c r="D19" s="10" t="s">
        <v>1</v>
      </c>
      <c r="E19" s="11" t="s">
        <v>2</v>
      </c>
      <c r="F19" s="63" t="s">
        <v>138</v>
      </c>
      <c r="G19" s="61" t="s">
        <v>139</v>
      </c>
    </row>
    <row r="20" spans="1:7">
      <c r="A20" s="4">
        <v>4</v>
      </c>
      <c r="B20" s="23" t="s">
        <v>7</v>
      </c>
      <c r="C20" s="24" t="s">
        <v>140</v>
      </c>
      <c r="D20" s="25" t="s">
        <v>12</v>
      </c>
      <c r="E20" s="24" t="s">
        <v>13</v>
      </c>
      <c r="F20" s="60" t="s">
        <v>132</v>
      </c>
      <c r="G20" s="61" t="s">
        <v>133</v>
      </c>
    </row>
    <row r="21" spans="1:7">
      <c r="A21" s="4">
        <v>4</v>
      </c>
      <c r="B21" s="23" t="s">
        <v>7</v>
      </c>
      <c r="C21" s="26"/>
      <c r="D21" s="27"/>
      <c r="E21" s="26"/>
      <c r="F21" s="60" t="s">
        <v>8</v>
      </c>
      <c r="G21" s="61" t="s">
        <v>141</v>
      </c>
    </row>
    <row r="22" spans="1:7">
      <c r="A22" s="4">
        <v>4</v>
      </c>
      <c r="B22" s="23" t="s">
        <v>7</v>
      </c>
      <c r="C22" s="11" t="s">
        <v>142</v>
      </c>
      <c r="D22" s="10" t="s">
        <v>16</v>
      </c>
      <c r="E22" s="11" t="s">
        <v>17</v>
      </c>
      <c r="F22" s="60" t="s">
        <v>143</v>
      </c>
      <c r="G22" s="61" t="s">
        <v>144</v>
      </c>
    </row>
    <row r="23" spans="1:7">
      <c r="A23" s="4">
        <v>4</v>
      </c>
      <c r="B23" s="23" t="s">
        <v>7</v>
      </c>
      <c r="C23" s="24" t="s">
        <v>145</v>
      </c>
      <c r="D23" s="25" t="s">
        <v>8</v>
      </c>
      <c r="E23" s="24" t="s">
        <v>9</v>
      </c>
      <c r="F23" s="65" t="s">
        <v>146</v>
      </c>
      <c r="G23" s="62" t="s">
        <v>147</v>
      </c>
    </row>
    <row r="24" spans="1:7" ht="24" customHeight="1">
      <c r="A24" s="4">
        <v>4</v>
      </c>
      <c r="B24" s="23" t="s">
        <v>7</v>
      </c>
      <c r="C24" s="26"/>
      <c r="D24" s="27"/>
      <c r="E24" s="26"/>
      <c r="F24" s="60" t="s">
        <v>148</v>
      </c>
      <c r="G24" s="61" t="s">
        <v>149</v>
      </c>
    </row>
    <row r="25" spans="1:7">
      <c r="A25" s="4">
        <v>4</v>
      </c>
      <c r="B25" s="23" t="s">
        <v>7</v>
      </c>
      <c r="C25" s="11" t="s">
        <v>150</v>
      </c>
      <c r="D25" s="10" t="s">
        <v>10</v>
      </c>
      <c r="E25" s="11" t="s">
        <v>11</v>
      </c>
      <c r="F25" s="60" t="s">
        <v>93</v>
      </c>
      <c r="G25" s="61" t="s">
        <v>151</v>
      </c>
    </row>
    <row r="26" spans="1:7">
      <c r="A26" s="4">
        <v>4</v>
      </c>
      <c r="B26" s="23" t="s">
        <v>7</v>
      </c>
      <c r="C26" s="11" t="s">
        <v>152</v>
      </c>
      <c r="D26" s="10" t="s">
        <v>18</v>
      </c>
      <c r="E26" s="11" t="s">
        <v>19</v>
      </c>
      <c r="F26" s="60" t="s">
        <v>88</v>
      </c>
      <c r="G26" s="66" t="s">
        <v>153</v>
      </c>
    </row>
    <row r="27" spans="1:7" ht="24" customHeight="1">
      <c r="A27" s="4">
        <v>4</v>
      </c>
      <c r="B27" s="23" t="s">
        <v>7</v>
      </c>
      <c r="C27" s="11" t="s">
        <v>154</v>
      </c>
      <c r="D27" s="10" t="s">
        <v>20</v>
      </c>
      <c r="E27" s="11" t="s">
        <v>21</v>
      </c>
      <c r="F27" s="60" t="s">
        <v>94</v>
      </c>
      <c r="G27" s="66" t="s">
        <v>155</v>
      </c>
    </row>
    <row r="28" spans="1:7">
      <c r="A28" s="4">
        <v>4</v>
      </c>
      <c r="B28" s="23" t="s">
        <v>7</v>
      </c>
      <c r="C28" s="11" t="s">
        <v>156</v>
      </c>
      <c r="D28" s="10" t="s">
        <v>22</v>
      </c>
      <c r="E28" s="11" t="s">
        <v>23</v>
      </c>
      <c r="F28" s="60" t="s">
        <v>157</v>
      </c>
      <c r="G28" s="61" t="s">
        <v>158</v>
      </c>
    </row>
    <row r="29" spans="1:7">
      <c r="A29" s="4">
        <v>5</v>
      </c>
      <c r="B29" s="67" t="s">
        <v>24</v>
      </c>
      <c r="C29" s="68" t="s">
        <v>159</v>
      </c>
      <c r="D29" s="69"/>
      <c r="E29" s="68"/>
      <c r="F29" s="69" t="s">
        <v>459</v>
      </c>
      <c r="G29" s="68" t="s">
        <v>460</v>
      </c>
    </row>
    <row r="30" spans="1:7" ht="42">
      <c r="A30" s="4">
        <v>5</v>
      </c>
      <c r="B30" s="23" t="s">
        <v>24</v>
      </c>
      <c r="C30" s="11" t="s">
        <v>160</v>
      </c>
      <c r="D30" s="10" t="s">
        <v>25</v>
      </c>
      <c r="E30" s="11" t="s">
        <v>26</v>
      </c>
      <c r="F30" s="9" t="s">
        <v>81</v>
      </c>
      <c r="G30" s="21" t="s">
        <v>131</v>
      </c>
    </row>
    <row r="31" spans="1:7">
      <c r="A31" s="4">
        <v>5</v>
      </c>
      <c r="B31" s="23" t="s">
        <v>24</v>
      </c>
      <c r="C31" s="26"/>
      <c r="D31" s="27"/>
      <c r="E31" s="8"/>
      <c r="F31" s="9" t="s">
        <v>91</v>
      </c>
      <c r="G31" s="20" t="s">
        <v>136</v>
      </c>
    </row>
    <row r="32" spans="1:7" ht="42">
      <c r="A32" s="4">
        <v>5</v>
      </c>
      <c r="B32" s="23" t="s">
        <v>24</v>
      </c>
      <c r="C32" s="11" t="s">
        <v>161</v>
      </c>
      <c r="D32" s="10" t="s">
        <v>27</v>
      </c>
      <c r="E32" s="11" t="s">
        <v>28</v>
      </c>
      <c r="F32" s="9" t="s">
        <v>162</v>
      </c>
      <c r="G32" s="20" t="s">
        <v>161</v>
      </c>
    </row>
    <row r="33" spans="1:7" ht="42">
      <c r="A33" s="4">
        <v>5</v>
      </c>
      <c r="B33" s="23" t="s">
        <v>24</v>
      </c>
      <c r="C33" s="11" t="s">
        <v>163</v>
      </c>
      <c r="D33" s="10" t="s">
        <v>29</v>
      </c>
      <c r="E33" s="11" t="s">
        <v>30</v>
      </c>
      <c r="F33" s="9" t="s">
        <v>164</v>
      </c>
      <c r="G33" s="20" t="s">
        <v>163</v>
      </c>
    </row>
    <row r="34" spans="1:7" ht="63">
      <c r="A34" s="4">
        <v>5</v>
      </c>
      <c r="B34" s="23" t="s">
        <v>24</v>
      </c>
      <c r="C34" s="11" t="s">
        <v>165</v>
      </c>
      <c r="D34" s="10" t="s">
        <v>31</v>
      </c>
      <c r="E34" s="11" t="s">
        <v>32</v>
      </c>
      <c r="F34" s="9" t="s">
        <v>166</v>
      </c>
      <c r="G34" s="20" t="s">
        <v>165</v>
      </c>
    </row>
    <row r="35" spans="1:7" ht="63">
      <c r="A35" s="4">
        <v>5</v>
      </c>
      <c r="B35" s="23" t="s">
        <v>24</v>
      </c>
      <c r="C35" s="11" t="s">
        <v>167</v>
      </c>
      <c r="D35" s="10" t="s">
        <v>33</v>
      </c>
      <c r="E35" s="11" t="s">
        <v>168</v>
      </c>
      <c r="F35" s="9" t="s">
        <v>169</v>
      </c>
      <c r="G35" s="20" t="s">
        <v>167</v>
      </c>
    </row>
    <row r="36" spans="1:7" ht="63">
      <c r="A36" s="4">
        <v>5</v>
      </c>
      <c r="B36" s="23" t="s">
        <v>24</v>
      </c>
      <c r="C36" s="8" t="s">
        <v>170</v>
      </c>
      <c r="D36" s="7" t="s">
        <v>34</v>
      </c>
      <c r="E36" s="8" t="s">
        <v>35</v>
      </c>
      <c r="F36" s="14" t="s">
        <v>171</v>
      </c>
      <c r="G36" s="28" t="s">
        <v>170</v>
      </c>
    </row>
    <row r="37" spans="1:7" ht="42">
      <c r="A37" s="4">
        <v>5</v>
      </c>
      <c r="B37" s="23" t="s">
        <v>24</v>
      </c>
      <c r="C37" s="11" t="s">
        <v>172</v>
      </c>
      <c r="D37" s="10" t="s">
        <v>36</v>
      </c>
      <c r="E37" s="11" t="s">
        <v>37</v>
      </c>
      <c r="F37" s="9" t="s">
        <v>173</v>
      </c>
      <c r="G37" s="20" t="s">
        <v>172</v>
      </c>
    </row>
    <row r="38" spans="1:7" ht="42">
      <c r="A38" s="4">
        <v>5</v>
      </c>
      <c r="B38" s="23" t="s">
        <v>24</v>
      </c>
      <c r="C38" s="8" t="s">
        <v>174</v>
      </c>
      <c r="D38" s="7" t="s">
        <v>38</v>
      </c>
      <c r="E38" s="8" t="s">
        <v>39</v>
      </c>
      <c r="F38" s="12" t="s">
        <v>175</v>
      </c>
      <c r="G38" s="13" t="s">
        <v>174</v>
      </c>
    </row>
    <row r="39" spans="1:7" ht="42">
      <c r="A39" s="4">
        <v>5</v>
      </c>
      <c r="B39" s="23" t="s">
        <v>24</v>
      </c>
      <c r="C39" s="11" t="s">
        <v>176</v>
      </c>
      <c r="D39" s="10" t="s">
        <v>40</v>
      </c>
      <c r="E39" s="11" t="s">
        <v>41</v>
      </c>
      <c r="F39" s="9" t="s">
        <v>177</v>
      </c>
      <c r="G39" s="20" t="s">
        <v>178</v>
      </c>
    </row>
    <row r="40" spans="1:7" ht="24" customHeight="1">
      <c r="A40" s="4">
        <v>5</v>
      </c>
      <c r="B40" s="23" t="s">
        <v>24</v>
      </c>
      <c r="C40" s="11" t="s">
        <v>179</v>
      </c>
      <c r="D40" s="10" t="s">
        <v>42</v>
      </c>
      <c r="E40" s="11" t="s">
        <v>180</v>
      </c>
      <c r="F40" s="9" t="s">
        <v>181</v>
      </c>
      <c r="G40" s="20" t="s">
        <v>182</v>
      </c>
    </row>
    <row r="41" spans="1:7" ht="63">
      <c r="A41" s="4">
        <v>5</v>
      </c>
      <c r="B41" s="23" t="s">
        <v>24</v>
      </c>
      <c r="C41" s="11" t="s">
        <v>183</v>
      </c>
      <c r="D41" s="10" t="s">
        <v>43</v>
      </c>
      <c r="E41" s="11" t="s">
        <v>44</v>
      </c>
      <c r="F41" s="9" t="s">
        <v>184</v>
      </c>
      <c r="G41" s="20" t="s">
        <v>183</v>
      </c>
    </row>
    <row r="42" spans="1:7" ht="42">
      <c r="A42" s="4">
        <v>5</v>
      </c>
      <c r="B42" s="23" t="s">
        <v>24</v>
      </c>
      <c r="C42" s="11" t="s">
        <v>185</v>
      </c>
      <c r="D42" s="10" t="s">
        <v>45</v>
      </c>
      <c r="E42" s="11" t="s">
        <v>46</v>
      </c>
      <c r="F42" s="9" t="s">
        <v>186</v>
      </c>
      <c r="G42" s="20" t="s">
        <v>185</v>
      </c>
    </row>
    <row r="43" spans="1:7" ht="24" customHeight="1">
      <c r="A43" s="4">
        <v>5</v>
      </c>
      <c r="B43" s="23" t="s">
        <v>24</v>
      </c>
      <c r="C43" s="11" t="s">
        <v>187</v>
      </c>
      <c r="D43" s="10" t="s">
        <v>47</v>
      </c>
      <c r="E43" s="11" t="s">
        <v>188</v>
      </c>
      <c r="F43" s="9" t="s">
        <v>189</v>
      </c>
      <c r="G43" s="20" t="s">
        <v>187</v>
      </c>
    </row>
    <row r="44" spans="1:7">
      <c r="A44" s="6">
        <v>6</v>
      </c>
      <c r="B44" s="67" t="s">
        <v>48</v>
      </c>
      <c r="C44" s="68" t="s">
        <v>190</v>
      </c>
      <c r="D44" s="69"/>
      <c r="E44" s="68"/>
      <c r="F44" s="69" t="s">
        <v>405</v>
      </c>
      <c r="G44" s="68" t="s">
        <v>406</v>
      </c>
    </row>
    <row r="45" spans="1:7" ht="24" customHeight="1">
      <c r="A45" s="6">
        <v>6</v>
      </c>
      <c r="B45" s="19" t="s">
        <v>48</v>
      </c>
      <c r="C45" s="24" t="s">
        <v>160</v>
      </c>
      <c r="D45" s="25" t="s">
        <v>25</v>
      </c>
      <c r="E45" s="367" t="s">
        <v>26</v>
      </c>
      <c r="F45" s="9" t="s">
        <v>81</v>
      </c>
      <c r="G45" s="21" t="s">
        <v>131</v>
      </c>
    </row>
    <row r="46" spans="1:7">
      <c r="A46" s="6">
        <v>6</v>
      </c>
      <c r="B46" s="19" t="s">
        <v>48</v>
      </c>
      <c r="C46" s="26"/>
      <c r="D46" s="27"/>
      <c r="E46" s="368"/>
      <c r="F46" s="9" t="s">
        <v>191</v>
      </c>
      <c r="G46" s="20" t="s">
        <v>192</v>
      </c>
    </row>
    <row r="47" spans="1:7" ht="24" customHeight="1">
      <c r="A47" s="6">
        <v>6</v>
      </c>
      <c r="B47" s="19" t="s">
        <v>48</v>
      </c>
      <c r="C47" s="26"/>
      <c r="D47" s="27"/>
      <c r="E47" s="8"/>
      <c r="F47" s="14" t="s">
        <v>193</v>
      </c>
      <c r="G47" s="28" t="s">
        <v>194</v>
      </c>
    </row>
    <row r="48" spans="1:7" ht="24" customHeight="1">
      <c r="A48" s="6"/>
      <c r="B48" s="19"/>
      <c r="C48" s="26"/>
      <c r="D48" s="27"/>
      <c r="E48" s="8"/>
      <c r="F48" s="73" t="s">
        <v>407</v>
      </c>
      <c r="G48" s="74" t="s">
        <v>408</v>
      </c>
    </row>
    <row r="49" spans="1:7" ht="24" customHeight="1">
      <c r="A49" s="6">
        <v>6</v>
      </c>
      <c r="B49" s="19" t="s">
        <v>48</v>
      </c>
      <c r="C49" s="24" t="s">
        <v>195</v>
      </c>
      <c r="D49" s="25" t="s">
        <v>63</v>
      </c>
      <c r="E49" s="24" t="s">
        <v>64</v>
      </c>
      <c r="F49" s="9" t="s">
        <v>81</v>
      </c>
      <c r="G49" s="21" t="s">
        <v>131</v>
      </c>
    </row>
    <row r="50" spans="1:7" ht="24" customHeight="1">
      <c r="A50" s="6">
        <v>6</v>
      </c>
      <c r="B50" s="19" t="s">
        <v>48</v>
      </c>
      <c r="C50" s="26"/>
      <c r="D50" s="27"/>
      <c r="E50" s="26"/>
      <c r="F50" s="9" t="s">
        <v>196</v>
      </c>
      <c r="G50" s="20" t="s">
        <v>197</v>
      </c>
    </row>
    <row r="51" spans="1:7">
      <c r="A51" s="6">
        <v>6</v>
      </c>
      <c r="B51" s="19" t="s">
        <v>48</v>
      </c>
      <c r="C51" s="26"/>
      <c r="D51" s="27"/>
      <c r="E51" s="8"/>
      <c r="F51" s="14" t="s">
        <v>198</v>
      </c>
      <c r="G51" s="28" t="s">
        <v>199</v>
      </c>
    </row>
    <row r="52" spans="1:7">
      <c r="A52" s="6"/>
      <c r="B52" s="19"/>
      <c r="C52" s="26"/>
      <c r="D52" s="27"/>
      <c r="E52" s="8"/>
      <c r="F52" s="73" t="s">
        <v>409</v>
      </c>
      <c r="G52" s="74" t="s">
        <v>410</v>
      </c>
    </row>
    <row r="53" spans="1:7">
      <c r="A53" s="6">
        <v>6</v>
      </c>
      <c r="B53" s="19" t="s">
        <v>48</v>
      </c>
      <c r="C53" s="26" t="s">
        <v>200</v>
      </c>
      <c r="D53" s="27" t="s">
        <v>65</v>
      </c>
      <c r="E53" s="26" t="s">
        <v>66</v>
      </c>
      <c r="F53" s="14" t="s">
        <v>8</v>
      </c>
      <c r="G53" s="28" t="s">
        <v>141</v>
      </c>
    </row>
    <row r="54" spans="1:7">
      <c r="A54" s="6">
        <v>6</v>
      </c>
      <c r="B54" s="19" t="s">
        <v>48</v>
      </c>
      <c r="C54" s="26"/>
      <c r="D54" s="27"/>
      <c r="E54" s="26"/>
      <c r="F54" s="9" t="s">
        <v>81</v>
      </c>
      <c r="G54" s="21" t="s">
        <v>131</v>
      </c>
    </row>
    <row r="55" spans="1:7">
      <c r="A55" s="6">
        <v>6</v>
      </c>
      <c r="B55" s="19" t="s">
        <v>48</v>
      </c>
      <c r="C55" s="26"/>
      <c r="D55" s="27"/>
      <c r="E55" s="26"/>
      <c r="F55" s="9" t="s">
        <v>25</v>
      </c>
      <c r="G55" s="20" t="s">
        <v>201</v>
      </c>
    </row>
    <row r="56" spans="1:7" ht="42">
      <c r="A56" s="6">
        <v>6</v>
      </c>
      <c r="B56" s="19" t="s">
        <v>48</v>
      </c>
      <c r="C56" s="26"/>
      <c r="D56" s="27"/>
      <c r="E56" s="26"/>
      <c r="F56" s="9" t="s">
        <v>202</v>
      </c>
      <c r="G56" s="20" t="s">
        <v>203</v>
      </c>
    </row>
    <row r="57" spans="1:7">
      <c r="A57" s="6">
        <v>6</v>
      </c>
      <c r="B57" s="19" t="s">
        <v>48</v>
      </c>
      <c r="C57" s="26"/>
      <c r="D57" s="27"/>
      <c r="E57" s="26"/>
      <c r="F57" s="9" t="s">
        <v>204</v>
      </c>
      <c r="G57" s="20" t="s">
        <v>205</v>
      </c>
    </row>
    <row r="58" spans="1:7">
      <c r="A58" s="6">
        <v>6</v>
      </c>
      <c r="B58" s="19" t="s">
        <v>48</v>
      </c>
      <c r="C58" s="26"/>
      <c r="D58" s="27"/>
      <c r="E58" s="26"/>
      <c r="F58" s="9" t="s">
        <v>206</v>
      </c>
      <c r="G58" s="21" t="s">
        <v>207</v>
      </c>
    </row>
    <row r="59" spans="1:7">
      <c r="A59" s="6">
        <v>6</v>
      </c>
      <c r="B59" s="19" t="s">
        <v>48</v>
      </c>
      <c r="C59" s="26"/>
      <c r="D59" s="27"/>
      <c r="E59" s="26"/>
      <c r="F59" s="9" t="s">
        <v>198</v>
      </c>
      <c r="G59" s="20" t="s">
        <v>199</v>
      </c>
    </row>
    <row r="60" spans="1:7" ht="24" customHeight="1">
      <c r="A60" s="6">
        <v>6</v>
      </c>
      <c r="B60" s="19" t="s">
        <v>48</v>
      </c>
      <c r="C60" s="26"/>
      <c r="D60" s="27"/>
      <c r="E60" s="26"/>
      <c r="F60" s="14" t="s">
        <v>193</v>
      </c>
      <c r="G60" s="28" t="s">
        <v>194</v>
      </c>
    </row>
    <row r="61" spans="1:7" ht="24" customHeight="1">
      <c r="A61" s="6"/>
      <c r="B61" s="19"/>
      <c r="C61" s="26"/>
      <c r="D61" s="27"/>
      <c r="E61" s="26"/>
      <c r="F61" s="73" t="s">
        <v>411</v>
      </c>
      <c r="G61" s="74" t="s">
        <v>412</v>
      </c>
    </row>
    <row r="62" spans="1:7">
      <c r="A62" s="6">
        <v>6</v>
      </c>
      <c r="B62" s="19" t="s">
        <v>48</v>
      </c>
      <c r="C62" s="8" t="s">
        <v>208</v>
      </c>
      <c r="D62" s="7" t="s">
        <v>67</v>
      </c>
      <c r="E62" s="8" t="s">
        <v>68</v>
      </c>
      <c r="F62" s="14" t="s">
        <v>81</v>
      </c>
      <c r="G62" s="22" t="s">
        <v>131</v>
      </c>
    </row>
    <row r="63" spans="1:7">
      <c r="A63" s="6">
        <v>6</v>
      </c>
      <c r="B63" s="19" t="s">
        <v>48</v>
      </c>
      <c r="C63" s="8"/>
      <c r="D63" s="7"/>
      <c r="E63" s="8"/>
      <c r="F63" s="9" t="s">
        <v>209</v>
      </c>
      <c r="G63" s="20" t="s">
        <v>210</v>
      </c>
    </row>
    <row r="64" spans="1:7" ht="42">
      <c r="A64" s="6">
        <v>6</v>
      </c>
      <c r="B64" s="19" t="s">
        <v>48</v>
      </c>
      <c r="C64" s="8"/>
      <c r="D64" s="7"/>
      <c r="E64" s="8"/>
      <c r="F64" s="14" t="s">
        <v>211</v>
      </c>
      <c r="G64" s="28" t="s">
        <v>212</v>
      </c>
    </row>
    <row r="65" spans="1:7">
      <c r="A65" s="6">
        <v>6</v>
      </c>
      <c r="B65" s="19" t="s">
        <v>48</v>
      </c>
      <c r="C65" s="8"/>
      <c r="D65" s="7"/>
      <c r="E65" s="8"/>
      <c r="F65" s="9" t="s">
        <v>213</v>
      </c>
      <c r="G65" s="21" t="s">
        <v>214</v>
      </c>
    </row>
    <row r="66" spans="1:7">
      <c r="A66" s="6">
        <v>6</v>
      </c>
      <c r="B66" s="19" t="s">
        <v>48</v>
      </c>
      <c r="C66" s="8"/>
      <c r="D66" s="7"/>
      <c r="E66" s="8"/>
      <c r="F66" s="14" t="s">
        <v>215</v>
      </c>
      <c r="G66" s="28" t="s">
        <v>216</v>
      </c>
    </row>
    <row r="67" spans="1:7">
      <c r="A67" s="6"/>
      <c r="B67" s="19"/>
      <c r="C67" s="8"/>
      <c r="D67" s="7"/>
      <c r="E67" s="8"/>
      <c r="F67" s="73" t="s">
        <v>413</v>
      </c>
      <c r="G67" s="74" t="s">
        <v>414</v>
      </c>
    </row>
    <row r="68" spans="1:7">
      <c r="A68" s="6">
        <v>6</v>
      </c>
      <c r="B68" s="19" t="s">
        <v>48</v>
      </c>
      <c r="C68" s="368" t="s">
        <v>217</v>
      </c>
      <c r="D68" s="27" t="s">
        <v>71</v>
      </c>
      <c r="E68" s="368" t="s">
        <v>218</v>
      </c>
      <c r="F68" s="14" t="s">
        <v>81</v>
      </c>
      <c r="G68" s="22" t="s">
        <v>131</v>
      </c>
    </row>
    <row r="69" spans="1:7">
      <c r="A69" s="6">
        <v>6</v>
      </c>
      <c r="B69" s="19" t="s">
        <v>48</v>
      </c>
      <c r="C69" s="368"/>
      <c r="D69" s="27"/>
      <c r="E69" s="368"/>
      <c r="F69" s="15" t="s">
        <v>8</v>
      </c>
      <c r="G69" s="20" t="s">
        <v>141</v>
      </c>
    </row>
    <row r="70" spans="1:7" ht="48" customHeight="1">
      <c r="A70" s="6">
        <v>6</v>
      </c>
      <c r="B70" s="19" t="s">
        <v>48</v>
      </c>
      <c r="C70" s="8"/>
      <c r="D70" s="27"/>
      <c r="E70" s="8"/>
      <c r="F70" s="14" t="s">
        <v>219</v>
      </c>
      <c r="G70" s="20" t="s">
        <v>220</v>
      </c>
    </row>
    <row r="71" spans="1:7">
      <c r="A71" s="6">
        <v>6</v>
      </c>
      <c r="B71" s="19" t="s">
        <v>48</v>
      </c>
      <c r="C71" s="8"/>
      <c r="D71" s="27"/>
      <c r="E71" s="8"/>
      <c r="F71" s="9" t="s">
        <v>221</v>
      </c>
      <c r="G71" s="20" t="s">
        <v>222</v>
      </c>
    </row>
    <row r="72" spans="1:7">
      <c r="A72" s="6"/>
      <c r="B72" s="19"/>
      <c r="C72" s="8"/>
      <c r="D72" s="27"/>
      <c r="E72" s="8"/>
      <c r="F72" s="73" t="s">
        <v>415</v>
      </c>
      <c r="G72" s="74" t="s">
        <v>416</v>
      </c>
    </row>
    <row r="73" spans="1:7" ht="24" customHeight="1">
      <c r="A73" s="6">
        <v>6</v>
      </c>
      <c r="B73" s="19" t="s">
        <v>48</v>
      </c>
      <c r="C73" s="11" t="s">
        <v>223</v>
      </c>
      <c r="D73" s="25" t="s">
        <v>58</v>
      </c>
      <c r="E73" s="367" t="s">
        <v>224</v>
      </c>
      <c r="F73" s="9" t="s">
        <v>81</v>
      </c>
      <c r="G73" s="21" t="s">
        <v>131</v>
      </c>
    </row>
    <row r="74" spans="1:7" ht="24" customHeight="1">
      <c r="A74" s="6">
        <v>6</v>
      </c>
      <c r="B74" s="19" t="s">
        <v>48</v>
      </c>
      <c r="C74" s="8"/>
      <c r="D74" s="27"/>
      <c r="E74" s="368"/>
      <c r="F74" s="9" t="s">
        <v>225</v>
      </c>
      <c r="G74" s="20" t="s">
        <v>226</v>
      </c>
    </row>
    <row r="75" spans="1:7" ht="24" customHeight="1">
      <c r="A75" s="6">
        <v>6</v>
      </c>
      <c r="B75" s="19" t="s">
        <v>48</v>
      </c>
      <c r="C75" s="8"/>
      <c r="D75" s="27"/>
      <c r="E75" s="8"/>
      <c r="F75" s="14" t="s">
        <v>227</v>
      </c>
      <c r="G75" s="28" t="s">
        <v>228</v>
      </c>
    </row>
    <row r="76" spans="1:7" ht="24" customHeight="1">
      <c r="A76" s="6">
        <v>6</v>
      </c>
      <c r="B76" s="19" t="s">
        <v>48</v>
      </c>
      <c r="C76" s="8"/>
      <c r="D76" s="27"/>
      <c r="E76" s="8"/>
      <c r="F76" s="14" t="s">
        <v>229</v>
      </c>
      <c r="G76" s="28" t="s">
        <v>230</v>
      </c>
    </row>
    <row r="77" spans="1:7" ht="24" customHeight="1">
      <c r="A77" s="6"/>
      <c r="B77" s="19"/>
      <c r="C77" s="8"/>
      <c r="D77" s="27"/>
      <c r="E77" s="8"/>
      <c r="F77" s="73" t="s">
        <v>417</v>
      </c>
      <c r="G77" s="74" t="s">
        <v>418</v>
      </c>
    </row>
    <row r="78" spans="1:7">
      <c r="A78" s="6">
        <v>6</v>
      </c>
      <c r="B78" s="19" t="s">
        <v>48</v>
      </c>
      <c r="C78" s="26" t="s">
        <v>231</v>
      </c>
      <c r="D78" s="27" t="s">
        <v>52</v>
      </c>
      <c r="E78" s="26" t="s">
        <v>53</v>
      </c>
      <c r="F78" s="14" t="s">
        <v>81</v>
      </c>
      <c r="G78" s="22" t="s">
        <v>131</v>
      </c>
    </row>
    <row r="79" spans="1:7">
      <c r="A79" s="6">
        <v>6</v>
      </c>
      <c r="B79" s="19" t="s">
        <v>48</v>
      </c>
      <c r="C79" s="26"/>
      <c r="D79" s="27"/>
      <c r="E79" s="26"/>
      <c r="F79" s="9" t="s">
        <v>232</v>
      </c>
      <c r="G79" s="20" t="s">
        <v>233</v>
      </c>
    </row>
    <row r="80" spans="1:7">
      <c r="A80" s="6"/>
      <c r="B80" s="19"/>
      <c r="C80" s="26"/>
      <c r="D80" s="27"/>
      <c r="E80" s="26"/>
      <c r="F80" s="73" t="s">
        <v>419</v>
      </c>
      <c r="G80" s="74" t="s">
        <v>420</v>
      </c>
    </row>
    <row r="81" spans="1:7">
      <c r="A81" s="6">
        <v>6</v>
      </c>
      <c r="B81" s="19" t="s">
        <v>48</v>
      </c>
      <c r="C81" s="8" t="s">
        <v>234</v>
      </c>
      <c r="D81" s="7" t="s">
        <v>50</v>
      </c>
      <c r="E81" s="8" t="s">
        <v>51</v>
      </c>
      <c r="F81" s="14" t="s">
        <v>81</v>
      </c>
      <c r="G81" s="22" t="s">
        <v>131</v>
      </c>
    </row>
    <row r="82" spans="1:7">
      <c r="A82" s="6">
        <v>6</v>
      </c>
      <c r="B82" s="19" t="s">
        <v>48</v>
      </c>
      <c r="C82" s="8"/>
      <c r="D82" s="7"/>
      <c r="E82" s="8"/>
      <c r="F82" s="9" t="s">
        <v>232</v>
      </c>
      <c r="G82" s="20" t="s">
        <v>233</v>
      </c>
    </row>
    <row r="83" spans="1:7">
      <c r="A83" s="6">
        <v>6</v>
      </c>
      <c r="B83" s="19" t="s">
        <v>48</v>
      </c>
      <c r="C83" s="8"/>
      <c r="D83" s="7"/>
      <c r="E83" s="8"/>
      <c r="F83" s="9" t="s">
        <v>235</v>
      </c>
      <c r="G83" s="20" t="s">
        <v>236</v>
      </c>
    </row>
    <row r="84" spans="1:7" ht="24" customHeight="1">
      <c r="A84" s="6">
        <v>6</v>
      </c>
      <c r="B84" s="19" t="s">
        <v>48</v>
      </c>
      <c r="C84" s="8"/>
      <c r="D84" s="7"/>
      <c r="E84" s="8"/>
      <c r="F84" s="14" t="s">
        <v>237</v>
      </c>
      <c r="G84" s="28" t="s">
        <v>238</v>
      </c>
    </row>
    <row r="85" spans="1:7">
      <c r="A85" s="6">
        <v>6</v>
      </c>
      <c r="B85" s="19" t="s">
        <v>48</v>
      </c>
      <c r="C85" s="8"/>
      <c r="D85" s="7"/>
      <c r="E85" s="8"/>
      <c r="F85" s="14" t="s">
        <v>215</v>
      </c>
      <c r="G85" s="28" t="s">
        <v>216</v>
      </c>
    </row>
    <row r="86" spans="1:7">
      <c r="A86" s="6">
        <v>6</v>
      </c>
      <c r="B86" s="19" t="s">
        <v>48</v>
      </c>
      <c r="F86" s="73" t="s">
        <v>421</v>
      </c>
      <c r="G86" s="74" t="s">
        <v>422</v>
      </c>
    </row>
    <row r="87" spans="1:7">
      <c r="A87" s="6">
        <v>6</v>
      </c>
      <c r="B87" s="19" t="s">
        <v>48</v>
      </c>
      <c r="C87" s="26" t="s">
        <v>239</v>
      </c>
      <c r="D87" s="27" t="s">
        <v>56</v>
      </c>
      <c r="E87" s="26" t="s">
        <v>57</v>
      </c>
      <c r="F87" s="14" t="s">
        <v>81</v>
      </c>
      <c r="G87" s="22" t="s">
        <v>131</v>
      </c>
    </row>
    <row r="88" spans="1:7">
      <c r="A88" s="6">
        <v>6</v>
      </c>
      <c r="B88" s="19" t="s">
        <v>48</v>
      </c>
      <c r="C88" s="26"/>
      <c r="D88" s="27"/>
      <c r="E88" s="26"/>
      <c r="F88" s="9" t="s">
        <v>8</v>
      </c>
      <c r="G88" s="20" t="s">
        <v>141</v>
      </c>
    </row>
    <row r="89" spans="1:7" ht="42">
      <c r="A89" s="6">
        <v>6</v>
      </c>
      <c r="B89" s="19" t="s">
        <v>48</v>
      </c>
      <c r="C89" s="26"/>
      <c r="D89" s="27"/>
      <c r="E89" s="26"/>
      <c r="F89" s="9" t="s">
        <v>240</v>
      </c>
      <c r="G89" s="20" t="s">
        <v>241</v>
      </c>
    </row>
    <row r="90" spans="1:7" ht="24" customHeight="1">
      <c r="A90" s="6">
        <v>6</v>
      </c>
      <c r="B90" s="19" t="s">
        <v>48</v>
      </c>
      <c r="C90" s="26"/>
      <c r="D90" s="27"/>
      <c r="E90" s="26"/>
      <c r="F90" s="9" t="s">
        <v>242</v>
      </c>
      <c r="G90" s="20" t="s">
        <v>243</v>
      </c>
    </row>
    <row r="91" spans="1:7" ht="24" customHeight="1">
      <c r="A91" s="6"/>
      <c r="B91" s="19"/>
      <c r="C91" s="26"/>
      <c r="D91" s="27"/>
      <c r="E91" s="26"/>
      <c r="F91" s="73" t="s">
        <v>423</v>
      </c>
      <c r="G91" s="74" t="s">
        <v>424</v>
      </c>
    </row>
    <row r="92" spans="1:7" ht="24" customHeight="1">
      <c r="A92" s="6">
        <v>6</v>
      </c>
      <c r="B92" s="19" t="s">
        <v>48</v>
      </c>
      <c r="C92" s="24" t="s">
        <v>244</v>
      </c>
      <c r="D92" s="25" t="s">
        <v>69</v>
      </c>
      <c r="E92" s="24" t="s">
        <v>70</v>
      </c>
      <c r="F92" s="9" t="s">
        <v>81</v>
      </c>
      <c r="G92" s="21" t="s">
        <v>131</v>
      </c>
    </row>
    <row r="93" spans="1:7" ht="24" customHeight="1">
      <c r="A93" s="6">
        <v>6</v>
      </c>
      <c r="B93" s="19" t="s">
        <v>48</v>
      </c>
      <c r="C93" s="26"/>
      <c r="D93" s="27"/>
      <c r="E93" s="26"/>
      <c r="F93" s="9" t="s">
        <v>245</v>
      </c>
      <c r="G93" s="20" t="s">
        <v>246</v>
      </c>
    </row>
    <row r="94" spans="1:7">
      <c r="A94" s="6">
        <v>6</v>
      </c>
      <c r="B94" s="19" t="s">
        <v>48</v>
      </c>
      <c r="C94" s="26"/>
      <c r="D94" s="27"/>
      <c r="E94" s="8"/>
      <c r="F94" s="9" t="s">
        <v>215</v>
      </c>
      <c r="G94" s="20" t="s">
        <v>216</v>
      </c>
    </row>
    <row r="95" spans="1:7">
      <c r="A95" s="6">
        <v>6</v>
      </c>
      <c r="B95" s="19" t="s">
        <v>48</v>
      </c>
      <c r="C95" s="26"/>
      <c r="D95" s="27"/>
      <c r="E95" s="8"/>
      <c r="F95" s="14" t="s">
        <v>247</v>
      </c>
      <c r="G95" s="28" t="s">
        <v>248</v>
      </c>
    </row>
    <row r="96" spans="1:7">
      <c r="A96" s="6">
        <v>6</v>
      </c>
      <c r="B96" s="19" t="s">
        <v>48</v>
      </c>
      <c r="C96" s="26"/>
      <c r="D96" s="27"/>
      <c r="E96" s="8"/>
      <c r="F96" s="14" t="s">
        <v>249</v>
      </c>
      <c r="G96" s="22" t="s">
        <v>250</v>
      </c>
    </row>
    <row r="97" spans="1:7">
      <c r="A97" s="6"/>
      <c r="B97" s="19"/>
      <c r="C97" s="26"/>
      <c r="D97" s="27"/>
      <c r="E97" s="8"/>
      <c r="F97" s="73" t="s">
        <v>425</v>
      </c>
      <c r="G97" s="74" t="s">
        <v>426</v>
      </c>
    </row>
    <row r="98" spans="1:7">
      <c r="A98" s="6">
        <v>6</v>
      </c>
      <c r="B98" s="19" t="s">
        <v>48</v>
      </c>
      <c r="C98" s="26" t="s">
        <v>251</v>
      </c>
      <c r="D98" s="27" t="s">
        <v>49</v>
      </c>
      <c r="E98" s="26" t="s">
        <v>252</v>
      </c>
      <c r="F98" s="14" t="s">
        <v>81</v>
      </c>
      <c r="G98" s="22" t="s">
        <v>131</v>
      </c>
    </row>
    <row r="99" spans="1:7">
      <c r="A99" s="6">
        <v>6</v>
      </c>
      <c r="B99" s="19" t="s">
        <v>48</v>
      </c>
      <c r="C99" s="26"/>
      <c r="D99" s="27"/>
      <c r="E99" s="26"/>
      <c r="F99" s="32" t="s">
        <v>253</v>
      </c>
      <c r="G99" s="28" t="s">
        <v>254</v>
      </c>
    </row>
    <row r="100" spans="1:7">
      <c r="A100" s="6">
        <v>6</v>
      </c>
      <c r="B100" s="19" t="s">
        <v>48</v>
      </c>
      <c r="C100" s="26"/>
      <c r="D100" s="27"/>
      <c r="E100" s="26"/>
      <c r="F100" s="33" t="s">
        <v>191</v>
      </c>
      <c r="G100" s="20" t="s">
        <v>192</v>
      </c>
    </row>
    <row r="101" spans="1:7" ht="42">
      <c r="A101" s="6">
        <v>6</v>
      </c>
      <c r="B101" s="19" t="s">
        <v>48</v>
      </c>
      <c r="C101" s="26"/>
      <c r="D101" s="27"/>
      <c r="E101" s="26"/>
      <c r="F101" s="32" t="s">
        <v>255</v>
      </c>
      <c r="G101" s="28" t="s">
        <v>256</v>
      </c>
    </row>
    <row r="102" spans="1:7">
      <c r="A102" s="6"/>
      <c r="B102" s="19"/>
      <c r="C102" s="26"/>
      <c r="D102" s="27"/>
      <c r="E102" s="26"/>
      <c r="F102" s="73" t="s">
        <v>427</v>
      </c>
      <c r="G102" s="74" t="s">
        <v>428</v>
      </c>
    </row>
    <row r="103" spans="1:7">
      <c r="A103" s="6">
        <v>6</v>
      </c>
      <c r="B103" s="19" t="s">
        <v>48</v>
      </c>
      <c r="C103" s="8" t="s">
        <v>257</v>
      </c>
      <c r="D103" s="7" t="s">
        <v>54</v>
      </c>
      <c r="E103" s="8" t="s">
        <v>55</v>
      </c>
      <c r="F103" s="32" t="s">
        <v>8</v>
      </c>
      <c r="G103" s="28" t="s">
        <v>141</v>
      </c>
    </row>
    <row r="104" spans="1:7">
      <c r="A104" s="6">
        <v>6</v>
      </c>
      <c r="B104" s="19" t="s">
        <v>48</v>
      </c>
      <c r="C104" s="8"/>
      <c r="D104" s="7"/>
      <c r="E104" s="8"/>
      <c r="F104" s="14" t="s">
        <v>81</v>
      </c>
      <c r="G104" s="22" t="s">
        <v>131</v>
      </c>
    </row>
    <row r="105" spans="1:7">
      <c r="A105" s="6">
        <v>6</v>
      </c>
      <c r="B105" s="19" t="s">
        <v>48</v>
      </c>
      <c r="C105" s="8"/>
      <c r="D105" s="7"/>
      <c r="E105" s="8"/>
      <c r="F105" s="33" t="s">
        <v>258</v>
      </c>
      <c r="G105" s="20" t="s">
        <v>259</v>
      </c>
    </row>
    <row r="106" spans="1:7">
      <c r="A106" s="6"/>
      <c r="B106" s="19"/>
      <c r="C106" s="8"/>
      <c r="D106" s="7"/>
      <c r="E106" s="8"/>
      <c r="F106" s="73" t="s">
        <v>429</v>
      </c>
      <c r="G106" s="74" t="s">
        <v>430</v>
      </c>
    </row>
    <row r="107" spans="1:7">
      <c r="A107" s="6">
        <v>6</v>
      </c>
      <c r="B107" s="19" t="s">
        <v>48</v>
      </c>
      <c r="C107" s="24" t="s">
        <v>260</v>
      </c>
      <c r="D107" s="25" t="s">
        <v>61</v>
      </c>
      <c r="E107" s="24" t="s">
        <v>62</v>
      </c>
      <c r="F107" s="9" t="s">
        <v>81</v>
      </c>
      <c r="G107" s="21" t="s">
        <v>131</v>
      </c>
    </row>
    <row r="108" spans="1:7" ht="24" customHeight="1">
      <c r="A108" s="6">
        <v>6</v>
      </c>
      <c r="B108" s="19" t="s">
        <v>48</v>
      </c>
      <c r="C108" s="26"/>
      <c r="D108" s="27"/>
      <c r="E108" s="26"/>
      <c r="F108" s="9" t="s">
        <v>261</v>
      </c>
      <c r="G108" s="20" t="s">
        <v>262</v>
      </c>
    </row>
    <row r="109" spans="1:7" ht="24" customHeight="1">
      <c r="A109" s="6"/>
      <c r="B109" s="19"/>
      <c r="C109" s="26"/>
      <c r="D109" s="27"/>
      <c r="E109" s="26"/>
      <c r="F109" s="73" t="s">
        <v>431</v>
      </c>
      <c r="G109" s="74" t="s">
        <v>432</v>
      </c>
    </row>
    <row r="110" spans="1:7">
      <c r="A110" s="6">
        <v>6</v>
      </c>
      <c r="B110" s="19" t="s">
        <v>48</v>
      </c>
      <c r="C110" s="11" t="s">
        <v>263</v>
      </c>
      <c r="D110" s="10" t="s">
        <v>59</v>
      </c>
      <c r="E110" s="11" t="s">
        <v>60</v>
      </c>
      <c r="F110" s="9" t="s">
        <v>81</v>
      </c>
      <c r="G110" s="21" t="s">
        <v>131</v>
      </c>
    </row>
    <row r="111" spans="1:7" ht="24" customHeight="1">
      <c r="A111" s="6">
        <v>6</v>
      </c>
      <c r="B111" s="19" t="s">
        <v>48</v>
      </c>
      <c r="C111" s="8"/>
      <c r="D111" s="7"/>
      <c r="E111" s="8"/>
      <c r="F111" s="9" t="s">
        <v>25</v>
      </c>
      <c r="G111" s="20" t="s">
        <v>201</v>
      </c>
    </row>
    <row r="112" spans="1:7" ht="42">
      <c r="A112" s="6">
        <v>6</v>
      </c>
      <c r="B112" s="19" t="s">
        <v>48</v>
      </c>
      <c r="C112" s="8"/>
      <c r="D112" s="7"/>
      <c r="E112" s="8"/>
      <c r="F112" s="9" t="s">
        <v>202</v>
      </c>
      <c r="G112" s="20" t="s">
        <v>203</v>
      </c>
    </row>
    <row r="113" spans="1:7">
      <c r="A113" s="6">
        <v>6</v>
      </c>
      <c r="B113" s="19" t="s">
        <v>48</v>
      </c>
      <c r="C113" s="8"/>
      <c r="D113" s="7"/>
      <c r="E113" s="8"/>
      <c r="F113" s="14" t="s">
        <v>204</v>
      </c>
      <c r="G113" s="28" t="s">
        <v>205</v>
      </c>
    </row>
    <row r="114" spans="1:7">
      <c r="A114" s="6">
        <v>6</v>
      </c>
      <c r="B114" s="19" t="s">
        <v>48</v>
      </c>
      <c r="C114" s="8"/>
      <c r="D114" s="7"/>
      <c r="E114" s="8"/>
      <c r="F114" s="9" t="s">
        <v>209</v>
      </c>
      <c r="G114" s="20" t="s">
        <v>210</v>
      </c>
    </row>
    <row r="115" spans="1:7">
      <c r="A115" s="6">
        <v>6</v>
      </c>
      <c r="B115" s="19" t="s">
        <v>48</v>
      </c>
      <c r="C115" s="8"/>
      <c r="D115" s="7"/>
      <c r="E115" s="8"/>
      <c r="F115" s="9" t="s">
        <v>213</v>
      </c>
      <c r="G115" s="21" t="s">
        <v>214</v>
      </c>
    </row>
    <row r="116" spans="1:7" ht="48" customHeight="1">
      <c r="A116" s="6">
        <v>6</v>
      </c>
      <c r="B116" s="19" t="s">
        <v>48</v>
      </c>
      <c r="C116" s="8"/>
      <c r="D116" s="7"/>
      <c r="E116" s="8"/>
      <c r="F116" s="14" t="s">
        <v>219</v>
      </c>
      <c r="G116" s="28" t="s">
        <v>220</v>
      </c>
    </row>
    <row r="117" spans="1:7" ht="24" customHeight="1">
      <c r="A117" s="6">
        <v>6</v>
      </c>
      <c r="B117" s="19" t="s">
        <v>48</v>
      </c>
      <c r="C117" s="8"/>
      <c r="D117" s="7"/>
      <c r="E117" s="8"/>
      <c r="F117" s="14" t="s">
        <v>196</v>
      </c>
      <c r="G117" s="28" t="s">
        <v>197</v>
      </c>
    </row>
    <row r="118" spans="1:7">
      <c r="A118" s="6">
        <v>6</v>
      </c>
      <c r="B118" s="19" t="s">
        <v>48</v>
      </c>
      <c r="C118" s="8"/>
      <c r="D118" s="7"/>
      <c r="E118" s="8"/>
      <c r="F118" s="9" t="s">
        <v>253</v>
      </c>
      <c r="G118" s="20" t="s">
        <v>254</v>
      </c>
    </row>
    <row r="119" spans="1:7" ht="24" customHeight="1">
      <c r="A119" s="6">
        <v>6</v>
      </c>
      <c r="B119" s="19" t="s">
        <v>48</v>
      </c>
      <c r="C119" s="8"/>
      <c r="D119" s="7"/>
      <c r="E119" s="8"/>
      <c r="F119" s="9" t="s">
        <v>227</v>
      </c>
      <c r="G119" s="20" t="s">
        <v>228</v>
      </c>
    </row>
    <row r="120" spans="1:7">
      <c r="A120" s="6">
        <v>6</v>
      </c>
      <c r="B120" s="19" t="s">
        <v>48</v>
      </c>
      <c r="C120" s="8"/>
      <c r="D120" s="7"/>
      <c r="E120" s="8"/>
      <c r="F120" s="9" t="s">
        <v>191</v>
      </c>
      <c r="G120" s="20" t="s">
        <v>192</v>
      </c>
    </row>
    <row r="121" spans="1:7">
      <c r="A121" s="6">
        <v>6</v>
      </c>
      <c r="B121" s="19" t="s">
        <v>48</v>
      </c>
      <c r="C121" s="8"/>
      <c r="D121" s="7"/>
      <c r="E121" s="8"/>
      <c r="F121" s="14" t="s">
        <v>206</v>
      </c>
      <c r="G121" s="22" t="s">
        <v>207</v>
      </c>
    </row>
    <row r="122" spans="1:7" ht="42">
      <c r="A122" s="6">
        <v>6</v>
      </c>
      <c r="B122" s="19" t="s">
        <v>48</v>
      </c>
      <c r="C122" s="8"/>
      <c r="D122" s="7"/>
      <c r="E122" s="8"/>
      <c r="F122" s="14" t="s">
        <v>255</v>
      </c>
      <c r="G122" s="28" t="s">
        <v>256</v>
      </c>
    </row>
    <row r="123" spans="1:7">
      <c r="A123" s="6">
        <v>6</v>
      </c>
      <c r="B123" s="19" t="s">
        <v>48</v>
      </c>
      <c r="C123" s="8"/>
      <c r="D123" s="7"/>
      <c r="E123" s="8"/>
      <c r="F123" s="9" t="s">
        <v>198</v>
      </c>
      <c r="G123" s="20" t="s">
        <v>199</v>
      </c>
    </row>
    <row r="124" spans="1:7" ht="24" customHeight="1">
      <c r="A124" s="6">
        <v>6</v>
      </c>
      <c r="B124" s="19" t="s">
        <v>48</v>
      </c>
      <c r="C124" s="8"/>
      <c r="D124" s="7"/>
      <c r="E124" s="8"/>
      <c r="F124" s="9" t="s">
        <v>193</v>
      </c>
      <c r="G124" s="20" t="s">
        <v>194</v>
      </c>
    </row>
    <row r="125" spans="1:7">
      <c r="A125" s="6">
        <v>7</v>
      </c>
      <c r="B125" s="67" t="s">
        <v>72</v>
      </c>
      <c r="C125" s="68" t="s">
        <v>264</v>
      </c>
      <c r="D125" s="69"/>
      <c r="E125" s="68"/>
      <c r="F125" s="69" t="s">
        <v>433</v>
      </c>
      <c r="G125" s="68" t="s">
        <v>434</v>
      </c>
    </row>
    <row r="126" spans="1:7" ht="42">
      <c r="A126" s="6">
        <v>7</v>
      </c>
      <c r="B126" s="19" t="s">
        <v>72</v>
      </c>
      <c r="C126" s="11" t="s">
        <v>160</v>
      </c>
      <c r="D126" s="10" t="s">
        <v>73</v>
      </c>
      <c r="E126" s="24" t="s">
        <v>74</v>
      </c>
      <c r="F126" s="9" t="s">
        <v>81</v>
      </c>
      <c r="G126" s="21" t="s">
        <v>131</v>
      </c>
    </row>
    <row r="127" spans="1:7" ht="42">
      <c r="A127" s="6">
        <v>7</v>
      </c>
      <c r="B127" s="19" t="s">
        <v>72</v>
      </c>
      <c r="C127" s="8"/>
      <c r="D127" s="7"/>
      <c r="E127" s="26"/>
      <c r="F127" s="9" t="s">
        <v>265</v>
      </c>
      <c r="G127" s="20" t="s">
        <v>266</v>
      </c>
    </row>
    <row r="128" spans="1:7" ht="24" customHeight="1">
      <c r="A128" s="6">
        <v>7</v>
      </c>
      <c r="B128" s="19" t="s">
        <v>72</v>
      </c>
      <c r="C128" s="26"/>
      <c r="D128" s="7"/>
      <c r="E128" s="26"/>
      <c r="F128" s="9" t="s">
        <v>267</v>
      </c>
      <c r="G128" s="21" t="s">
        <v>268</v>
      </c>
    </row>
    <row r="129" spans="1:7">
      <c r="A129" s="6">
        <v>7</v>
      </c>
      <c r="B129" s="19" t="s">
        <v>72</v>
      </c>
      <c r="C129" s="8"/>
      <c r="D129" s="7"/>
      <c r="E129" s="8"/>
      <c r="F129" s="9" t="s">
        <v>269</v>
      </c>
      <c r="G129" s="20" t="s">
        <v>270</v>
      </c>
    </row>
    <row r="130" spans="1:7">
      <c r="A130" s="6">
        <v>7</v>
      </c>
      <c r="B130" s="19" t="s">
        <v>72</v>
      </c>
      <c r="C130" s="8"/>
      <c r="D130" s="7"/>
      <c r="E130" s="8"/>
      <c r="F130" s="9" t="s">
        <v>271</v>
      </c>
      <c r="G130" s="21" t="s">
        <v>272</v>
      </c>
    </row>
    <row r="131" spans="1:7">
      <c r="A131" s="4">
        <v>8</v>
      </c>
      <c r="B131" s="67">
        <v>10000000</v>
      </c>
      <c r="C131" s="68" t="s">
        <v>273</v>
      </c>
      <c r="D131" s="69"/>
      <c r="E131" s="68"/>
      <c r="F131" s="69" t="s">
        <v>435</v>
      </c>
      <c r="G131" s="68" t="s">
        <v>436</v>
      </c>
    </row>
    <row r="132" spans="1:7" ht="42">
      <c r="A132" s="4">
        <v>8</v>
      </c>
      <c r="B132" s="4">
        <v>10000000</v>
      </c>
      <c r="C132" s="11" t="s">
        <v>160</v>
      </c>
      <c r="D132" s="10" t="s">
        <v>77</v>
      </c>
      <c r="E132" s="11" t="s">
        <v>78</v>
      </c>
      <c r="F132" s="9" t="s">
        <v>81</v>
      </c>
      <c r="G132" s="21" t="s">
        <v>131</v>
      </c>
    </row>
    <row r="133" spans="1:7">
      <c r="A133" s="4">
        <v>8</v>
      </c>
      <c r="B133" s="4">
        <v>10000000</v>
      </c>
      <c r="C133" s="8"/>
      <c r="D133" s="7"/>
      <c r="E133" s="8"/>
      <c r="F133" s="9" t="s">
        <v>274</v>
      </c>
      <c r="G133" s="21" t="s">
        <v>275</v>
      </c>
    </row>
    <row r="134" spans="1:7">
      <c r="A134" s="4">
        <v>8</v>
      </c>
      <c r="B134" s="4">
        <v>10000000</v>
      </c>
      <c r="C134" s="8"/>
      <c r="D134" s="7"/>
      <c r="E134" s="8"/>
      <c r="F134" s="14" t="s">
        <v>276</v>
      </c>
      <c r="G134" s="28" t="s">
        <v>277</v>
      </c>
    </row>
    <row r="135" spans="1:7">
      <c r="A135" s="4">
        <v>8</v>
      </c>
      <c r="B135" s="4">
        <v>10000000</v>
      </c>
      <c r="C135" s="26"/>
      <c r="D135" s="27"/>
      <c r="E135" s="26"/>
      <c r="F135" s="9" t="s">
        <v>278</v>
      </c>
      <c r="G135" s="20" t="s">
        <v>279</v>
      </c>
    </row>
    <row r="136" spans="1:7" ht="24" customHeight="1">
      <c r="A136" s="4">
        <v>8</v>
      </c>
      <c r="B136" s="4">
        <v>10000000</v>
      </c>
      <c r="C136" s="26"/>
      <c r="D136" s="27"/>
      <c r="E136" s="26"/>
      <c r="F136" s="9" t="s">
        <v>280</v>
      </c>
      <c r="G136" s="20" t="s">
        <v>281</v>
      </c>
    </row>
    <row r="137" spans="1:7">
      <c r="A137" s="4">
        <v>8</v>
      </c>
      <c r="B137" s="4">
        <v>10000000</v>
      </c>
      <c r="C137" s="26"/>
      <c r="D137" s="27"/>
      <c r="E137" s="26"/>
      <c r="F137" s="9" t="s">
        <v>282</v>
      </c>
      <c r="G137" s="20" t="s">
        <v>283</v>
      </c>
    </row>
    <row r="138" spans="1:7">
      <c r="A138" s="4">
        <v>9</v>
      </c>
      <c r="B138" s="67">
        <v>11000000</v>
      </c>
      <c r="C138" s="68" t="s">
        <v>284</v>
      </c>
      <c r="D138" s="69"/>
      <c r="E138" s="68"/>
      <c r="F138" s="69" t="s">
        <v>437</v>
      </c>
      <c r="G138" s="68" t="s">
        <v>438</v>
      </c>
    </row>
    <row r="139" spans="1:7" ht="42">
      <c r="A139" s="4">
        <v>9</v>
      </c>
      <c r="B139" s="4">
        <v>11000000</v>
      </c>
      <c r="C139" s="11" t="s">
        <v>160</v>
      </c>
      <c r="D139" s="10" t="s">
        <v>79</v>
      </c>
      <c r="E139" s="11" t="s">
        <v>80</v>
      </c>
      <c r="F139" s="9" t="s">
        <v>81</v>
      </c>
      <c r="G139" s="21" t="s">
        <v>131</v>
      </c>
    </row>
    <row r="140" spans="1:7" ht="24" customHeight="1">
      <c r="A140" s="4">
        <v>9</v>
      </c>
      <c r="B140" s="4">
        <v>11000000</v>
      </c>
      <c r="C140" s="8"/>
      <c r="D140" s="7"/>
      <c r="E140" s="26"/>
      <c r="F140" s="9" t="s">
        <v>285</v>
      </c>
      <c r="G140" s="20" t="s">
        <v>286</v>
      </c>
    </row>
    <row r="141" spans="1:7">
      <c r="A141" s="4">
        <v>9</v>
      </c>
      <c r="B141" s="4">
        <v>11000000</v>
      </c>
      <c r="C141" s="8"/>
      <c r="D141" s="7"/>
      <c r="E141" s="8"/>
      <c r="F141" s="14" t="s">
        <v>287</v>
      </c>
      <c r="G141" s="28" t="s">
        <v>288</v>
      </c>
    </row>
    <row r="142" spans="1:7" ht="24" customHeight="1">
      <c r="A142" s="4">
        <v>9</v>
      </c>
      <c r="B142" s="4">
        <v>11000000</v>
      </c>
      <c r="C142" s="8"/>
      <c r="D142" s="7"/>
      <c r="E142" s="8"/>
      <c r="F142" s="14" t="s">
        <v>289</v>
      </c>
      <c r="G142" s="22" t="s">
        <v>290</v>
      </c>
    </row>
    <row r="143" spans="1:7">
      <c r="A143" s="4">
        <v>9</v>
      </c>
      <c r="B143" s="4">
        <v>11000000</v>
      </c>
      <c r="C143" s="35"/>
      <c r="D143" s="27"/>
      <c r="E143" s="26"/>
      <c r="F143" s="9" t="s">
        <v>291</v>
      </c>
      <c r="G143" s="36" t="s">
        <v>292</v>
      </c>
    </row>
    <row r="144" spans="1:7">
      <c r="A144" s="4">
        <v>9</v>
      </c>
      <c r="B144" s="4">
        <v>11000000</v>
      </c>
      <c r="C144" s="35"/>
      <c r="D144" s="27"/>
      <c r="E144" s="26"/>
      <c r="F144" s="9" t="s">
        <v>293</v>
      </c>
      <c r="G144" s="37" t="s">
        <v>294</v>
      </c>
    </row>
    <row r="145" spans="1:7">
      <c r="A145" s="4">
        <v>9</v>
      </c>
      <c r="B145" s="4">
        <v>11000000</v>
      </c>
      <c r="C145" s="35"/>
      <c r="D145" s="27"/>
      <c r="E145" s="26"/>
      <c r="F145" s="38" t="s">
        <v>295</v>
      </c>
      <c r="G145" s="39" t="s">
        <v>296</v>
      </c>
    </row>
    <row r="146" spans="1:7">
      <c r="A146" s="4">
        <v>9</v>
      </c>
      <c r="B146" s="4">
        <v>11000000</v>
      </c>
      <c r="C146" s="26"/>
      <c r="D146" s="27"/>
      <c r="E146" s="26"/>
      <c r="F146" s="14" t="s">
        <v>297</v>
      </c>
      <c r="G146" s="28" t="s">
        <v>298</v>
      </c>
    </row>
    <row r="147" spans="1:7">
      <c r="A147" s="4">
        <v>9</v>
      </c>
      <c r="B147" s="4">
        <v>11000000</v>
      </c>
      <c r="C147" s="26"/>
      <c r="D147" s="27"/>
      <c r="E147" s="26"/>
      <c r="F147" s="14" t="s">
        <v>299</v>
      </c>
      <c r="G147" s="28" t="s">
        <v>300</v>
      </c>
    </row>
    <row r="148" spans="1:7" ht="24" customHeight="1">
      <c r="A148" s="4">
        <v>9</v>
      </c>
      <c r="B148" s="4">
        <v>11000000</v>
      </c>
      <c r="C148" s="8"/>
      <c r="D148" s="7"/>
      <c r="E148" s="8"/>
      <c r="F148" s="14" t="s">
        <v>301</v>
      </c>
      <c r="G148" s="28" t="s">
        <v>302</v>
      </c>
    </row>
    <row r="149" spans="1:7">
      <c r="A149" s="6">
        <v>10</v>
      </c>
      <c r="B149" s="67">
        <v>14000000</v>
      </c>
      <c r="C149" s="68" t="s">
        <v>303</v>
      </c>
      <c r="D149" s="69"/>
      <c r="E149" s="68"/>
      <c r="F149" s="69" t="s">
        <v>439</v>
      </c>
      <c r="G149" s="68" t="s">
        <v>440</v>
      </c>
    </row>
    <row r="150" spans="1:7">
      <c r="A150" s="6">
        <v>10</v>
      </c>
      <c r="B150" s="6">
        <v>14000000</v>
      </c>
      <c r="C150" s="11" t="s">
        <v>160</v>
      </c>
      <c r="D150" s="10" t="s">
        <v>1</v>
      </c>
      <c r="E150" s="11" t="s">
        <v>2</v>
      </c>
      <c r="F150" s="9" t="s">
        <v>81</v>
      </c>
      <c r="G150" s="21" t="s">
        <v>131</v>
      </c>
    </row>
    <row r="151" spans="1:7">
      <c r="A151" s="6">
        <v>10</v>
      </c>
      <c r="B151" s="6">
        <v>14000000</v>
      </c>
      <c r="C151" s="26"/>
      <c r="D151" s="27"/>
      <c r="E151" s="26"/>
      <c r="F151" s="29" t="s">
        <v>89</v>
      </c>
      <c r="G151" s="30" t="s">
        <v>304</v>
      </c>
    </row>
    <row r="152" spans="1:7" ht="72.2" customHeight="1">
      <c r="A152" s="6">
        <v>10</v>
      </c>
      <c r="B152" s="6">
        <v>14000000</v>
      </c>
      <c r="C152" s="26"/>
      <c r="D152" s="27"/>
      <c r="E152" s="26"/>
      <c r="F152" s="9" t="s">
        <v>305</v>
      </c>
      <c r="G152" s="20" t="s">
        <v>306</v>
      </c>
    </row>
    <row r="153" spans="1:7">
      <c r="A153" s="6">
        <v>10</v>
      </c>
      <c r="B153" s="6">
        <v>14000000</v>
      </c>
      <c r="C153" s="26"/>
      <c r="D153" s="27"/>
      <c r="E153" s="26"/>
      <c r="F153" s="9" t="s">
        <v>307</v>
      </c>
      <c r="G153" s="20" t="s">
        <v>308</v>
      </c>
    </row>
    <row r="154" spans="1:7">
      <c r="A154" s="6">
        <v>10</v>
      </c>
      <c r="B154" s="6">
        <v>14000000</v>
      </c>
      <c r="C154" s="26"/>
      <c r="D154" s="27"/>
      <c r="E154" s="26"/>
      <c r="F154" s="14" t="s">
        <v>309</v>
      </c>
      <c r="G154" s="28" t="s">
        <v>310</v>
      </c>
    </row>
    <row r="155" spans="1:7">
      <c r="A155" s="6">
        <v>10</v>
      </c>
      <c r="B155" s="6">
        <v>14000000</v>
      </c>
      <c r="C155" s="26"/>
      <c r="D155" s="27"/>
      <c r="E155" s="26"/>
      <c r="F155" s="9" t="s">
        <v>1</v>
      </c>
      <c r="G155" s="20" t="s">
        <v>311</v>
      </c>
    </row>
    <row r="156" spans="1:7" ht="24" customHeight="1">
      <c r="A156" s="6">
        <v>10</v>
      </c>
      <c r="B156" s="6">
        <v>14000000</v>
      </c>
      <c r="C156" s="26"/>
      <c r="D156" s="27"/>
      <c r="E156" s="26"/>
      <c r="F156" s="14" t="s">
        <v>312</v>
      </c>
      <c r="G156" s="28" t="s">
        <v>313</v>
      </c>
    </row>
    <row r="157" spans="1:7" ht="24" customHeight="1">
      <c r="A157" s="6">
        <v>10</v>
      </c>
      <c r="B157" s="6">
        <v>14000000</v>
      </c>
      <c r="C157" s="8"/>
      <c r="D157" s="7"/>
      <c r="E157" s="8"/>
      <c r="F157" s="14" t="s">
        <v>10</v>
      </c>
      <c r="G157" s="28" t="s">
        <v>314</v>
      </c>
    </row>
    <row r="158" spans="1:7">
      <c r="A158" s="6">
        <v>10</v>
      </c>
      <c r="B158" s="6">
        <v>14000000</v>
      </c>
      <c r="C158" s="26"/>
      <c r="D158" s="27"/>
      <c r="E158" s="26"/>
      <c r="F158" s="9" t="s">
        <v>315</v>
      </c>
      <c r="G158" s="20" t="s">
        <v>316</v>
      </c>
    </row>
    <row r="159" spans="1:7">
      <c r="A159" s="6">
        <v>10</v>
      </c>
      <c r="B159" s="6">
        <v>14000000</v>
      </c>
      <c r="C159" s="26"/>
      <c r="D159" s="27"/>
      <c r="E159" s="26"/>
      <c r="F159" s="9" t="s">
        <v>92</v>
      </c>
      <c r="G159" s="20" t="s">
        <v>317</v>
      </c>
    </row>
    <row r="160" spans="1:7">
      <c r="A160" s="4">
        <v>11</v>
      </c>
      <c r="B160" s="67">
        <v>15000000</v>
      </c>
      <c r="C160" s="68" t="s">
        <v>318</v>
      </c>
      <c r="D160" s="69"/>
      <c r="E160" s="68"/>
      <c r="F160" s="69" t="s">
        <v>441</v>
      </c>
      <c r="G160" s="68" t="s">
        <v>442</v>
      </c>
    </row>
    <row r="161" spans="1:7" ht="24" customHeight="1">
      <c r="A161" s="4">
        <v>11</v>
      </c>
      <c r="B161" s="4">
        <v>15000000</v>
      </c>
      <c r="C161" s="24" t="s">
        <v>160</v>
      </c>
      <c r="D161" s="25" t="s">
        <v>82</v>
      </c>
      <c r="E161" s="367" t="s">
        <v>83</v>
      </c>
      <c r="F161" s="9" t="s">
        <v>81</v>
      </c>
      <c r="G161" s="21" t="s">
        <v>131</v>
      </c>
    </row>
    <row r="162" spans="1:7" ht="42">
      <c r="A162" s="4">
        <v>11</v>
      </c>
      <c r="B162" s="4">
        <v>15000000</v>
      </c>
      <c r="C162" s="26"/>
      <c r="D162" s="27"/>
      <c r="E162" s="368"/>
      <c r="F162" s="14" t="s">
        <v>319</v>
      </c>
      <c r="G162" s="28" t="s">
        <v>320</v>
      </c>
    </row>
    <row r="163" spans="1:7">
      <c r="A163" s="4">
        <v>11</v>
      </c>
      <c r="B163" s="4">
        <v>15000000</v>
      </c>
      <c r="C163" s="26"/>
      <c r="D163" s="27"/>
      <c r="E163" s="26"/>
      <c r="F163" s="9" t="s">
        <v>321</v>
      </c>
      <c r="G163" s="20" t="s">
        <v>107</v>
      </c>
    </row>
    <row r="164" spans="1:7">
      <c r="A164" s="4">
        <v>11</v>
      </c>
      <c r="B164" s="4">
        <v>15000000</v>
      </c>
      <c r="C164" s="26"/>
      <c r="D164" s="27"/>
      <c r="E164" s="26"/>
      <c r="F164" s="9" t="s">
        <v>322</v>
      </c>
      <c r="G164" s="20" t="s">
        <v>323</v>
      </c>
    </row>
    <row r="165" spans="1:7">
      <c r="A165" s="4">
        <v>11</v>
      </c>
      <c r="B165" s="4">
        <v>15000000</v>
      </c>
      <c r="C165" s="8"/>
      <c r="D165" s="7"/>
      <c r="E165" s="8"/>
      <c r="F165" s="9" t="s">
        <v>324</v>
      </c>
      <c r="G165" s="20" t="s">
        <v>325</v>
      </c>
    </row>
    <row r="166" spans="1:7">
      <c r="A166" s="4">
        <v>12</v>
      </c>
      <c r="B166" s="67">
        <v>17000000</v>
      </c>
      <c r="C166" s="68" t="s">
        <v>326</v>
      </c>
      <c r="D166" s="69"/>
      <c r="E166" s="68"/>
      <c r="F166" s="69" t="s">
        <v>443</v>
      </c>
      <c r="G166" s="68" t="s">
        <v>444</v>
      </c>
    </row>
    <row r="167" spans="1:7" ht="42">
      <c r="A167" s="4">
        <v>12</v>
      </c>
      <c r="B167" s="4">
        <v>17000000</v>
      </c>
      <c r="C167" s="11" t="s">
        <v>160</v>
      </c>
      <c r="D167" s="10" t="s">
        <v>77</v>
      </c>
      <c r="E167" s="30" t="s">
        <v>327</v>
      </c>
      <c r="F167" s="9" t="s">
        <v>81</v>
      </c>
      <c r="G167" s="21" t="s">
        <v>131</v>
      </c>
    </row>
    <row r="168" spans="1:7" ht="24" customHeight="1">
      <c r="A168" s="4">
        <v>12</v>
      </c>
      <c r="B168" s="4">
        <v>17000000</v>
      </c>
      <c r="C168" s="13"/>
      <c r="D168" s="40" t="s">
        <v>84</v>
      </c>
      <c r="E168" s="41" t="s">
        <v>85</v>
      </c>
      <c r="F168" s="34" t="s">
        <v>328</v>
      </c>
      <c r="G168" s="42" t="s">
        <v>329</v>
      </c>
    </row>
    <row r="169" spans="1:7" ht="72.2" customHeight="1">
      <c r="A169" s="4">
        <v>12</v>
      </c>
      <c r="B169" s="4">
        <v>17000000</v>
      </c>
      <c r="C169" s="26"/>
      <c r="D169" s="27"/>
      <c r="E169" s="26"/>
      <c r="F169" s="9" t="s">
        <v>305</v>
      </c>
      <c r="G169" s="20" t="s">
        <v>306</v>
      </c>
    </row>
    <row r="170" spans="1:7">
      <c r="A170" s="4">
        <v>12</v>
      </c>
      <c r="B170" s="4">
        <v>17000000</v>
      </c>
      <c r="C170" s="26"/>
      <c r="D170" s="27"/>
      <c r="E170" s="26"/>
      <c r="F170" s="9" t="s">
        <v>330</v>
      </c>
      <c r="G170" s="20" t="s">
        <v>331</v>
      </c>
    </row>
    <row r="171" spans="1:7">
      <c r="A171" s="4">
        <v>13</v>
      </c>
      <c r="B171" s="67">
        <v>19000000</v>
      </c>
      <c r="C171" s="68" t="s">
        <v>332</v>
      </c>
      <c r="D171" s="69"/>
      <c r="E171" s="68"/>
      <c r="F171" s="69" t="s">
        <v>445</v>
      </c>
      <c r="G171" s="68" t="s">
        <v>446</v>
      </c>
    </row>
    <row r="172" spans="1:7" ht="42">
      <c r="A172" s="4">
        <v>13</v>
      </c>
      <c r="B172" s="4">
        <v>19000000</v>
      </c>
      <c r="C172" s="11" t="s">
        <v>160</v>
      </c>
      <c r="D172" s="10" t="s">
        <v>86</v>
      </c>
      <c r="E172" s="11" t="s">
        <v>87</v>
      </c>
      <c r="F172" s="9" t="s">
        <v>81</v>
      </c>
      <c r="G172" s="21" t="s">
        <v>131</v>
      </c>
    </row>
    <row r="173" spans="1:7">
      <c r="A173" s="4">
        <v>13</v>
      </c>
      <c r="B173" s="4">
        <v>19000000</v>
      </c>
      <c r="C173" s="26"/>
      <c r="D173" s="27"/>
      <c r="E173" s="8"/>
      <c r="F173" s="9" t="s">
        <v>82</v>
      </c>
      <c r="G173" s="20" t="s">
        <v>333</v>
      </c>
    </row>
    <row r="174" spans="1:7">
      <c r="A174" s="4">
        <v>13</v>
      </c>
      <c r="B174" s="4">
        <v>19000000</v>
      </c>
      <c r="C174" s="26"/>
      <c r="D174" s="27"/>
      <c r="E174" s="26"/>
      <c r="F174" s="9" t="s">
        <v>334</v>
      </c>
      <c r="G174" s="20" t="s">
        <v>335</v>
      </c>
    </row>
    <row r="175" spans="1:7">
      <c r="A175" s="4">
        <v>13</v>
      </c>
      <c r="B175" s="4">
        <v>19000000</v>
      </c>
      <c r="C175" s="26"/>
      <c r="D175" s="27"/>
      <c r="E175" s="26"/>
      <c r="F175" s="9" t="s">
        <v>336</v>
      </c>
      <c r="G175" s="20" t="s">
        <v>337</v>
      </c>
    </row>
    <row r="176" spans="1:7">
      <c r="A176" s="4">
        <v>14</v>
      </c>
      <c r="B176" s="67">
        <v>20000000</v>
      </c>
      <c r="C176" s="68" t="s">
        <v>338</v>
      </c>
      <c r="D176" s="69"/>
      <c r="E176" s="68"/>
      <c r="F176" s="69" t="s">
        <v>447</v>
      </c>
      <c r="G176" s="68" t="s">
        <v>448</v>
      </c>
    </row>
    <row r="177" spans="1:7">
      <c r="A177" s="4">
        <v>14</v>
      </c>
      <c r="B177" s="4">
        <v>20000000</v>
      </c>
      <c r="C177" s="11" t="s">
        <v>160</v>
      </c>
      <c r="D177" s="10" t="s">
        <v>1</v>
      </c>
      <c r="E177" s="11" t="s">
        <v>2</v>
      </c>
      <c r="F177" s="9" t="s">
        <v>81</v>
      </c>
      <c r="G177" s="21" t="s">
        <v>131</v>
      </c>
    </row>
    <row r="178" spans="1:7">
      <c r="A178" s="4">
        <v>14</v>
      </c>
      <c r="B178" s="4">
        <v>20000000</v>
      </c>
      <c r="C178" s="26"/>
      <c r="D178" s="27"/>
      <c r="E178" s="26"/>
      <c r="F178" s="9" t="s">
        <v>339</v>
      </c>
      <c r="G178" s="20" t="s">
        <v>340</v>
      </c>
    </row>
    <row r="179" spans="1:7">
      <c r="A179" s="6">
        <v>15</v>
      </c>
      <c r="B179" s="67">
        <v>21000000</v>
      </c>
      <c r="C179" s="68" t="s">
        <v>341</v>
      </c>
      <c r="D179" s="69"/>
      <c r="E179" s="68"/>
      <c r="F179" s="69" t="s">
        <v>449</v>
      </c>
      <c r="G179" s="68" t="s">
        <v>450</v>
      </c>
    </row>
    <row r="180" spans="1:7">
      <c r="A180" s="6">
        <v>15</v>
      </c>
      <c r="B180" s="6">
        <v>21000000</v>
      </c>
      <c r="C180" s="11" t="s">
        <v>160</v>
      </c>
      <c r="D180" s="10" t="s">
        <v>1</v>
      </c>
      <c r="E180" s="11" t="s">
        <v>2</v>
      </c>
      <c r="F180" s="9" t="s">
        <v>81</v>
      </c>
      <c r="G180" s="21" t="s">
        <v>131</v>
      </c>
    </row>
    <row r="181" spans="1:7">
      <c r="A181" s="6">
        <v>15</v>
      </c>
      <c r="B181" s="6">
        <v>21000000</v>
      </c>
      <c r="C181" s="26"/>
      <c r="D181" s="27"/>
      <c r="E181" s="26"/>
      <c r="F181" s="9" t="s">
        <v>342</v>
      </c>
      <c r="G181" s="21" t="s">
        <v>343</v>
      </c>
    </row>
    <row r="182" spans="1:7" ht="42">
      <c r="A182" s="6">
        <v>15</v>
      </c>
      <c r="B182" s="6">
        <v>21000000</v>
      </c>
      <c r="C182" s="26"/>
      <c r="D182" s="27"/>
      <c r="E182" s="26"/>
      <c r="F182" s="9" t="s">
        <v>319</v>
      </c>
      <c r="G182" s="20" t="s">
        <v>320</v>
      </c>
    </row>
    <row r="183" spans="1:7">
      <c r="A183" s="4">
        <v>16</v>
      </c>
      <c r="B183" s="67">
        <v>22000000</v>
      </c>
      <c r="C183" s="68" t="s">
        <v>344</v>
      </c>
      <c r="D183" s="69"/>
      <c r="E183" s="68"/>
      <c r="F183" s="69" t="s">
        <v>451</v>
      </c>
      <c r="G183" s="68" t="s">
        <v>452</v>
      </c>
    </row>
    <row r="184" spans="1:7" ht="42">
      <c r="A184" s="4">
        <v>16</v>
      </c>
      <c r="B184" s="4">
        <v>22000000</v>
      </c>
      <c r="C184" s="11" t="s">
        <v>160</v>
      </c>
      <c r="D184" s="10" t="s">
        <v>82</v>
      </c>
      <c r="E184" s="11" t="s">
        <v>83</v>
      </c>
      <c r="F184" s="9" t="s">
        <v>81</v>
      </c>
      <c r="G184" s="21" t="s">
        <v>131</v>
      </c>
    </row>
    <row r="185" spans="1:7">
      <c r="A185" s="4">
        <v>16</v>
      </c>
      <c r="B185" s="4">
        <v>22000000</v>
      </c>
      <c r="C185" s="26"/>
      <c r="D185" s="27"/>
      <c r="E185" s="26"/>
      <c r="F185" s="9" t="s">
        <v>345</v>
      </c>
      <c r="G185" s="20" t="s">
        <v>346</v>
      </c>
    </row>
    <row r="186" spans="1:7">
      <c r="A186" s="4">
        <v>16</v>
      </c>
      <c r="B186" s="4">
        <v>22000000</v>
      </c>
      <c r="C186" s="26"/>
      <c r="D186" s="27"/>
      <c r="E186" s="8"/>
      <c r="F186" s="9" t="s">
        <v>86</v>
      </c>
      <c r="G186" s="20" t="s">
        <v>347</v>
      </c>
    </row>
    <row r="187" spans="1:7">
      <c r="A187" s="4">
        <v>16</v>
      </c>
      <c r="B187" s="4">
        <v>22000000</v>
      </c>
      <c r="C187" s="26"/>
      <c r="D187" s="27"/>
      <c r="E187" s="8"/>
      <c r="F187" s="9" t="s">
        <v>348</v>
      </c>
      <c r="G187" s="20" t="s">
        <v>349</v>
      </c>
    </row>
    <row r="188" spans="1:7" ht="48.2" customHeight="1">
      <c r="A188" s="4">
        <v>16</v>
      </c>
      <c r="B188" s="4">
        <v>22000000</v>
      </c>
      <c r="C188" s="26"/>
      <c r="D188" s="27"/>
      <c r="E188" s="8"/>
      <c r="F188" s="9" t="s">
        <v>350</v>
      </c>
      <c r="G188" s="20" t="s">
        <v>351</v>
      </c>
    </row>
    <row r="189" spans="1:7" ht="42">
      <c r="A189" s="4">
        <v>16</v>
      </c>
      <c r="B189" s="4">
        <v>22000000</v>
      </c>
      <c r="C189" s="26"/>
      <c r="D189" s="27"/>
      <c r="E189" s="26"/>
      <c r="F189" s="9" t="s">
        <v>352</v>
      </c>
      <c r="G189" s="43" t="s">
        <v>353</v>
      </c>
    </row>
    <row r="190" spans="1:7" ht="42">
      <c r="A190" s="4">
        <v>16</v>
      </c>
      <c r="B190" s="4">
        <v>22000000</v>
      </c>
      <c r="C190" s="26"/>
      <c r="D190" s="27"/>
      <c r="E190" s="26"/>
      <c r="F190" s="9" t="s">
        <v>354</v>
      </c>
      <c r="G190" s="20" t="s">
        <v>355</v>
      </c>
    </row>
    <row r="191" spans="1:7">
      <c r="A191" s="4">
        <v>16</v>
      </c>
      <c r="B191" s="4">
        <v>22000000</v>
      </c>
      <c r="C191" s="26"/>
      <c r="D191" s="27"/>
      <c r="E191" s="8"/>
      <c r="F191" s="9" t="s">
        <v>356</v>
      </c>
      <c r="G191" s="20" t="s">
        <v>357</v>
      </c>
    </row>
    <row r="192" spans="1:7">
      <c r="A192" s="4">
        <v>16</v>
      </c>
      <c r="B192" s="4">
        <v>22000000</v>
      </c>
      <c r="C192" s="26"/>
      <c r="D192" s="27"/>
      <c r="E192" s="8"/>
      <c r="F192" s="14" t="s">
        <v>358</v>
      </c>
      <c r="G192" s="28" t="s">
        <v>359</v>
      </c>
    </row>
    <row r="193" spans="1:7" ht="42">
      <c r="A193" s="4">
        <v>16</v>
      </c>
      <c r="B193" s="4">
        <v>22000000</v>
      </c>
      <c r="C193" s="26"/>
      <c r="D193" s="27"/>
      <c r="E193" s="26"/>
      <c r="F193" s="9" t="s">
        <v>360</v>
      </c>
      <c r="G193" s="20" t="s">
        <v>361</v>
      </c>
    </row>
    <row r="194" spans="1:7">
      <c r="A194" s="4">
        <v>16</v>
      </c>
      <c r="B194" s="4">
        <v>22000000</v>
      </c>
      <c r="C194" s="26"/>
      <c r="D194" s="27"/>
      <c r="E194" s="26"/>
      <c r="F194" s="9" t="s">
        <v>289</v>
      </c>
      <c r="G194" s="21" t="s">
        <v>290</v>
      </c>
    </row>
    <row r="195" spans="1:7">
      <c r="A195" s="4">
        <v>17</v>
      </c>
      <c r="B195" s="67">
        <v>23000000</v>
      </c>
      <c r="C195" s="68" t="s">
        <v>362</v>
      </c>
      <c r="D195" s="69"/>
      <c r="E195" s="68"/>
      <c r="F195" s="69" t="s">
        <v>453</v>
      </c>
      <c r="G195" s="68" t="s">
        <v>454</v>
      </c>
    </row>
    <row r="196" spans="1:7" ht="42">
      <c r="A196" s="4">
        <v>17</v>
      </c>
      <c r="B196" s="4">
        <v>23000000</v>
      </c>
      <c r="C196" s="11" t="s">
        <v>160</v>
      </c>
      <c r="D196" s="10" t="s">
        <v>86</v>
      </c>
      <c r="E196" s="11" t="s">
        <v>87</v>
      </c>
      <c r="F196" s="9" t="s">
        <v>81</v>
      </c>
      <c r="G196" s="21" t="s">
        <v>131</v>
      </c>
    </row>
    <row r="197" spans="1:7" ht="24" customHeight="1">
      <c r="A197" s="4">
        <v>17</v>
      </c>
      <c r="B197" s="4">
        <v>23000000</v>
      </c>
      <c r="C197" s="26"/>
      <c r="D197" s="27"/>
      <c r="E197" s="8"/>
      <c r="F197" s="9" t="s">
        <v>363</v>
      </c>
      <c r="G197" s="20" t="s">
        <v>364</v>
      </c>
    </row>
    <row r="198" spans="1:7" ht="24" customHeight="1">
      <c r="A198" s="4">
        <v>17</v>
      </c>
      <c r="B198" s="4">
        <v>23000000</v>
      </c>
      <c r="C198" s="26"/>
      <c r="D198" s="27"/>
      <c r="E198" s="8"/>
      <c r="F198" s="9" t="s">
        <v>365</v>
      </c>
      <c r="G198" s="20" t="s">
        <v>366</v>
      </c>
    </row>
    <row r="199" spans="1:7" ht="42">
      <c r="A199" s="4">
        <v>17</v>
      </c>
      <c r="B199" s="4">
        <v>23000000</v>
      </c>
      <c r="C199" s="26"/>
      <c r="D199" s="27"/>
      <c r="E199" s="8"/>
      <c r="F199" s="14" t="s">
        <v>367</v>
      </c>
      <c r="G199" s="28" t="s">
        <v>368</v>
      </c>
    </row>
    <row r="200" spans="1:7">
      <c r="A200" s="4">
        <v>17</v>
      </c>
      <c r="B200" s="4">
        <v>23000000</v>
      </c>
      <c r="C200" s="26"/>
      <c r="D200" s="27"/>
      <c r="E200" s="26"/>
      <c r="F200" s="9" t="s">
        <v>369</v>
      </c>
      <c r="G200" s="20" t="s">
        <v>370</v>
      </c>
    </row>
    <row r="201" spans="1:7">
      <c r="A201" s="4">
        <v>17</v>
      </c>
      <c r="B201" s="4">
        <v>23000000</v>
      </c>
      <c r="C201" s="26"/>
      <c r="D201" s="27"/>
      <c r="E201" s="26"/>
      <c r="F201" s="14" t="s">
        <v>371</v>
      </c>
      <c r="G201" s="22" t="s">
        <v>372</v>
      </c>
    </row>
    <row r="202" spans="1:7">
      <c r="A202" s="4">
        <v>17</v>
      </c>
      <c r="B202" s="4">
        <v>23000000</v>
      </c>
      <c r="C202" s="26"/>
      <c r="D202" s="27"/>
      <c r="E202" s="26"/>
      <c r="F202" s="9" t="s">
        <v>373</v>
      </c>
      <c r="G202" s="20" t="s">
        <v>374</v>
      </c>
    </row>
    <row r="203" spans="1:7">
      <c r="A203" s="4">
        <v>17</v>
      </c>
      <c r="B203" s="4">
        <v>23000000</v>
      </c>
      <c r="C203" s="26"/>
      <c r="D203" s="27"/>
      <c r="E203" s="26"/>
      <c r="F203" s="9" t="s">
        <v>76</v>
      </c>
      <c r="G203" s="20" t="s">
        <v>375</v>
      </c>
    </row>
    <row r="204" spans="1:7">
      <c r="A204" s="4">
        <v>17</v>
      </c>
      <c r="B204" s="4">
        <v>23000000</v>
      </c>
      <c r="C204" s="8"/>
      <c r="D204" s="7"/>
      <c r="E204" s="8"/>
      <c r="F204" s="9" t="s">
        <v>77</v>
      </c>
      <c r="G204" s="20" t="s">
        <v>376</v>
      </c>
    </row>
    <row r="205" spans="1:7">
      <c r="A205" s="4">
        <v>17</v>
      </c>
      <c r="B205" s="4">
        <v>23000000</v>
      </c>
      <c r="C205" s="8"/>
      <c r="D205" s="7"/>
      <c r="E205" s="8"/>
      <c r="F205" s="14" t="s">
        <v>377</v>
      </c>
      <c r="G205" s="28" t="s">
        <v>378</v>
      </c>
    </row>
    <row r="206" spans="1:7" ht="24" customHeight="1">
      <c r="A206" s="4">
        <v>17</v>
      </c>
      <c r="B206" s="4">
        <v>23000000</v>
      </c>
      <c r="C206" s="8"/>
      <c r="D206" s="7"/>
      <c r="E206" s="8"/>
      <c r="F206" s="14" t="s">
        <v>73</v>
      </c>
      <c r="G206" s="28" t="s">
        <v>379</v>
      </c>
    </row>
    <row r="207" spans="1:7">
      <c r="A207" s="4">
        <v>17</v>
      </c>
      <c r="B207" s="4">
        <v>23000000</v>
      </c>
      <c r="C207" s="8"/>
      <c r="D207" s="7"/>
      <c r="E207" s="8"/>
      <c r="F207" s="9" t="s">
        <v>75</v>
      </c>
      <c r="G207" s="20" t="s">
        <v>380</v>
      </c>
    </row>
    <row r="208" spans="1:7">
      <c r="A208" s="6">
        <v>18</v>
      </c>
      <c r="B208" s="67">
        <v>24000000</v>
      </c>
      <c r="C208" s="68" t="s">
        <v>381</v>
      </c>
      <c r="D208" s="69"/>
      <c r="E208" s="68"/>
      <c r="F208" s="69" t="s">
        <v>455</v>
      </c>
      <c r="G208" s="68" t="s">
        <v>456</v>
      </c>
    </row>
    <row r="209" spans="1:7" ht="42">
      <c r="A209" s="6">
        <v>18</v>
      </c>
      <c r="B209" s="6">
        <v>24000000</v>
      </c>
      <c r="C209" s="11" t="s">
        <v>160</v>
      </c>
      <c r="D209" s="10" t="s">
        <v>86</v>
      </c>
      <c r="E209" s="11" t="s">
        <v>87</v>
      </c>
      <c r="F209" s="9" t="s">
        <v>81</v>
      </c>
      <c r="G209" s="20" t="s">
        <v>131</v>
      </c>
    </row>
    <row r="210" spans="1:7">
      <c r="A210" s="6">
        <v>18</v>
      </c>
      <c r="B210" s="6">
        <v>24000000</v>
      </c>
      <c r="C210" s="26"/>
      <c r="D210" s="27"/>
      <c r="E210" s="26"/>
      <c r="F210" s="9" t="s">
        <v>382</v>
      </c>
      <c r="G210" s="20" t="s">
        <v>383</v>
      </c>
    </row>
    <row r="211" spans="1:7">
      <c r="A211" s="6">
        <v>18</v>
      </c>
      <c r="B211" s="6">
        <v>24000000</v>
      </c>
      <c r="C211" s="26"/>
      <c r="D211" s="27"/>
      <c r="E211" s="26"/>
      <c r="F211" s="9" t="s">
        <v>384</v>
      </c>
      <c r="G211" s="20" t="s">
        <v>385</v>
      </c>
    </row>
    <row r="212" spans="1:7">
      <c r="A212" s="6">
        <v>18</v>
      </c>
      <c r="B212" s="6">
        <v>24000000</v>
      </c>
      <c r="C212" s="26"/>
      <c r="D212" s="27"/>
      <c r="E212" s="26"/>
      <c r="F212" s="9" t="s">
        <v>386</v>
      </c>
      <c r="G212" s="20" t="s">
        <v>387</v>
      </c>
    </row>
    <row r="213" spans="1:7">
      <c r="A213" s="6">
        <v>18</v>
      </c>
      <c r="B213" s="6">
        <v>24000000</v>
      </c>
      <c r="C213" s="26"/>
      <c r="D213" s="27"/>
      <c r="E213" s="26"/>
      <c r="F213" s="14" t="s">
        <v>388</v>
      </c>
      <c r="G213" s="22" t="s">
        <v>389</v>
      </c>
    </row>
    <row r="214" spans="1:7">
      <c r="A214" s="6">
        <v>18</v>
      </c>
      <c r="B214" s="6">
        <v>24000000</v>
      </c>
      <c r="C214" s="26"/>
      <c r="D214" s="27"/>
      <c r="E214" s="26"/>
      <c r="F214" s="9" t="s">
        <v>390</v>
      </c>
      <c r="G214" s="21" t="s">
        <v>391</v>
      </c>
    </row>
    <row r="215" spans="1:7">
      <c r="A215" s="6">
        <v>18</v>
      </c>
      <c r="B215" s="6">
        <v>24000000</v>
      </c>
      <c r="C215" s="26"/>
      <c r="D215" s="27"/>
      <c r="E215" s="26"/>
      <c r="F215" s="9" t="s">
        <v>392</v>
      </c>
      <c r="G215" s="20" t="s">
        <v>393</v>
      </c>
    </row>
    <row r="216" spans="1:7">
      <c r="A216" s="6">
        <v>19</v>
      </c>
      <c r="B216" s="67">
        <v>25000000</v>
      </c>
      <c r="C216" s="68" t="s">
        <v>394</v>
      </c>
      <c r="D216" s="69"/>
      <c r="E216" s="68"/>
      <c r="F216" s="69" t="s">
        <v>457</v>
      </c>
      <c r="G216" s="68" t="s">
        <v>458</v>
      </c>
    </row>
    <row r="217" spans="1:7" ht="42">
      <c r="A217" s="6">
        <v>19</v>
      </c>
      <c r="B217" s="6">
        <v>25000000</v>
      </c>
      <c r="C217" s="11" t="s">
        <v>160</v>
      </c>
      <c r="D217" s="10" t="s">
        <v>77</v>
      </c>
      <c r="E217" s="11" t="s">
        <v>78</v>
      </c>
      <c r="F217" s="9" t="s">
        <v>81</v>
      </c>
      <c r="G217" s="20" t="s">
        <v>131</v>
      </c>
    </row>
    <row r="218" spans="1:7">
      <c r="A218" s="6">
        <v>19</v>
      </c>
      <c r="B218" s="6">
        <v>25000000</v>
      </c>
      <c r="C218" s="26"/>
      <c r="D218" s="27"/>
      <c r="E218" s="26"/>
      <c r="F218" s="9" t="s">
        <v>79</v>
      </c>
      <c r="G218" s="20" t="s">
        <v>395</v>
      </c>
    </row>
    <row r="219" spans="1:7">
      <c r="A219" s="6">
        <v>19</v>
      </c>
      <c r="B219" s="6">
        <v>25000000</v>
      </c>
      <c r="C219" s="8"/>
      <c r="D219" s="7"/>
      <c r="E219" s="8"/>
      <c r="F219" s="9" t="s">
        <v>396</v>
      </c>
      <c r="G219" s="20" t="s">
        <v>397</v>
      </c>
    </row>
    <row r="220" spans="1:7">
      <c r="A220" s="6">
        <v>19</v>
      </c>
      <c r="B220" s="6">
        <v>25000000</v>
      </c>
      <c r="C220" s="8"/>
      <c r="D220" s="7"/>
      <c r="E220" s="8"/>
      <c r="F220" s="9" t="s">
        <v>398</v>
      </c>
      <c r="G220" s="20" t="s">
        <v>399</v>
      </c>
    </row>
    <row r="221" spans="1:7">
      <c r="A221" s="6">
        <v>19</v>
      </c>
      <c r="B221" s="6">
        <v>25000000</v>
      </c>
      <c r="C221" s="8"/>
      <c r="D221" s="7"/>
      <c r="E221" s="8"/>
      <c r="F221" s="14" t="s">
        <v>282</v>
      </c>
      <c r="G221" s="28" t="s">
        <v>283</v>
      </c>
    </row>
    <row r="222" spans="1:7">
      <c r="A222" s="44"/>
      <c r="B222" s="67">
        <v>81000000</v>
      </c>
      <c r="C222" s="68" t="s">
        <v>400</v>
      </c>
      <c r="D222" s="69">
        <v>101002</v>
      </c>
      <c r="E222" s="68" t="s">
        <v>90</v>
      </c>
      <c r="F222" s="69"/>
      <c r="G222" s="68"/>
    </row>
  </sheetData>
  <autoFilter ref="A1:G222" xr:uid="{00000000-0009-0000-0000-000007000000}"/>
  <mergeCells count="5">
    <mergeCell ref="E45:E46"/>
    <mergeCell ref="C68:C69"/>
    <mergeCell ref="E68:E69"/>
    <mergeCell ref="E73:E74"/>
    <mergeCell ref="E161:E162"/>
  </mergeCells>
  <pageMargins left="0.28740157500000002" right="9.0551180999999994E-2" top="0.39370078740157499" bottom="0.39370078740157499" header="0" footer="0"/>
  <pageSetup paperSize="9" scale="65" orientation="portrait" r:id="rId1"/>
  <headerFooter>
    <oddHeader>&amp;Rหน้าที่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65</vt:i4>
      </vt:variant>
    </vt:vector>
  </HeadingPairs>
  <TitlesOfParts>
    <vt:vector size="73" baseType="lpstr">
      <vt:lpstr>คำนำ </vt:lpstr>
      <vt:lpstr>โครงสร้าง</vt:lpstr>
      <vt:lpstr>สังเขป</vt:lpstr>
      <vt:lpstr>สังเขป (ฉ)</vt:lpstr>
      <vt:lpstr>ดึงจากระบบ</vt:lpstr>
      <vt:lpstr>รายละเอียดตามงบรายจ่าย</vt:lpstr>
      <vt:lpstr>แผนบูรณาการ</vt:lpstr>
      <vt:lpstr>สำนัก</vt:lpstr>
      <vt:lpstr>code03</vt:lpstr>
      <vt:lpstr>code04</vt:lpstr>
      <vt:lpstr>code07</vt:lpstr>
      <vt:lpstr>code081</vt:lpstr>
      <vt:lpstr>code0810</vt:lpstr>
      <vt:lpstr>code0811</vt:lpstr>
      <vt:lpstr>code0812</vt:lpstr>
      <vt:lpstr>code0813</vt:lpstr>
      <vt:lpstr>code0814</vt:lpstr>
      <vt:lpstr>code082</vt:lpstr>
      <vt:lpstr>code083</vt:lpstr>
      <vt:lpstr>code084</vt:lpstr>
      <vt:lpstr>code085</vt:lpstr>
      <vt:lpstr>code086</vt:lpstr>
      <vt:lpstr>code087</vt:lpstr>
      <vt:lpstr>code088</vt:lpstr>
      <vt:lpstr>code089</vt:lpstr>
      <vt:lpstr>code09</vt:lpstr>
      <vt:lpstr>code10</vt:lpstr>
      <vt:lpstr>code14</vt:lpstr>
      <vt:lpstr>code15</vt:lpstr>
      <vt:lpstr>code17</vt:lpstr>
      <vt:lpstr>code19</vt:lpstr>
      <vt:lpstr>code20</vt:lpstr>
      <vt:lpstr>code21</vt:lpstr>
      <vt:lpstr>code22</vt:lpstr>
      <vt:lpstr>code23</vt:lpstr>
      <vt:lpstr>code24</vt:lpstr>
      <vt:lpstr>code25</vt:lpstr>
      <vt:lpstr>desc03</vt:lpstr>
      <vt:lpstr>desc04</vt:lpstr>
      <vt:lpstr>desc07</vt:lpstr>
      <vt:lpstr>desc081</vt:lpstr>
      <vt:lpstr>desc0810</vt:lpstr>
      <vt:lpstr>desc0811</vt:lpstr>
      <vt:lpstr>desc0812</vt:lpstr>
      <vt:lpstr>desc0813</vt:lpstr>
      <vt:lpstr>desc0814</vt:lpstr>
      <vt:lpstr>desc082</vt:lpstr>
      <vt:lpstr>desc083</vt:lpstr>
      <vt:lpstr>desc084</vt:lpstr>
      <vt:lpstr>desc085</vt:lpstr>
      <vt:lpstr>desc086</vt:lpstr>
      <vt:lpstr>desc087</vt:lpstr>
      <vt:lpstr>desc088</vt:lpstr>
      <vt:lpstr>desc089</vt:lpstr>
      <vt:lpstr>desc09</vt:lpstr>
      <vt:lpstr>desc10</vt:lpstr>
      <vt:lpstr>desc14</vt:lpstr>
      <vt:lpstr>desc15</vt:lpstr>
      <vt:lpstr>desc17</vt:lpstr>
      <vt:lpstr>desc19</vt:lpstr>
      <vt:lpstr>desc20</vt:lpstr>
      <vt:lpstr>desc21</vt:lpstr>
      <vt:lpstr>desc22</vt:lpstr>
      <vt:lpstr>desc23</vt:lpstr>
      <vt:lpstr>desc24</vt:lpstr>
      <vt:lpstr>desc25</vt:lpstr>
      <vt:lpstr>'คำนำ '!Print_Area</vt:lpstr>
      <vt:lpstr>โครงสร้าง!Print_Area</vt:lpstr>
      <vt:lpstr>ดึงจากระบบ!Print_Area</vt:lpstr>
      <vt:lpstr>รายละเอียดตามงบรายจ่าย!Print_Area</vt:lpstr>
      <vt:lpstr>สังเขป!Print_Area</vt:lpstr>
      <vt:lpstr>สำนัก!Print_Titles</vt:lpstr>
      <vt:lpstr>proj01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</dc:creator>
  <cp:lastModifiedBy>bma00099</cp:lastModifiedBy>
  <cp:lastPrinted>2024-06-10T10:06:20Z</cp:lastPrinted>
  <dcterms:created xsi:type="dcterms:W3CDTF">2022-03-06T17:48:55Z</dcterms:created>
  <dcterms:modified xsi:type="dcterms:W3CDTF">2024-06-13T10:04:18Z</dcterms:modified>
</cp:coreProperties>
</file>