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2\"/>
    </mc:Choice>
  </mc:AlternateContent>
  <xr:revisionPtr revIDLastSave="0" documentId="13_ncr:1_{49BCBAFC-76DC-4373-9506-D4CFDA5D72B6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รายจ่ายบุคลากร" sheetId="12" r:id="rId6"/>
    <sheet name="แผนบูรณาการ" sheetId="3" state="hidden" r:id="rId7"/>
    <sheet name="สำนัก" sheetId="6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4" hidden="1">รายละเอียดตามงบรายจ่าย!$B$3:$H$3</definedName>
    <definedName name="_xlnm._FilterDatabase" localSheetId="7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Titles" localSheetId="7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7" i="9" l="1"/>
  <c r="E366" i="9" s="1"/>
  <c r="H366" i="9"/>
  <c r="G366" i="9"/>
  <c r="F366" i="9"/>
  <c r="E740" i="11"/>
  <c r="E379" i="11"/>
  <c r="E378" i="11" s="1"/>
  <c r="E492" i="11"/>
  <c r="E491" i="11" s="1"/>
  <c r="H17" i="10" l="1"/>
  <c r="H16" i="10"/>
  <c r="E767" i="11" l="1"/>
  <c r="F99" i="11"/>
  <c r="E119" i="11" l="1"/>
  <c r="E118" i="11" s="1"/>
  <c r="H75" i="10" l="1"/>
  <c r="E477" i="9" l="1"/>
  <c r="E456" i="9"/>
  <c r="E426" i="9"/>
  <c r="E388" i="9"/>
  <c r="E324" i="9"/>
  <c r="E296" i="9"/>
  <c r="E275" i="9"/>
  <c r="E259" i="9"/>
  <c r="E244" i="9"/>
  <c r="E226" i="9"/>
  <c r="E213" i="9"/>
  <c r="E195" i="9"/>
  <c r="E178" i="9"/>
  <c r="E163" i="9"/>
  <c r="E147" i="9"/>
  <c r="E132" i="9"/>
  <c r="E115" i="9"/>
  <c r="E95" i="9"/>
  <c r="E75" i="9"/>
  <c r="E44" i="9"/>
  <c r="E25" i="9"/>
  <c r="E10" i="9"/>
  <c r="E9" i="9" s="1"/>
  <c r="F1087" i="11"/>
  <c r="E1026" i="11"/>
  <c r="E1022" i="11"/>
  <c r="E998" i="11"/>
  <c r="E964" i="11"/>
  <c r="E921" i="11"/>
  <c r="E920" i="11" s="1"/>
  <c r="E883" i="11"/>
  <c r="F882" i="11" s="1"/>
  <c r="E878" i="11"/>
  <c r="E847" i="11"/>
  <c r="F846" i="11" s="1"/>
  <c r="E841" i="11"/>
  <c r="E811" i="11"/>
  <c r="E810" i="11" s="1"/>
  <c r="E809" i="11" s="1"/>
  <c r="E760" i="11"/>
  <c r="F759" i="11" s="1"/>
  <c r="F766" i="11"/>
  <c r="E620" i="11"/>
  <c r="E578" i="11"/>
  <c r="E577" i="11" s="1"/>
  <c r="E431" i="11"/>
  <c r="E430" i="11" s="1"/>
  <c r="E429" i="11" s="1"/>
  <c r="E395" i="11"/>
  <c r="F377" i="11" s="1"/>
  <c r="E354" i="11"/>
  <c r="E248" i="11"/>
  <c r="E247" i="11" s="1"/>
  <c r="E246" i="11" s="1"/>
  <c r="E168" i="11"/>
  <c r="E167" i="11" s="1"/>
  <c r="E166" i="11" s="1"/>
  <c r="E141" i="11"/>
  <c r="F140" i="11" s="1"/>
  <c r="E136" i="11"/>
  <c r="E129" i="11"/>
  <c r="E128" i="11" s="1"/>
  <c r="E127" i="11" s="1"/>
  <c r="E58" i="11"/>
  <c r="E26" i="11"/>
  <c r="E21" i="11"/>
  <c r="E15" i="11"/>
  <c r="E7" i="11"/>
  <c r="H88" i="10"/>
  <c r="G88" i="10"/>
  <c r="F88" i="10"/>
  <c r="E88" i="10"/>
  <c r="D88" i="10"/>
  <c r="C88" i="10"/>
  <c r="B88" i="10"/>
  <c r="I86" i="10"/>
  <c r="I85" i="10"/>
  <c r="I84" i="10"/>
  <c r="I83" i="10"/>
  <c r="I82" i="10"/>
  <c r="H77" i="10"/>
  <c r="G77" i="10"/>
  <c r="I75" i="10"/>
  <c r="I77" i="10" s="1"/>
  <c r="H49" i="10"/>
  <c r="G49" i="10"/>
  <c r="I48" i="10"/>
  <c r="I47" i="10"/>
  <c r="I45" i="10"/>
  <c r="I43" i="10"/>
  <c r="I42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3" i="10"/>
  <c r="I22" i="10"/>
  <c r="I21" i="10"/>
  <c r="H11" i="10"/>
  <c r="G11" i="10"/>
  <c r="I9" i="10"/>
  <c r="I8" i="10"/>
  <c r="I7" i="10"/>
  <c r="I6" i="10"/>
  <c r="F117" i="11" l="1"/>
  <c r="E57" i="11"/>
  <c r="E56" i="11"/>
  <c r="I88" i="10"/>
  <c r="I11" i="10"/>
  <c r="E305" i="11"/>
  <c r="E304" i="11" s="1"/>
  <c r="F303" i="11" s="1"/>
  <c r="I49" i="10"/>
  <c r="G15" i="10"/>
  <c r="G14" i="10" s="1"/>
  <c r="E962" i="11"/>
  <c r="E40" i="11"/>
  <c r="E39" i="11" s="1"/>
  <c r="E797" i="11"/>
  <c r="E796" i="11" s="1"/>
  <c r="F795" i="11" s="1"/>
  <c r="E944" i="11"/>
  <c r="E943" i="11" s="1"/>
  <c r="E649" i="11"/>
  <c r="E648" i="11" s="1"/>
  <c r="F647" i="11" s="1"/>
  <c r="E834" i="11"/>
  <c r="E833" i="11" s="1"/>
  <c r="F832" i="11" s="1"/>
  <c r="E230" i="11"/>
  <c r="E229" i="11" s="1"/>
  <c r="F228" i="11" s="1"/>
  <c r="E267" i="11"/>
  <c r="E266" i="11" s="1"/>
  <c r="F265" i="11" s="1"/>
  <c r="E871" i="11"/>
  <c r="E870" i="11" s="1"/>
  <c r="F869" i="11" s="1"/>
  <c r="E907" i="11"/>
  <c r="E906" i="11" s="1"/>
  <c r="E723" i="11"/>
  <c r="E722" i="11" s="1"/>
  <c r="F721" i="11" s="1"/>
  <c r="E154" i="11"/>
  <c r="E153" i="11" s="1"/>
  <c r="F152" i="11" s="1"/>
  <c r="E6" i="11"/>
  <c r="F5" i="11" s="1"/>
  <c r="E455" i="11"/>
  <c r="E454" i="11" s="1"/>
  <c r="F453" i="11" s="1"/>
  <c r="E686" i="11"/>
  <c r="E685" i="11" s="1"/>
  <c r="F684" i="11" s="1"/>
  <c r="E530" i="11"/>
  <c r="E529" i="11" s="1"/>
  <c r="F528" i="11" s="1"/>
  <c r="E963" i="11"/>
  <c r="E192" i="11"/>
  <c r="E191" i="11" s="1"/>
  <c r="F190" i="11" s="1"/>
  <c r="E919" i="11"/>
  <c r="E342" i="11"/>
  <c r="E341" i="11" s="1"/>
  <c r="F340" i="11" s="1"/>
  <c r="E417" i="11"/>
  <c r="E416" i="11" s="1"/>
  <c r="F415" i="11" s="1"/>
  <c r="E568" i="11"/>
  <c r="E567" i="11" s="1"/>
  <c r="F566" i="11" s="1"/>
  <c r="F490" i="11"/>
  <c r="F38" i="11" l="1"/>
  <c r="F942" i="11"/>
  <c r="F905" i="11"/>
  <c r="E24" i="9" l="1"/>
  <c r="F24" i="9"/>
  <c r="G243" i="9"/>
  <c r="H274" i="9"/>
  <c r="H258" i="9"/>
  <c r="H243" i="9"/>
  <c r="H225" i="9"/>
  <c r="H114" i="9"/>
  <c r="H295" i="9" l="1"/>
  <c r="H177" i="9" l="1"/>
  <c r="H162" i="9"/>
  <c r="H146" i="9"/>
  <c r="H131" i="9"/>
  <c r="H43" i="9"/>
  <c r="H24" i="9"/>
  <c r="H212" i="9" l="1"/>
  <c r="H194" i="9"/>
  <c r="H94" i="9" l="1"/>
  <c r="H74" i="9"/>
  <c r="G476" i="9"/>
  <c r="F476" i="9"/>
  <c r="E476" i="9"/>
  <c r="G455" i="9"/>
  <c r="F455" i="9"/>
  <c r="E455" i="9"/>
  <c r="G425" i="9"/>
  <c r="F425" i="9"/>
  <c r="E425" i="9"/>
  <c r="G387" i="9"/>
  <c r="F387" i="9"/>
  <c r="E387" i="9"/>
  <c r="G323" i="9"/>
  <c r="F323" i="9"/>
  <c r="E323" i="9"/>
  <c r="G295" i="9"/>
  <c r="F295" i="9"/>
  <c r="E295" i="9"/>
  <c r="G274" i="9"/>
  <c r="F274" i="9"/>
  <c r="E274" i="9"/>
  <c r="G258" i="9"/>
  <c r="F258" i="9"/>
  <c r="E258" i="9"/>
  <c r="F243" i="9"/>
  <c r="E243" i="9"/>
  <c r="G225" i="9"/>
  <c r="F225" i="9"/>
  <c r="E225" i="9"/>
  <c r="G212" i="9"/>
  <c r="F212" i="9"/>
  <c r="E212" i="9"/>
  <c r="G194" i="9"/>
  <c r="F194" i="9"/>
  <c r="E194" i="9"/>
  <c r="G177" i="9"/>
  <c r="F177" i="9"/>
  <c r="E177" i="9"/>
  <c r="G162" i="9"/>
  <c r="F162" i="9"/>
  <c r="E162" i="9"/>
  <c r="G146" i="9"/>
  <c r="F146" i="9"/>
  <c r="E146" i="9"/>
  <c r="G131" i="9"/>
  <c r="F131" i="9"/>
  <c r="E131" i="9"/>
  <c r="G114" i="9"/>
  <c r="F114" i="9"/>
  <c r="E114" i="9"/>
  <c r="G94" i="9"/>
  <c r="F94" i="9"/>
  <c r="E94" i="9"/>
  <c r="G74" i="9"/>
  <c r="F74" i="9"/>
  <c r="E74" i="9"/>
  <c r="D74" i="9"/>
  <c r="G43" i="9"/>
  <c r="F43" i="9"/>
  <c r="E43" i="9"/>
  <c r="G24" i="9"/>
  <c r="E18" i="9"/>
  <c r="F18" i="9" s="1"/>
  <c r="G18" i="9" s="1"/>
  <c r="A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  <author>tc={516297FF-E6A1-490A-B19A-C968CF18F91C}</author>
  </authors>
  <commentList>
    <comment ref="F22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ก่อนแปร 3,545.34 ตร.ม.</t>
        </r>
      </text>
    </comment>
    <comment ref="G2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0" authorId="1" shapeId="0" xr:uid="{00000000-0006-0000-0300-000004000000}">
      <text>
        <t>[ข้อคิดเห็นแบบเธรด]
Excel เวอร์ชันของคุณช่วยให้คุณสามารถอ่านข้อคิดเห็นแบบเธรดนี้ อย่างไรก็ตาม การแก้ไขใดๆ จะได้รับการเอาออกถ้าไฟล์ถูกเปิดใน Excel เวอร์ชันใหม่กว่า เรียนรู้เพิ่มเติม: https://go.microsoft.com/fwlink/?linkid=870924
ข้อคิดเห็น:
    ออกหนังสือเตือนผู้ค้างชำระภาษีที่ดินและสิ่งปลูกสร้าง</t>
      </text>
    </comment>
  </commentList>
</comments>
</file>

<file path=xl/sharedStrings.xml><?xml version="1.0" encoding="utf-8"?>
<sst xmlns="http://schemas.openxmlformats.org/spreadsheetml/2006/main" count="3258" uniqueCount="1377">
  <si>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</si>
  <si>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</si>
  <si>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</si>
  <si>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</si>
  <si>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</si>
  <si>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</si>
  <si>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</si>
  <si>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</si>
  <si>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</si>
  <si>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</si>
  <si>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</si>
  <si>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</si>
  <si>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</si>
  <si>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</si>
  <si>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</si>
  <si>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</si>
  <si>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</si>
  <si>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</si>
  <si>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</si>
  <si>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</si>
  <si>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</si>
  <si>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</si>
  <si>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</si>
  <si>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</si>
  <si>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</si>
  <si>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</si>
  <si>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</si>
  <si>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</si>
  <si>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</si>
  <si>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</si>
  <si>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</si>
  <si>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</si>
  <si>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</si>
  <si>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</si>
  <si>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</si>
  <si>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</si>
  <si>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</si>
  <si>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</si>
  <si>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</si>
  <si>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</si>
  <si>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</si>
  <si>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</si>
  <si>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</si>
  <si>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</si>
  <si>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</si>
  <si>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</si>
  <si>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</si>
  <si>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</si>
  <si>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</si>
  <si>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</si>
  <si>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</si>
  <si>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</si>
  <si>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</si>
  <si>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</si>
  <si>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</si>
  <si>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</si>
  <si>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</si>
  <si>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</si>
  <si>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</si>
  <si>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</si>
  <si>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</si>
  <si>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</si>
  <si>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</si>
  <si>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</si>
  <si>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</si>
  <si>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</si>
  <si>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</si>
  <si>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</si>
  <si>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</si>
  <si>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</si>
  <si>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</si>
  <si>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</si>
  <si>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</si>
  <si>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</si>
  <si>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</si>
  <si>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</si>
  <si>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</si>
  <si>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</si>
  <si>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</si>
  <si>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</si>
  <si>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</si>
  <si>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</si>
  <si>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</si>
  <si>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</si>
  <si>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</si>
  <si>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</si>
  <si>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</si>
  <si>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</si>
  <si>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</si>
  <si>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</si>
  <si>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</si>
  <si>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</si>
  <si>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</si>
  <si>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</si>
  <si>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</si>
  <si>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</si>
  <si>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</si>
  <si>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</si>
  <si>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</si>
  <si>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</si>
  <si>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</si>
  <si>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</si>
  <si>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</si>
  <si>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</si>
  <si>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</si>
  <si>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</si>
  <si>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</si>
  <si>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</si>
  <si>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</si>
  <si>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</si>
  <si>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</si>
  <si>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</si>
  <si>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</si>
  <si>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</si>
  <si>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</si>
  <si>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</si>
  <si>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</si>
  <si>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</si>
  <si>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</si>
  <si>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</si>
  <si>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</si>
  <si>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</si>
  <si>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</si>
  <si>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</si>
  <si>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</si>
  <si>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</si>
  <si>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</si>
  <si>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</si>
  <si>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</si>
  <si>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</si>
  <si>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</si>
  <si>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</si>
  <si>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</si>
  <si>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</si>
  <si>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</si>
  <si>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</si>
  <si>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</si>
  <si>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</si>
  <si>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</si>
  <si>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</si>
  <si>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</si>
  <si>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</si>
  <si>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</si>
  <si>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</si>
  <si>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</si>
  <si>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</si>
  <si>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</si>
  <si>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</si>
  <si>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</si>
  <si>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</si>
  <si>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</si>
  <si>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</si>
  <si>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</si>
  <si>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</si>
  <si>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</si>
  <si>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</si>
  <si>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</si>
  <si>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</si>
  <si>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</si>
  <si>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</si>
  <si>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</si>
  <si>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</si>
  <si>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</si>
  <si>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</si>
  <si>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</si>
  <si>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</si>
  <si>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</si>
  <si>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</si>
  <si>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</si>
  <si>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</si>
  <si>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</si>
  <si>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</si>
  <si>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</si>
  <si>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</si>
  <si>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</si>
  <si>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</si>
  <si>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</si>
  <si>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</si>
  <si>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</si>
  <si>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</si>
  <si>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</si>
  <si>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</si>
  <si>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</si>
  <si>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</si>
  <si>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</si>
  <si>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</si>
  <si>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</si>
  <si>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</si>
  <si>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</si>
  <si>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</si>
  <si>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</si>
  <si>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</si>
  <si>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</si>
  <si>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</si>
  <si>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</si>
  <si>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</si>
  <si>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</si>
  <si>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</si>
  <si>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</si>
  <si>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</si>
  <si>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</si>
  <si>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</si>
  <si>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</si>
  <si>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</si>
  <si>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</si>
  <si>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</si>
  <si>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</si>
  <si>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</si>
  <si>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</si>
  <si>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</si>
  <si>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</si>
  <si>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</si>
  <si>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</si>
  <si>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</si>
  <si>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</si>
  <si>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</si>
  <si>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</si>
  <si>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</si>
  <si>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</si>
  <si>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</si>
  <si>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</si>
  <si>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</si>
  <si>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</si>
  <si>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</si>
  <si>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</si>
  <si>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</si>
  <si>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</si>
  <si>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</si>
  <si>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</si>
  <si>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</si>
  <si>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</si>
  <si>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</si>
  <si>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</si>
  <si>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</si>
  <si>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</si>
  <si>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</si>
  <si>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</si>
  <si>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</si>
  <si>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</si>
  <si>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</si>
  <si>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</si>
  <si>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</si>
  <si>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</si>
  <si>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</si>
  <si>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</si>
  <si>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</si>
  <si>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</si>
  <si>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</si>
  <si>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</si>
  <si>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</si>
  <si>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</si>
  <si>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</si>
  <si>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</si>
  <si>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</si>
  <si>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</si>
  <si>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</si>
  <si>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</si>
  <si>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</si>
  <si>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</si>
  <si>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</si>
  <si>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</si>
  <si>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</si>
  <si>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</si>
  <si>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</si>
  <si>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</si>
  <si>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</si>
  <si>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</si>
  <si>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</si>
  <si>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</si>
  <si>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</si>
  <si>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</si>
  <si>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</si>
  <si>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</si>
  <si>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</si>
  <si>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</si>
  <si>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</si>
  <si>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</si>
  <si>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</si>
  <si>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</si>
  <si>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</si>
  <si>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</si>
  <si>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</si>
  <si>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</si>
  <si>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</si>
  <si>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</si>
  <si>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</si>
  <si>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</si>
  <si>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</si>
  <si>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</si>
  <si>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</si>
  <si>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</si>
  <si>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</si>
  <si>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</si>
  <si>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</si>
  <si>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</si>
  <si>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</si>
  <si>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</si>
  <si>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</si>
  <si>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</si>
  <si>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</si>
  <si>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</si>
  <si>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</si>
  <si>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</si>
  <si>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</si>
  <si>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</si>
  <si>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</si>
  <si>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</si>
  <si>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</si>
  <si>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</si>
  <si>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</si>
  <si>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</si>
  <si>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</si>
  <si>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</si>
  <si>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</si>
  <si>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</si>
  <si>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</si>
  <si>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</si>
  <si>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</si>
  <si>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</si>
  <si>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</si>
  <si>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</si>
  <si>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</si>
  <si>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</si>
  <si>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</si>
  <si>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</si>
  <si>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</si>
  <si>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</si>
  <si>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</si>
  <si>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</si>
  <si>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</si>
  <si>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</si>
  <si>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</si>
  <si>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</si>
  <si>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</si>
  <si>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</si>
  <si>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</si>
  <si>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</si>
  <si>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</si>
  <si>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</si>
  <si>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</si>
  <si>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</si>
  <si>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</si>
  <si>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</si>
  <si>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</si>
  <si>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</si>
  <si>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</si>
  <si>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</si>
  <si>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</si>
  <si>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</si>
  <si>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</si>
  <si>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</si>
  <si>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</si>
  <si>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</si>
  <si>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</si>
  <si>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</si>
  <si>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</si>
  <si>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</si>
  <si>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</si>
  <si>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</si>
  <si>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</si>
  <si>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</si>
  <si>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</si>
  <si>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</si>
  <si>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</si>
  <si>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</si>
  <si>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</si>
  <si>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</si>
  <si>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</si>
  <si>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</si>
  <si>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</si>
  <si>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</si>
  <si>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</si>
  <si>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</si>
  <si>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</si>
  <si>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</si>
  <si>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</si>
  <si>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</si>
  <si>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</si>
  <si>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</si>
  <si>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</si>
  <si>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</si>
  <si>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</si>
  <si>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</si>
  <si>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</si>
  <si>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</si>
  <si>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</si>
  <si>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</si>
  <si>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</si>
  <si>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</si>
  <si>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</si>
  <si>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</si>
  <si>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</si>
  <si>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</si>
  <si>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</si>
  <si>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</si>
  <si>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</si>
  <si>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</si>
  <si>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</si>
  <si>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</si>
  <si>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</si>
  <si>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</si>
  <si>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</si>
  <si>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</si>
  <si>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</si>
  <si>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</si>
  <si>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</si>
  <si>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</si>
  <si>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</si>
  <si>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</si>
  <si>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</si>
  <si>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</si>
  <si>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</si>
  <si>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</si>
  <si>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</si>
  <si>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</si>
  <si>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</si>
  <si>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</si>
  <si>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</si>
  <si>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</si>
  <si>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</si>
  <si>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</si>
  <si>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</si>
  <si>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</si>
  <si>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</si>
  <si>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</si>
  <si>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</si>
  <si>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</si>
  <si>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</si>
  <si>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</si>
  <si>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</si>
  <si>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</si>
  <si>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</si>
  <si>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</si>
  <si>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</si>
  <si>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</si>
  <si>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</si>
  <si>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</si>
  <si>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</si>
  <si>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</si>
  <si>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</si>
  <si>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</si>
  <si>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</si>
  <si>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</si>
  <si>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</si>
  <si>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</si>
  <si>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</si>
  <si>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</si>
  <si>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</si>
  <si>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</si>
  <si>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</si>
  <si>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</si>
  <si>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</si>
  <si>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</si>
  <si>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</si>
  <si>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</si>
  <si>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</si>
  <si>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</si>
  <si>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</si>
  <si>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</si>
  <si>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</si>
  <si>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สำนักงานเขตปทุมวัน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</si>
  <si>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</si>
  <si>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</si>
  <si>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</si>
  <si>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</si>
  <si>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</si>
  <si>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</si>
  <si>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</si>
  <si>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</si>
  <si>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</si>
  <si>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</si>
  <si>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</si>
  <si>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</si>
  <si>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</si>
  <si>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</si>
  <si>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</si>
  <si>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</si>
  <si>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</si>
  <si>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</si>
  <si>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(1)</t>
  </si>
  <si>
    <t xml:space="preserve"> ผู้ช่วยผู้อำนวยการ (2)</t>
  </si>
  <si>
    <t>ฝ่ายคลัง</t>
  </si>
  <si>
    <t xml:space="preserve"> หัวหน้าฝ่าย (1)</t>
  </si>
  <si>
    <t>- ข้าราชการ (15)</t>
  </si>
  <si>
    <t>- ข้าราชการ (21)</t>
  </si>
  <si>
    <t>- ข้าราชการ (13)</t>
  </si>
  <si>
    <t>- ลูกจ้างประจำ (-)</t>
  </si>
  <si>
    <t>- ลูกจ้างประจำ (1)</t>
  </si>
  <si>
    <t>- ลูกจ้างชั่วคราว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</si>
  <si>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</si>
  <si>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</si>
  <si>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</si>
  <si>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</si>
  <si>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(11)</t>
  </si>
  <si>
    <t>- ข้าราชการ (12)</t>
  </si>
  <si>
    <t>- ลูกจ้างประจำ (2)</t>
  </si>
  <si>
    <t>- ลูกจ้างประจำ (397)</t>
  </si>
  <si>
    <t>- ลูกจ้างชั่วคราว (243)</t>
  </si>
  <si>
    <t>ฝ่ายพัฒนาชุมชน</t>
  </si>
  <si>
    <t>และสวัสดิการสังคม</t>
  </si>
  <si>
    <t>- ข้าราชการ (16)</t>
  </si>
  <si>
    <t>- ข้าราชการ (14)</t>
  </si>
  <si>
    <t>- ลูกจ้างประจำ (3)</t>
  </si>
  <si>
    <t>- ลูกจ้างชั่วคราว (3)</t>
  </si>
  <si>
    <t>- ลูกจ้างประจำ (19)</t>
  </si>
  <si>
    <t>- ลูกจ้างชั่วคราว (18)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</si>
  <si>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</si>
  <si>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</si>
  <si>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</si>
  <si>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</si>
  <si>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</si>
  <si>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</si>
  <si>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</si>
  <si>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</si>
  <si>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</si>
  <si>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</si>
  <si>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</si>
  <si>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</si>
  <si>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</si>
  <si>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</si>
  <si>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</si>
  <si>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</si>
  <si>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
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</si>
  <si>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</si>
  <si>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</si>
  <si>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</si>
  <si>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ปฏิบัติงานด้านความรับผิดชอบ
ทางวินัย/ละเมิด</t>
  </si>
  <si>
    <t>งานปกครอง - รหัส 1300002</t>
  </si>
  <si>
    <t>รับบริการด้านทะเบียนพาณิชย์</t>
  </si>
  <si>
    <t>ความพึงพอใจผู้รับบริการทะเบียนในระดับมาก-มากที่สุด</t>
  </si>
  <si>
    <t>อบรมอาสาสมัครป้องกันภัยฝ่ายพลเรือน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</si>
  <si>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</si>
  <si>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</si>
  <si>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</si>
  <si>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
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</si>
  <si>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</si>
  <si>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</si>
  <si>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</si>
  <si>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</si>
  <si>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</si>
  <si>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</si>
  <si>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
จุดเดียวเบ็ดเสร็จในระดับ
มาก-มากที่สุด</t>
  </si>
  <si>
    <t>การจัดทำและปรับปรุงทะเบียนประวัติบุคคลที่มิได้มีสัญชาติไทย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</si>
  <si>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</si>
  <si>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</si>
  <si>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</si>
  <si>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</si>
  <si>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</si>
  <si>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</si>
  <si>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</si>
  <si>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</si>
  <si>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290 ล้านบาท</t>
  </si>
  <si>
    <t>จัดทำรายงานการเงิน</t>
  </si>
  <si>
    <t>จัดทำรายงานงบเดือนส่ง สตง. และสำนักงานตรวจสอบภายใน</t>
  </si>
  <si>
    <t>เรื่อง/ฉบับ</t>
  </si>
  <si>
    <t>จัดทำรายงานการเงินเสร็จทันภายในกำหนดเวลา</t>
  </si>
  <si>
    <t>ให้คำปรึกษา แนะนำ เกี่ยวกับการเงิน การคลัง งบประมาณ</t>
  </si>
  <si>
    <t xml:space="preserve"> -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</si>
  <si>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</si>
  <si>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</si>
  <si>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</si>
  <si>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</si>
  <si>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</si>
  <si>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 
ภาษีป้าย</t>
  </si>
  <si>
    <t>ออกหนังสือเตือนผู้ค้างยื่น 
ภาษีบำรุงท้องที่/ภาษีโรงเรือน
และที่ดิน</t>
  </si>
  <si>
    <t>ออกหนังสือเตือนผู้ค้างยื่นภาษีที่ดินและสิ่งปลูกสร้าง</t>
  </si>
  <si>
    <t>ดำเนินการยึดและอายัดทรัพย์สิน</t>
  </si>
  <si>
    <t>รับอุทธรณ์การประเมินและ
คืนภาษีลดลง</t>
  </si>
  <si>
    <t>ร้อยละ (จากจำนวนรายของปีที่ผ่านมา)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</si>
  <si>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</si>
  <si>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</si>
  <si>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</si>
  <si>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</si>
  <si>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ประสานงานและร่วมปฏิบัติงานกับหน่วยงานหรือองค์กรอื่น</t>
  </si>
  <si>
    <t>การจัดเก็บค่าธรรมเนียมเก็บขนมูลฝอยและขนถ่ายปฏิกูล</t>
  </si>
  <si>
    <t>งานกวาดทำความสะอาดที่และทางสาธารณะ - รหัส 1300007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</si>
  <si>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</si>
  <si>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</si>
  <si>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</si>
  <si>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</si>
  <si>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</si>
  <si>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</si>
  <si>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</si>
  <si>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</si>
  <si>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</si>
  <si>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</si>
  <si>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บริการดูดไขมัน</t>
  </si>
  <si>
    <t>คัน/คัน</t>
  </si>
  <si>
    <t>ความพึงพอใจผู้รับบริการขนถ่าย
สิ่งปฏิกูล ในระดับมาก-มากที่สุด</t>
  </si>
  <si>
    <t>งานดูแลสวนและพื้นที่สีเขียว – รหัส 1300009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</si>
  <si>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</si>
  <si>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</si>
  <si>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</si>
  <si>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</si>
  <si>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</si>
  <si>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</si>
  <si>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</si>
  <si>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</si>
  <si>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</si>
  <si>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</si>
  <si>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</si>
  <si>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</si>
  <si>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ควบคุมการใช้ยานพาหนะ (จักรยานยนต์)</t>
  </si>
  <si>
    <t>3 คัน 900 ครั้ง</t>
  </si>
  <si>
    <t>3 คัน 900ครั้ง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</si>
  <si>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</si>
  <si>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</si>
  <si>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</si>
  <si>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4500 ชม./
65 คน</t>
  </si>
  <si>
    <t>ดูแลพื้นที่ผ่อนผันเพื่อทำการค้า
ในที่สาธารณะ</t>
  </si>
  <si>
    <t>จุด/ราย</t>
  </si>
  <si>
    <t>4 จุด 139 ราย</t>
  </si>
  <si>
    <t>ตรวจสอบ/ดำเนินการแก้ไข
ข้อร้องเรียน/ร้องทุกข์</t>
  </si>
  <si>
    <t xml:space="preserve">เรื่อง
</t>
  </si>
  <si>
    <t>ตรวจความปลอดภัยของชุมชน/
จุดเสี่ยง</t>
  </si>
  <si>
    <t>11 จุด 22 ราย</t>
  </si>
  <si>
    <t>สนับสนุนด้านการจราจร</t>
  </si>
  <si>
    <t>1520 ชม./
10 คน</t>
  </si>
  <si>
    <t>ปฏิบัติตามนโยบาย</t>
  </si>
  <si>
    <t>1200 ชม./
10 คน</t>
  </si>
  <si>
    <t>งานบริหารทั่วไปฝ่ายโยธา – รหัส 1300012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</si>
  <si>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</si>
  <si>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</si>
  <si>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</si>
  <si>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
ควบคุม</t>
  </si>
  <si>
    <t>งานอนุญาตก่อสร้าง ควบคุมอาคารและผังเมือง – รหัส 1300013</t>
  </si>
  <si>
    <t>พิจารณาอนุญาตก่อสร้างอาคาร
ดัดแปลง รื้อถอนอาคาร</t>
  </si>
  <si>
    <t>ตรวจสอบอาคารด้าน
ความปลอดภัยอาคาร 9 ประเภท</t>
  </si>
  <si>
    <t>อาคาร</t>
  </si>
  <si>
    <t>พิจารณาอนุญาตดัดแปลงรื้อถอน
อาคาร</t>
  </si>
  <si>
    <t>พิจารณาอนุญาตตัดคันหิน
ทางเท้า เชื่อมท่อเชื่อมทาง/
ถมดิน/ขุดดิน</t>
  </si>
  <si>
    <t>ดำเนินการตรวจสอบ/แก้ไข เรื่องร้องทุกข์/ร้องเรียน</t>
  </si>
  <si>
    <t>ระวังแนวเขตและตรวจสอบ
ที่สาธารณะ</t>
  </si>
  <si>
    <t>งานบำรุงรักษาซ่อมแซม – รหัส 1300014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</si>
  <si>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</si>
  <si>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</si>
  <si>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</si>
  <si>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 บำรุงรักษา ป้าย
บอกชื่อซอย คลอง ถนน 
กระจกโค้ง และสัญญาณจราจร</t>
  </si>
  <si>
    <t>ซ่อมแซม บำรุงรักษา
เครื่องจักรกล เครื่องสูบน้ำ
ยานพาหนะ</t>
  </si>
  <si>
    <t>ดำเนินตรวจสอบ/แก้ไขข้อ
ร้องทุกข์ ,ร้องเรียน</t>
  </si>
  <si>
    <t>งานระบายน้ำและแก้ไขปัญหาน้ำท่วม – รหัส 1300015</t>
  </si>
  <si>
    <t>เปลี่ยนฝาท่อระบายน้ำ</t>
  </si>
  <si>
    <t>ฝา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</si>
  <si>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</si>
  <si>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</si>
  <si>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</si>
  <si>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</si>
  <si>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ดำเนินการตรวจสอบ/แก้ไขข้อ
ร้องทุกข์ ,ร้องเรียน</t>
  </si>
  <si>
    <t>งานบริหารทั่วไปฝ่ายพัฒนาชุมชน – รหัส 1300016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</si>
  <si>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</si>
  <si>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</si>
  <si>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</si>
  <si>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</si>
  <si>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
ตามประเพณี</t>
  </si>
  <si>
    <t xml:space="preserve"> </t>
  </si>
  <si>
    <t>จ่ายโครงการเงินอุดหนุนเพื่อการ
เลี้ยงดูเด็กแรกเกิด</t>
  </si>
  <si>
    <t>จัดประชุมคณะกรรมการ
สภาเยาวชนเขต</t>
  </si>
  <si>
    <t>จัดประชุมแผนพัฒนาคุณภาพ
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</si>
  <si>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</si>
  <si>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</si>
  <si>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</si>
  <si>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</si>
  <si>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</si>
  <si>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</si>
  <si>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</si>
  <si>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 xml:space="preserve"> - 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</si>
  <si>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</si>
  <si>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</si>
  <si>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</si>
  <si>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</si>
  <si>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</si>
  <si>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</si>
  <si>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</si>
  <si>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จัดกิจกรรมวันสำคัญและส่งเสริมวัฒนธรรมประเพณี</t>
  </si>
  <si>
    <t>อนุมัติโครงการที่ขอใช้เงิน
กองทุนหลักประกันสุขภาพกทม.</t>
  </si>
  <si>
    <t>ส่งเสริมการบริหารเงินออมครอบครัวและแก้ไขปัญหาหนี้สิน</t>
  </si>
  <si>
    <t>ดำเนินการขับเคลื่อนด้านยาเสพติด</t>
  </si>
  <si>
    <t>ดำเนินการกองทุนสวัสดิการกองทุน</t>
  </si>
  <si>
    <t>กองทุน</t>
  </si>
  <si>
    <t>งานสุขาภิบาลอาหารและอนามัยสิ่งแวดล้อม – รหัส 1300019</t>
  </si>
  <si>
    <t>การตรวจสุขลักษณะสถานที่
จำหน่ายอาหาร สถานที่สะสม
อาหาร ตลาด แผงลอยจำหน่าย
อาหาร</t>
  </si>
  <si>
    <t>การตรวจสุขลักษณะสถาน
ประกอบการที่เป็นอันตรายต่อ
สุขภาพใน 13 กลุ่ม กิจการ 146
ประเภท</t>
  </si>
  <si>
    <t>การตรวจสอบเฝ้าระวังด้าน
สิ่งแวดล้อมทั้งในภาวะปกติและ
ภาวะฉุกเฉิน เช่น สารเคมีรั่ว 
การทำงานผิดกฎหมาย</t>
  </si>
  <si>
    <t>การส่งเสริมความรู้ด้านอาชีว
อนามัยและความปลอดภัยแก่
ผู้ประกอบการ พนักงาน คนงาน</t>
  </si>
  <si>
    <t>ตรวจสอบ/ดำเนินการแก้ไข
ข้อร้องเรียน/เหตุรำคาญ</t>
  </si>
  <si>
    <t>พิจารณาออก/ต่ออายุ ใบอนุญาตจัดตั้งสถานที่จำหน่ายอาหาร สะสมอาหาร (พื้นที่เกิน 200 ตร.ม.)</t>
  </si>
  <si>
    <t>งานป้องกันและควบคุมโรค – รหัส 1300020</t>
  </si>
  <si>
    <t>การตรวจสุขลักษณะสุสาน
ฌาปนสถาน</t>
  </si>
  <si>
    <t>การตรวจสอบสถานที่เลี้ยงสัตว์
และปล่อยสัตว์</t>
  </si>
  <si>
    <t>รณรงค์ กำจัดและทำลายแหล่ง
ลูกน้ำยุงลาย</t>
  </si>
  <si>
    <t>ลงพื้นที่ฉีดพ่นหมอกควันกำจัดยุง</t>
  </si>
  <si>
    <t>ลงพื้นที่ฉีดวัคซีน 
ทำหมัน จับสุนัข</t>
  </si>
  <si>
    <t>รณรงค์ป้องกันการติดเชื้อเอดส์
และโรคติดต่อทางเพศสัมพันธ์</t>
  </si>
  <si>
    <t>ตรวจสอบ แนะนำ และประชาสัมพันธ์</t>
  </si>
  <si>
    <t>เพื่อควบคุมโรคติดต่อตามสถานการณ์</t>
  </si>
  <si>
    <t>และโรคอุบัติใหม่ และแก้ไขเรื่อง</t>
  </si>
  <si>
    <t>ร้องเรียน</t>
  </si>
  <si>
    <t>งานบริหารทั่วไปฝ่ายการศึกษา – รหัส 1300021</t>
  </si>
  <si>
    <t xml:space="preserve">ดำเนินการเรื่องร้องทุกข์ </t>
  </si>
  <si>
    <t>จัดประชุมภายในฝ่ายการศึกษาและโรงเรียนในสังกัด ตรวจเยี่ยม
สถานศึกษา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</si>
  <si>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</si>
  <si>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</si>
  <si>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</si>
  <si>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</si>
  <si>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</si>
  <si>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</si>
  <si>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ม.1 - ม.3</t>
  </si>
  <si>
    <t>นักเรียน ม.4 - ม.6</t>
  </si>
  <si>
    <t>สอนว่ายน้ำ</t>
  </si>
  <si>
    <t>อบรมนายหมู่ลูกเสือ
และยุวกาชาด</t>
  </si>
  <si>
    <t>สนับสนุนอาหารกลางวันของ
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</si>
  <si>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</si>
  <si>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</si>
  <si>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</si>
  <si>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</si>
  <si>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</si>
  <si>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(45)</t>
  </si>
  <si>
    <t>- ลูกจ้างชั่วคราว (11)</t>
  </si>
  <si>
    <t>- ลูกจ้างชั่วคราว (4)</t>
  </si>
  <si>
    <t>- ลูกจ้างประจำ (8)</t>
  </si>
  <si>
    <t>- ลูกจ้างประจำ (4)</t>
  </si>
  <si>
    <t>- ลูกจ้างชั่วคราว (2)</t>
  </si>
  <si>
    <t>- ลูกจ้างชั่วคราว (6)</t>
  </si>
  <si>
    <t>- ลูกจ้างประจำ (26)</t>
  </si>
  <si>
    <t>ร่าง</t>
  </si>
  <si>
    <t>ขั้นที่ 5 การพิจารณาอนุมัติงบประมาณของสภากรุงเทพมหานคร</t>
  </si>
  <si>
    <t xml:space="preserve">เอกสารงบประมาณฉบับที่ 2 </t>
  </si>
  <si>
    <t>งบประมาณรายจ่ายประจำปีงบประมาณ พ.ศ.  2566</t>
  </si>
  <si>
    <t>การจัดบริการของสำนักงานเขต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</si>
  <si>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</si>
  <si>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</si>
  <si>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</si>
  <si>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</si>
  <si>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</si>
  <si>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</si>
  <si>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</si>
  <si>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</si>
  <si>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</si>
  <si>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</si>
  <si>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</si>
  <si>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</si>
  <si>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</si>
  <si>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</si>
  <si>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</si>
  <si>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</si>
  <si>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</si>
  <si>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</si>
  <si>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 xml:space="preserve">งานบริหารทั่วไปและบริการทะเบียน 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</si>
  <si>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</si>
  <si>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</si>
  <si>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</si>
  <si>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</si>
  <si>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</si>
  <si>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</si>
  <si>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</si>
  <si>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</si>
  <si>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 xml:space="preserve">งานบริหารทั่วไปฝ่ายโยธา 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</si>
  <si>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</si>
  <si>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</si>
  <si>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</si>
  <si>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</si>
  <si>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</si>
  <si>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ค่าใช้จ่ายในการจัดกิจกรรมครอบครัวรักการอ่าน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</si>
  <si>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</si>
  <si>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</si>
  <si>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</si>
  <si>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</si>
  <si>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</si>
  <si>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</si>
  <si>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</si>
  <si>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</si>
  <si>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</si>
  <si>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</si>
  <si>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</si>
  <si>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</si>
  <si>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</si>
  <si>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</si>
  <si>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</si>
  <si>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</si>
  <si>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</si>
  <si>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ค่าสาธารณูปโภค</t>
  </si>
  <si>
    <t>ค่าครุภัณฑ์ 
ที่ดินและสิ่งก่อสร้าง</t>
  </si>
  <si>
    <t>เงินอุดหนุน</t>
  </si>
  <si>
    <t>รายจ่ายอื่น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</si>
  <si>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</si>
  <si>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</si>
  <si>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</si>
  <si>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</si>
  <si>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</si>
  <si>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</si>
  <si>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</si>
  <si>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theme="0" tint="-0.34998626667073579"/>
        <rFont val="TH SarabunPSK"/>
        <family val="2"/>
      </rPr>
      <t xml:space="preserve"> </t>
    </r>
  </si>
  <si>
    <t>1. งบบุคลากร</t>
  </si>
  <si>
    <t xml:space="preserve">1.1 เงินเดือน  </t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</si>
  <si>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</si>
  <si>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</si>
  <si>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</si>
  <si>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</si>
  <si>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</si>
  <si>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</si>
  <si>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</si>
  <si>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</si>
  <si>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</si>
  <si>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</si>
  <si>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</si>
  <si>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</si>
  <si>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 xml:space="preserve">1.2 ค่าจ้างประจำ	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</si>
  <si>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</si>
  <si>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</si>
  <si>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</si>
  <si>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</si>
  <si>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</si>
  <si>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</si>
  <si>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</si>
  <si>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</si>
  <si>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 xml:space="preserve">1.3 ค่าจ้างชั่วคราว	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</si>
  <si>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</si>
  <si>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</si>
  <si>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</si>
  <si>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</si>
  <si>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</si>
  <si>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 xml:space="preserve">1.4 ค่าตอบแทนใช้สอยและวัสดุ	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</si>
  <si>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</si>
  <si>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</si>
  <si>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</si>
  <si>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</si>
  <si>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</si>
  <si>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</si>
  <si>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</si>
  <si>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 xml:space="preserve">1.1.1 ค่าตอบแทน </t>
  </si>
  <si>
    <t>ค่าอาหารทำการนอกเวลา</t>
  </si>
  <si>
    <t>1.1.2 ค่าใช้สอย</t>
  </si>
  <si>
    <t>ค่าซ่อมแซมยานพาหนะ</t>
  </si>
  <si>
    <t>ค่าจ้างเหมาบริการเป็นรายบุคคล</t>
  </si>
  <si>
    <t>1.1.3 วัสดุ</t>
  </si>
  <si>
    <t>ค่าวัสดุน้ำมันเชื้อเพลิงและน้ำมันหล่อลื่น</t>
  </si>
  <si>
    <t>ค่าวัสดุสำนักงานประเภทเครื่องเขียน แบบพิมพ์</t>
  </si>
  <si>
    <t>ค่าวัสดุยานพาหนะ</t>
  </si>
  <si>
    <t>ค่าเครื่องแต่งกาย</t>
  </si>
  <si>
    <t xml:space="preserve">1.2 ค่าสาธารณูปโภค		</t>
  </si>
  <si>
    <t>2. งบลงทุน</t>
  </si>
  <si>
    <t>2.1 ค่าครุภัณฑ์ ที่ดินและสิ่งก่อสร้าง</t>
  </si>
  <si>
    <t>2.1.1 ค่าครุภัณฑ์</t>
  </si>
  <si>
    <t>05105-1</t>
  </si>
  <si>
    <t>2.1.2 ค่าที่ดินและสิ่งก่อสร้าง</t>
  </si>
  <si>
    <t>05105-2</t>
  </si>
  <si>
    <t>4. งบรายจ่ายอื่น</t>
  </si>
  <si>
    <t>07110-2</t>
  </si>
  <si>
    <t>07199-2</t>
  </si>
  <si>
    <t>ค่าไปรษณีย์</t>
  </si>
  <si>
    <t>05199-1</t>
  </si>
  <si>
    <t>ค่าตอบแทนเจ้าหน้าที่เก็บขนมูลฝอย</t>
  </si>
  <si>
    <t>ค่าตอบแทนเจ้าหน้าที่เก็บขนสิ่งปฏิกูล</t>
  </si>
  <si>
    <t>07199-1</t>
  </si>
  <si>
    <t>ค่าซ่อมแซมเครื่องจักรกลและเครื่องทุ่นแรง</t>
  </si>
  <si>
    <t>ค่าใช้จ่ายในการบำรุงรักษา ปรับปรุงและเพิ่มพื้นที่สีเขียว</t>
  </si>
  <si>
    <t>ค่าซ่อมแซมถนน ตรอก ซอย สะพานและสิ่งสาธารณประโยชน์</t>
  </si>
  <si>
    <t>ค่าซ่อมแซมไฟฟ้าสาธารณะ</t>
  </si>
  <si>
    <t>ค่าวัสดุก่อสร้าง</t>
  </si>
  <si>
    <t>ค่าวัสดุสำหรับหน่วยบริการเร่งด่วนกรุงเทพมหานคร (BEST)</t>
  </si>
  <si>
    <t>05313-1</t>
  </si>
  <si>
    <t>ปรับปรุงซอยสมคิด</t>
  </si>
  <si>
    <t>07123-1</t>
  </si>
  <si>
    <t>ค่าจ้างเหมาล้างทำความสะอาดท่อระบายน้ำ</t>
  </si>
  <si>
    <t>ค่าวัสดุอุปกรณ์บำรุงรักษาระบบระบายน้ำฯ</t>
  </si>
  <si>
    <t>ค่าตอบแทนอาสาสมัครผู้ดูแลเด็ก</t>
  </si>
  <si>
    <t>ค่าวัสดุสำหรับห้องสมุด/บ้านหนังสือและศูนย์เยาวชน</t>
  </si>
  <si>
    <t>07102-1</t>
  </si>
  <si>
    <t>07199-12</t>
  </si>
  <si>
    <t>07199-3</t>
  </si>
  <si>
    <t>07199-4</t>
  </si>
  <si>
    <t>07199-5</t>
  </si>
  <si>
    <t>07199-6</t>
  </si>
  <si>
    <t>07199-7</t>
  </si>
  <si>
    <t>07199-9</t>
  </si>
  <si>
    <t>07199-10</t>
  </si>
  <si>
    <t>07199-11</t>
  </si>
  <si>
    <t>07199-8</t>
  </si>
  <si>
    <t>ค่าเบี้ยประชุม</t>
  </si>
  <si>
    <t>ค่าใช้จ่ายโครงการกรุงเทพมหานครเขตปลอดบุหรี่</t>
  </si>
  <si>
    <t>ค่านิตยภัต</t>
  </si>
  <si>
    <t>05101-11</t>
  </si>
  <si>
    <t>05101-12</t>
  </si>
  <si>
    <t>05101-13</t>
  </si>
  <si>
    <t>05104-14</t>
  </si>
  <si>
    <t>05105-3</t>
  </si>
  <si>
    <t>05131-6</t>
  </si>
  <si>
    <t>05143-17</t>
  </si>
  <si>
    <t>05199-24</t>
  </si>
  <si>
    <t>05199-3</t>
  </si>
  <si>
    <t>05199-8</t>
  </si>
  <si>
    <t>05199-9</t>
  </si>
  <si>
    <t>05218-1</t>
  </si>
  <si>
    <t>05304-18</t>
  </si>
  <si>
    <t>05304-19</t>
  </si>
  <si>
    <t>05304-20</t>
  </si>
  <si>
    <t>05304-22</t>
  </si>
  <si>
    <t>3. งบเงินอุดหนุน</t>
  </si>
  <si>
    <t>06104-1</t>
  </si>
  <si>
    <t>06199-1</t>
  </si>
  <si>
    <t>07103-1</t>
  </si>
  <si>
    <t>07103-2</t>
  </si>
  <si>
    <t>07109-1</t>
  </si>
  <si>
    <t>07124-1</t>
  </si>
  <si>
    <t>07125-1</t>
  </si>
  <si>
    <t>07126-1</t>
  </si>
  <si>
    <t>07199-13</t>
  </si>
  <si>
    <t>07199-14</t>
  </si>
  <si>
    <t>07199-15</t>
  </si>
  <si>
    <t>07101-1</t>
  </si>
  <si>
    <t>07101-2</t>
  </si>
  <si>
    <t>ผลผลิตรายจ่ายบุคลากร</t>
  </si>
  <si>
    <t>งานทะเบียน</t>
  </si>
  <si>
    <t>งานบริหารการคลัง</t>
  </si>
  <si>
    <t>งานบริหารการจัดเก็บรายได้</t>
  </si>
  <si>
    <t>0207027</t>
  </si>
  <si>
    <t>งานรักษาความสะอาด</t>
  </si>
  <si>
    <t>0208031</t>
  </si>
  <si>
    <t>งานบริหารและบังคับการเทศกิจ</t>
  </si>
  <si>
    <t>0310037</t>
  </si>
  <si>
    <t>งานการโยธา</t>
  </si>
  <si>
    <t>0413045</t>
  </si>
  <si>
    <t>งานการระบายน้ำและแก้ไขปัญหาน้ำท่วม</t>
  </si>
  <si>
    <t>0515050</t>
  </si>
  <si>
    <t>งานปลูกและบำรุงรักษาต้นไม้</t>
  </si>
  <si>
    <t>0517057</t>
  </si>
  <si>
    <t>งานพัฒนาชุมชน</t>
  </si>
  <si>
    <t>0622079</t>
  </si>
  <si>
    <t>งานควบคุมอนามัย</t>
  </si>
  <si>
    <t>0725094</t>
  </si>
  <si>
    <t>งานบริหารการศึกษา</t>
  </si>
  <si>
    <t>Grand Total</t>
  </si>
  <si>
    <t>output/proj</t>
  </si>
  <si>
    <t>0102005</t>
  </si>
  <si>
    <t>Row Labels</t>
  </si>
  <si>
    <t>plan_proj_name</t>
  </si>
  <si>
    <t>item_name</t>
  </si>
  <si>
    <t>Sum of board_review_amt</t>
  </si>
  <si>
    <t>อัตราเดิม 19 อัตรา</t>
  </si>
  <si>
    <t>เงินเลื่อนขั้น</t>
  </si>
  <si>
    <t>เงินประจำตำแหน่ง</t>
  </si>
  <si>
    <t>เงินค่าตอบแทนรายเดือนของข้าราชการ</t>
  </si>
  <si>
    <t>อัตราเดิม  6  อัตรา</t>
  </si>
  <si>
    <t>ค่าจ้างชั่วคราว  อัตราเดิม 4  อัตรา</t>
  </si>
  <si>
    <t>เงินค่าตอบแทนพิเศษของลูกจ้างประจำ</t>
  </si>
  <si>
    <t>อัตราเดิม 22 อัตรา</t>
  </si>
  <si>
    <t>ค่าจ้างชั่วคราว 1 อัตรา</t>
  </si>
  <si>
    <t>อัตราเดิม 14 อัตรา</t>
  </si>
  <si>
    <t>อัตราเดิม 1 อัตรา</t>
  </si>
  <si>
    <t>อัตราเดิม 12 อัตรา</t>
  </si>
  <si>
    <t>อัตราเดิม 2 อัตรา</t>
  </si>
  <si>
    <t>อัตราเดิม 11 อัตรา</t>
  </si>
  <si>
    <t>อัตราเดิม 337 อัตรา</t>
  </si>
  <si>
    <t>ค่าจ้างชั่วคราว 218 อัตรา</t>
  </si>
  <si>
    <t xml:space="preserve">เงินตอบแทนพิเศษของลูกจ้างประจำ </t>
  </si>
  <si>
    <t>อัตราเดิม 56 อัตรา</t>
  </si>
  <si>
    <t>ค่าจ้างชั่วคราว 11 อัตรา</t>
  </si>
  <si>
    <t>อัตราเดิม 15 อัตรา</t>
  </si>
  <si>
    <t>อัตราเดิม 7 อัตรา</t>
  </si>
  <si>
    <t>ค่าจ้างชั่วคราว 5 อัตรา</t>
  </si>
  <si>
    <t>อัตราเดิม 35 อัตรา</t>
  </si>
  <si>
    <t>ค่าจ้างชั่วคราว 23 อัตรา</t>
  </si>
  <si>
    <t>อัตราเดิม 5 อัตรา</t>
  </si>
  <si>
    <t>ค่าจ้างชั่วคราว 2 อัตรา</t>
  </si>
  <si>
    <t>อัตรเดิม 13 อัตรา</t>
  </si>
  <si>
    <t>อัตราเดิม 3 อัตรา</t>
  </si>
  <si>
    <t>ค่าจ้างชั่วคราว 3 อัตรา</t>
  </si>
  <si>
    <t xml:space="preserve">ค่าจ้างชั่วคราว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</si>
  <si>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</si>
  <si>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</si>
  <si>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</si>
  <si>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</si>
  <si>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ที่สาธารณะที่ไม่ถือเป็นรายได้ของแผนงานใดแผนงานหนึ่งโดยเฉพาะ”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</si>
  <si>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</si>
  <si>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โดยจัดให้มีการอำนวยการ ประสานงาน สนับสนุนการบริหารงานทั่วไป”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</si>
  <si>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 xml:space="preserve">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 อุปกรณ์ประกอบถนน และป้ายต่าง ๆ ให้บริการกวาด ทำความสะอาดชุมชน ส่วนราชการตามร้องขอ”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</si>
  <si>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และสถานที่จัดงานของส่วนราชการ และชุมชน ฯลฯ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</si>
  <si>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</si>
  <si>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</si>
  <si>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</si>
  <si>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</si>
  <si>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</si>
  <si>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ปลอดภัย ดูแลซ่อมแซมบำรุงรักษาป้ายชื่อถนน ซอยและคลองให้อยู่ในสภาพที่ดี ใช้การได้ ”</t>
    </r>
  </si>
  <si>
    <r>
      <rPr>
        <b/>
        <sz val="16"/>
        <rFont val="TH SarabunPSK"/>
        <family val="2"/>
      </rPr>
      <t xml:space="preserve">กิจกรรมหลัก </t>
    </r>
    <r>
      <rPr>
        <sz val="16"/>
        <rFont val="TH SarabunPSK"/>
        <family val="2"/>
      </rPr>
      <t>: ซ่อมแซมผิวจราจรด้วยแอสฟัสต์,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</si>
  <si>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โดยจัดให้มีการระบายน้ำจากแหล่งกำเนิด ไปสู่โรงบำบัดหรือสู่แหล่งน้ำผิวดินผ่านระบบท่อระบายน้ำ ระบบรวบรวมน้ำเสีย คลอง  บึงรับน้ำ ระบบบังคับน้ำ อุโมงค์ระบายน้ำ ระบบบ่อสูบน้ำ ป้องกันน้ำท่วมและบำรุงรักษาระบบท่อระบายน้ำ</t>
    </r>
    <r>
      <rPr>
        <b/>
        <sz val="16"/>
        <rFont val="TH SarabunPSK"/>
        <family val="2"/>
      </rPr>
      <t xml:space="preserve">” 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</si>
  <si>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</si>
  <si>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และเด็กที่มีอายุครบเกณฑ์ทุกคนเข้ารับการศึกษาตามที่กฎหมายกำหนด”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</si>
  <si>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</si>
  <si>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รวมถึงการสนับสนุนการบริหารราชการส่วนภูมิภาคในการจัดตั้ง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และการสอบสวนเปรียบเทียบแนวเขตที่มีปัญหาข้อขัดแย้ง งานป้องกันและบรรเทาสาธารณภัย งานด้านยาเสพติด”
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</si>
  <si>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ผู้ว่าราชการกรุงเทพมหานคร สมาชิกสภากรุงเทพมหานคร และกรรมการชุมชน” 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</si>
  <si>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และคลังพัสดุกลางสำหรับเบิกจ่ายพัสดุให้แก่หน่วยงานต่าง ๆ ”</t>
    </r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</si>
  <si>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</si>
  <si>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โครงการครอบครัวรักการอ่าน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</si>
  <si>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</si>
  <si>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รายการผูกพัน</t>
  </si>
  <si>
    <t xml:space="preserve">เงินเดือน  </t>
  </si>
  <si>
    <t xml:space="preserve"> ค่าจ้างประจำ	</t>
  </si>
  <si>
    <t xml:space="preserve">ค่าจ้างชั่วคราว	</t>
  </si>
  <si>
    <t>0102002-65-03</t>
  </si>
  <si>
    <t>โครงการก่อสร้างอาคารสำนักงานเขตปทุมวัน</t>
  </si>
  <si>
    <t>วัตถุประสงค์</t>
  </si>
  <si>
    <t xml:space="preserve"> - เพื่อก่อสร้างอาคารที่ทำการถาวรของสำนักงานเขตปทุมวัน</t>
  </si>
  <si>
    <t>ระยะเวลาดำเนินการ 3 ปี ( 2565 - 2567 )</t>
  </si>
  <si>
    <t>เป้าหมายโครงการ</t>
  </si>
  <si>
    <t xml:space="preserve"> - เพื่อให้สำนักงานเขตปทุมวันมีที่ทำการถาวร </t>
  </si>
  <si>
    <t xml:space="preserve">   และมีพื้นที่รองรับการจัดกิจกรรมและงานประชุมต่างๆ</t>
  </si>
  <si>
    <t xml:space="preserve">   ของกรุงเทพมหานคร</t>
  </si>
  <si>
    <t>งานที่จะทำ</t>
  </si>
  <si>
    <t xml:space="preserve"> - ก่อสร้างอาคารอเนกประสงค์ 9 ชั้น (ดาดฟ้า)</t>
  </si>
  <si>
    <t xml:space="preserve">   และชั้นใต้ดิน จำนวน 1 หลัง</t>
  </si>
  <si>
    <t>ค่าที่ดินและสิ่งก่อสร้าง</t>
  </si>
  <si>
    <t xml:space="preserve">   ก่อสร้างอาคารสำนักงานเขตปทุมวัน</t>
  </si>
  <si>
    <t xml:space="preserve">    - ก่อสร้างอาคารอเนกประสงค์ 9 ชั้น (ดาดฟ้า)</t>
  </si>
  <si>
    <t xml:space="preserve">      และชั้นใต้ดิน พร้อมงานวิศวกรรมโครงสร้าง </t>
  </si>
  <si>
    <t xml:space="preserve">      งานสถาปัตยกรรม งานระบบไฟฟ้าและสื่อสาร</t>
  </si>
  <si>
    <t xml:space="preserve">      งานระบบสุขาภิบาล งานระบบดับเพลิง</t>
  </si>
  <si>
    <t xml:space="preserve">      งานระบบปรับอากาศและระบายอากาศ</t>
  </si>
  <si>
    <t xml:space="preserve">      งานวิศวกรรมระบบประหยัดพลังงาน</t>
  </si>
  <si>
    <t xml:space="preserve">      งานตกแต่งภายใน งานป้ายสัญลักษณ์</t>
  </si>
  <si>
    <t xml:space="preserve">      งานภายนอกอาคารและภูมิสถาปัตยกรรม</t>
  </si>
  <si>
    <t>เงิน</t>
  </si>
  <si>
    <t>เงินนอก</t>
  </si>
  <si>
    <t xml:space="preserve">งบประมาณทั้งสิ้น                   </t>
  </si>
  <si>
    <t xml:space="preserve">ปี 2565 ตั้งงบประมาณ                                    </t>
  </si>
  <si>
    <t xml:space="preserve">ปี 2567 ผูกพันงบประมาณ                       </t>
  </si>
  <si>
    <t>053-07-1</t>
  </si>
  <si>
    <t xml:space="preserve">ปี 2566 ตั้งงบประมาณ                       </t>
  </si>
  <si>
    <t>3. งบรายจ่ายอื่น</t>
  </si>
  <si>
    <t>2. งบรายจ่ายอื่น</t>
  </si>
  <si>
    <t>พร้อมขนย้าย เนื้อที่ประมาณ 2,989 ตร.ม.</t>
  </si>
  <si>
    <t xml:space="preserve"> - สร้างพื้นกระเบื้องทางเท้าซีเมนต์อัดแรง ขนาด 0.40x0.40x0.035 ม.</t>
  </si>
  <si>
    <t xml:space="preserve"> - รื้อรางระบายน้ำ ค.ส.ล. รางวี พร้อมขนทิ้ง </t>
  </si>
  <si>
    <t xml:space="preserve">  - สร้างชั้นรองพื้นฐานรางวี หินคลุกบดอัดแน่นความหนา 0.15 ม.  </t>
  </si>
  <si>
    <t xml:space="preserve"> - สร้างรางระบายน้ำ รางวี ค.ส.ล. ตามแบบ มน.-01  </t>
  </si>
  <si>
    <t xml:space="preserve"> - เสริมขอบบ่อพักท่อระบายน้ำ แบบฝารางวี ตามแบบ ปว. 1/2566  </t>
  </si>
  <si>
    <t xml:space="preserve">   จำนวน 15 บ่อ</t>
  </si>
  <si>
    <t xml:space="preserve">   ตามแบบ ปว. 1/2566  จำนวน 30 ฝา</t>
  </si>
  <si>
    <t xml:space="preserve">   ตามแบบ ปว. 1/2566 จำนวน 1 บ่อ</t>
  </si>
  <si>
    <t xml:space="preserve">  - สร้างฝาบ่อพักท่อระบายน้ำ ค.ส.ล. ชนิดรางวี </t>
  </si>
  <si>
    <t xml:space="preserve">  - เสริมขอบบ่อพักท่อระบายน้ำ ขนาด 0.50x0.80 ม.  </t>
  </si>
  <si>
    <t xml:space="preserve">  - สร้างฝาบ่อพักท่อระบายน้ำ (เปลี่ยนเป็นฝาบ่อพักเล็กในทางเท้า) </t>
  </si>
  <si>
    <t xml:space="preserve">  ขนาด 0.50x0.80x0.07 ม. ตามแบบ มน.-03  จำนวน 1 ฝา</t>
  </si>
  <si>
    <t>โครงการอาสาสมัครกรุงเทพมหานครด้านการป้องกัน
และแก้ไขปัญหายาและสารเสพติด</t>
  </si>
  <si>
    <t>แผนงานบูรณาการพัฒนาคุณภาพชีวิตกลุ่มเปราะบางในพื้นที่กรุงเทพมหานคร</t>
  </si>
  <si>
    <t xml:space="preserve">โครงการครอบครัวรักการอ่าน </t>
  </si>
  <si>
    <t>โครงการตามแผนยุทธศาสตร์</t>
  </si>
  <si>
    <t>โครงการตามแผนยุทธศาสตร์บูรณาการ</t>
  </si>
  <si>
    <t xml:space="preserve">โครงการจัดสวัสดิการการสงเคราะห์ช่วยเหลือเด็ก สตรี ครอบครัว </t>
  </si>
  <si>
    <t>ผู้ด้อยโอกาส ผู้สูงอายุและคนพิการ</t>
  </si>
  <si>
    <t xml:space="preserve">โครงการกรุงเทพฯ เมืองอาหารปลอดภัย </t>
  </si>
  <si>
    <t>ค่าใช้จ่ายในการบูรณาการความร่วมมือ
ในการพัฒนาประสิทธิภาพการแก้ไขปัญหา
โรคไข้เลือดออกในพื้นที่กรุงเทพมหานคร</t>
  </si>
  <si>
    <t xml:space="preserve">พร้อมชุดโปรแกรมระบบปฏิบัติการ (OS) </t>
  </si>
  <si>
    <t>แบบตั้งพื้นหรือแบบแขวน ขนาด 32,000 บีทียู 2 เครื่อง</t>
  </si>
  <si>
    <t>โรงเรียนสวนลุมพินี</t>
  </si>
  <si>
    <t>โรงเรียนปลูกจิต</t>
  </si>
  <si>
    <t>โรงเรียนวัดสระบัว</t>
  </si>
  <si>
    <t>โรงเรียนวัดปทุมวนารามฯ</t>
  </si>
  <si>
    <t xml:space="preserve">(1) เครื่องปรับอากาศแบบแยกส่วน (ราคารวมค่าติดตั้ง)
</t>
  </si>
  <si>
    <t xml:space="preserve">    แบบตั้งพื้นหรือแบบแขวน (ระบบ Inverter) </t>
  </si>
  <si>
    <t xml:space="preserve">    ขนาด 36,000 บีทียู 2 เครื่อง</t>
  </si>
  <si>
    <t xml:space="preserve">(2) โทรทัศน์ แอล อี ดี (LED TV) แบบ Smart TV 
</t>
  </si>
  <si>
    <t xml:space="preserve">    ระดับความละเอียดจอภาพ 3840 x 2160 พิกเซล </t>
  </si>
  <si>
    <t xml:space="preserve"> ขนาด 50 นิ้ว 3 เครื่อง</t>
  </si>
  <si>
    <t xml:space="preserve">(4) เครื่องปรับอากาศแบบแยกส่วน (ราคารวมค่าติดตั้ง) </t>
  </si>
  <si>
    <t xml:space="preserve"> แบบตั้งพื้นหรือแบบแขวน (ระบบ Inverter) </t>
  </si>
  <si>
    <t xml:space="preserve">(5) เครื่องคอมพิวเตอร์โน้ตบุ๊ก สำหรับงานสำนักงาน 
</t>
  </si>
  <si>
    <t xml:space="preserve"> พร้อมชุดโปรแกรมระบบปฏิบัติการ (OS) </t>
  </si>
  <si>
    <t>(6) ตู้น้ำเย็นแบบต่อท่อ ขนาด 5 หัวก๊อก 3 เครื่อง</t>
  </si>
  <si>
    <t>(7) เครื่องกรองน้ำ 3 เครื่อง</t>
  </si>
  <si>
    <t xml:space="preserve">(8) เครื่องพิมพ์สำเนาระบบดิจิตอล ความละเอียด
    </t>
  </si>
  <si>
    <t>300 x 400 จุดต่อตารางนิ้ว 1 เครื่อง</t>
  </si>
  <si>
    <t xml:space="preserve">(9) เครื่องปรับอากาศแบบแยกส่วน (ราคารวมค่าติดตั้ง) 
</t>
  </si>
  <si>
    <t>(10) พัดลมโคจรแบบติดเพดาน ขนาด 16 นิ้ว 20 เครื่อง</t>
  </si>
  <si>
    <t xml:space="preserve">(11) เครื่องคอมพิวเตอร์โน้ตบุ๊ก สำหรับงานสำนักงาน  </t>
  </si>
  <si>
    <t xml:space="preserve">(12) เครื่องมัลติมีเดียโปรเจคเตอร์ ระดับ XGA </t>
  </si>
  <si>
    <t>ขนาด 4,000 ANSI Lumens 1 เครื่อง</t>
  </si>
  <si>
    <t xml:space="preserve">(13) เครื่องมัลติมีเดียโปรเจคเตอร์ ระดับ XGA </t>
  </si>
  <si>
    <t>ขนาด 4,000 ANSI Lumens 20 เครื่อง</t>
  </si>
  <si>
    <t>(1) ปรับปรุงโรงเรียนสวนลุมพินี</t>
  </si>
  <si>
    <t xml:space="preserve"> - ปรับปรุงพื้นและรางระบายน้ำโรงอาหาร</t>
  </si>
  <si>
    <t xml:space="preserve"> - ปรับปรุงหลังคาโรงอาหาร</t>
  </si>
  <si>
    <t>ตามแบบเลขที่ ปว.4/2566</t>
  </si>
  <si>
    <t>(2) ปรับปรุงโรงเรียนปลูกจิต</t>
  </si>
  <si>
    <t xml:space="preserve"> - ปรับปรุงพื้นที่ข้างบ้านพักภารโรง</t>
  </si>
  <si>
    <t xml:space="preserve"> - ปรับปรุงห้องชมรมเชฟน้อยกระทะเหล็ก</t>
  </si>
  <si>
    <t xml:space="preserve"> - ปรับปรุงโรงล้างจาน</t>
  </si>
  <si>
    <t>ตามแบบเลขที่ ปว.7/2566</t>
  </si>
  <si>
    <t>(3) ปรับปรุงโรงเรียนวัดบรมนิวาส</t>
  </si>
  <si>
    <t xml:space="preserve"> - ปรับปรุงห้องเรียนอนุบาล 1</t>
  </si>
  <si>
    <t xml:space="preserve"> - ปรับปรุงห้องเรียนอนุบาล 2</t>
  </si>
  <si>
    <t>ตามแบบเลขที่ ปว.5/2566</t>
  </si>
  <si>
    <t>(4) ปรับปรุงโรงเรียนวัดชัยมงคล</t>
  </si>
  <si>
    <t xml:space="preserve"> - ปรับปรุงห้องพยาบาล</t>
  </si>
  <si>
    <t xml:space="preserve"> - ปรับปรุงห้องพักครู</t>
  </si>
  <si>
    <t xml:space="preserve"> - ปรับปรุงห้องพระ</t>
  </si>
  <si>
    <t xml:space="preserve"> - ปรับปรุงห้องส่งเสริมวิชาชีพ</t>
  </si>
  <si>
    <t>ตามแบบเลขที่ ปว.6/2566</t>
  </si>
  <si>
    <t>(1) ทุนอาหารกลางวันนักเรียน</t>
  </si>
  <si>
    <t>(2) ค่าอาหารเช้าของนักเรียนในโรงเรียนสังกัดกรุงเทพมหานคร</t>
  </si>
  <si>
    <t>(1) ค่าใช้จ่ายในประชุมครู</t>
  </si>
  <si>
    <t>(3) ค่าใช้จ่ายในการพัฒนาคุณภาพการดำเนินงานศูนย์วิชาการเขต</t>
  </si>
  <si>
    <t xml:space="preserve">(4) ค่าใช้จ่ายในการจัดประชุมสัมมนาคณะกรรมการ
    </t>
  </si>
  <si>
    <t xml:space="preserve">(5) ค่าใช้จ่ายในการสัมมนาประธานกรรมการเครือข่าย
    </t>
  </si>
  <si>
    <t xml:space="preserve">    ผู้ปกครองเพื่อพัฒนาโรงเรียนสังกัดกรุงเทพมหานคร</t>
  </si>
  <si>
    <t xml:space="preserve">(6) ค่าใช้จ่ายในการส่งเสริมสนับสนุนให้นักเรียน   
    </t>
  </si>
  <si>
    <t xml:space="preserve">    สร้างสรรค์ผลงานเพื่อการเรียนรู้</t>
  </si>
  <si>
    <t>(1) ค่าใช้จ่ายโครงการอาสาสมัครชักลากมูลฝอยในชุมชน</t>
  </si>
  <si>
    <t>(2) ค่าใช้จ่ายในการส่งเสริมการแปรรูปมูลฝอยอินทรีย์</t>
  </si>
  <si>
    <t xml:space="preserve">  ค่าครุภัณฑ์ ที่ดินและสิ่งก่อสร้าง</t>
  </si>
  <si>
    <t>ค่าครุภัณฑ์</t>
  </si>
  <si>
    <t xml:space="preserve">1.ค่าตอบแทน </t>
  </si>
  <si>
    <t>2. ค่าใช้สอย</t>
  </si>
  <si>
    <t>ค่าครุภัณฑ์ ที่ดินและสิ่งก่อสร้าง</t>
  </si>
  <si>
    <t xml:space="preserve"> สิ่งแวดล้อมที่ดี สะอาด ปลอดภัย</t>
  </si>
  <si>
    <t>1. ค่าใช้สอย</t>
  </si>
  <si>
    <t>2. ค่าวัสดุ</t>
  </si>
  <si>
    <t>1.1.3 ค่าวัสดุ</t>
  </si>
  <si>
    <t xml:space="preserve"> 1. ค่าใช้สอย</t>
  </si>
  <si>
    <t>3. ค่าวัสดุ</t>
  </si>
  <si>
    <t>(1) ค่าใช้จ่ายในการสนับสนุนการดำเนินงาน</t>
  </si>
  <si>
    <t xml:space="preserve">    ของคณะกรรมการชุมชน</t>
  </si>
  <si>
    <t xml:space="preserve">(1) ชดใช้เงินยืมเงินสะสม ปี 2564  </t>
  </si>
  <si>
    <t xml:space="preserve">    เพื่อทดรองจ่ายเป็นเงินเดือนและค่าจ้างประจำ</t>
  </si>
  <si>
    <t xml:space="preserve">(2) ชดใช้เงินยืมเงินสะสม ปี 2564  </t>
  </si>
  <si>
    <t xml:space="preserve">ส่วนใหญ่เป็นค่าวัสดุสำนักงานประเภทเครื่องเขียน แบบพิมพ์ </t>
  </si>
  <si>
    <t>ค่าไฟฟ้าสำนักงาน ค่าโทรศัพท์เคลื่อนที่</t>
  </si>
  <si>
    <t>ค่าซ่อมแซมยานพาหนะ ค่าซ่อมแซมครุภัณฑ์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</si>
  <si>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</si>
  <si>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</si>
  <si>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 xml:space="preserve">ค่าจ้างเหมาบริการเป็นรายบุคคล </t>
  </si>
  <si>
    <t>ค่าซ่อมแซมครุภัณฑ์ ค่าซ่อมแซมยานพาหนะ</t>
  </si>
  <si>
    <t xml:space="preserve">ส่วนใหญ่เป็น ค่าวัสดุสำนักงานประเภทเครื่องเขียน แบบพิมพ์ </t>
  </si>
  <si>
    <t>ค่าวัสดุน้ำมันเชื้อเพลิงและน้ำมันหล่อลื่น ค่าวัสดุยานพาหนะ ฯลฯ</t>
  </si>
  <si>
    <t>ส่วนใหญ่เป็นค่าวัสดุสำนักงาน ค่าวัสดุน้ำมันเชื้อเพลิง</t>
  </si>
  <si>
    <t>และน้ำมันหล่อลื่น ค่าวัสดุยานพาหนะ ฯลฯ</t>
  </si>
  <si>
    <t>ค่าโทรศัพท์สำนักงาน ค่าไปรษณีย์</t>
  </si>
  <si>
    <t>ส่วนใหญ่เป็นค่าวัสดุสำนักงานประเภทเครื่องเขียน แบบพิมพ์</t>
  </si>
  <si>
    <t>ค่าวัสดุอุปกรณ์คอมพิวเตอร์ ฯลฯ</t>
  </si>
  <si>
    <t xml:space="preserve">1. ค่าตอบแทน </t>
  </si>
  <si>
    <t>ส่วนใหญ่เป็นค่าวัสดุน้ำมันเชื้อเพลิงและน้ำมันหล่อลื่น</t>
  </si>
  <si>
    <t>ค่าวัสดุยานพาหนะ ฯลฯ</t>
  </si>
  <si>
    <t>ส่วนใหญ่เป็นค่าวัสดุในการรักษาความสะอาด</t>
  </si>
  <si>
    <t>ค่าเครื่องแบบชุดปฏิบัติงาน ค่าวัสดุน้ำมันเชื้อเพลิง</t>
  </si>
  <si>
    <t>และน้ำมันหล่อลื่น ฯลฯ</t>
  </si>
  <si>
    <t>ค่าวัสดุยานพาหนะ ค่าเครื่องแบบชุดปฏิบัติงาน ฯลฯ</t>
  </si>
  <si>
    <t xml:space="preserve">ค่าซ่อมแซมยานพาหนะ </t>
  </si>
  <si>
    <t xml:space="preserve">ส่วนใหญ่เป็นค่าวัสดุน้ำมันเชื้อเพลิงและน้ำมันหล่อลื่น 
</t>
  </si>
  <si>
    <t xml:space="preserve">ค่าวัสดุอุปกรณ์ในการปลูกและบำรุงรักษาต้นไม้ </t>
  </si>
  <si>
    <t>ค่าไฟฟ้าสวนสาธารณะ ค่าน้ำประปาสวนสาธารณะ</t>
  </si>
  <si>
    <t>ส่วนใหญ่เป็นค่าเครื่องแบบชุดปฏิบัติงาน</t>
  </si>
  <si>
    <t>ส่วนใหญ่เป็นค่าวัสดุยานพาหนะ</t>
  </si>
  <si>
    <t>ค่าวัสดุสำนักงานประเภทเครื่องเขียน แบบพิมพ์ ฯลฯ</t>
  </si>
  <si>
    <t xml:space="preserve">ส่วนใหญ่เป็นค่าวัสดุยานพาหนะ </t>
  </si>
  <si>
    <t>ค่าไฟฟ้า ค่าน้ำประปา</t>
  </si>
  <si>
    <t>ค่าวัสดุอุปกรณ์ทำความสะอาดท่อระบายน้ำ ฯลฯ</t>
  </si>
  <si>
    <t>ค่าวัสดุอุปกรณ์คอมพิวเตอร์ ค่าวัสดุสำนักงาน-</t>
  </si>
  <si>
    <t>ประเภทเครื่องเขียน แบบพิมพ์ ฯลฯ</t>
  </si>
  <si>
    <t>ส่วนใหญ่เป็นเงินสมนาคุณวิทยากรในการฝึกอบรมประชาชน</t>
  </si>
  <si>
    <t>ค่าตอบแทนกรรมการชุมชน ฯลฯ</t>
  </si>
  <si>
    <t>ค่าจ้างเหมาบริการเป็นรายบุคคล ค่ารับรอง</t>
  </si>
  <si>
    <t>ส่วนใหญ่เป็นค่าวัสดุสาธิตศูนย์ฝึกอาชีพสวนลุมพินี</t>
  </si>
  <si>
    <t>ค่าซื้อหนังสือ วารสารฯ ค่าวัสดุอุปกรณ์การเรียนการสอน</t>
  </si>
  <si>
    <t>ค่าไฟฟ้าสำนักงาน ค่าน้ำประปา ค่าโทรศัพท์สำนักงาน</t>
  </si>
  <si>
    <t>ค่าวัสดุยานพาหนะ ค่าวัสดุสำนักงานประเภท-</t>
  </si>
  <si>
    <t>เครื่องเขียน แบบพิมพ์</t>
  </si>
  <si>
    <t>ส่วนใหญ่เป็นค่าจ้างเหมาดูแลทรัพย์สินและรักษาความปลอดภัย</t>
  </si>
  <si>
    <t>ค่าซ่อมแซมโรงเรียน ค่าจ้างเหมาเอกชนทำความสะอาด</t>
  </si>
  <si>
    <t>ในโรงเรียนสังกัดกรุงเทพมหานคร ฯลฯ</t>
  </si>
  <si>
    <t>ส่วนใหญ่เป็นค่าวัสดุ อุปกรณ์  เครื่องใช้ส่วนตัว ของเด็กอนุบาล</t>
  </si>
  <si>
    <t>ค่าวัสดุสำนักงานโรงเรียน ค่าเครื่องหมายสัญลักษณ์ของ-</t>
  </si>
  <si>
    <t>สถานศึกษาสังกัดกรุงเทพมหานคร ฯลฯ</t>
  </si>
  <si>
    <t>ค่าไฟฟ้าโรงเรียน ค่าน้ำประปาโรงเรียน</t>
  </si>
  <si>
    <t>ค่าโทรศัพท์เคลื่อนที่ ค่าโทรศัพท์โรงเรียน</t>
  </si>
  <si>
    <t xml:space="preserve">ส่วนใหญ่เป็นค่าเช่าอาคารสถานที่ ค่าจ้างทำความสะอาดอาคาร
</t>
  </si>
  <si>
    <t>ค่าจ้างเหมาบริการเป็นรายบุคคล ฯลฯ</t>
  </si>
  <si>
    <t xml:space="preserve">ค่าวัสดุน้ำมันเชื้อเพลิงและน้ำมันหล่อลื่น </t>
  </si>
  <si>
    <t>ค่าวัสดุยานพาหนะ  ฯลฯ</t>
  </si>
  <si>
    <t xml:space="preserve">ส่วนใหญ่เป็นค่าวัสดุสำนักงานประเภทเครื่องเขียน แบบพิมพ์ 
</t>
  </si>
  <si>
    <t>ค่าวัสดุยานพาหนะ ค่าวัสดุอุปกรณ์คอมพิวเตอร์ ฯลฯ</t>
  </si>
  <si>
    <t xml:space="preserve">  - ขูดไสผิวจราจรและแอสฟัลต์คอนกรีตเดิม ลึกเฉลี่ย 0.05 ม.</t>
  </si>
  <si>
    <t xml:space="preserve">  - ปู Prime Coat เนื้อที่ประมาณ 2,989 ตร.ม.</t>
  </si>
  <si>
    <t xml:space="preserve">  - ปูผิวทางแอสฟัลต์คอนกรีต ตามแบบ มท.-04 ความหนา 0.05 ม.</t>
  </si>
  <si>
    <t xml:space="preserve">  - ตีเส้นจราจร สีเทอร์โมพลาสติก ชนิดสะท้อนแสง  </t>
  </si>
  <si>
    <t xml:space="preserve">  - รื้อพื้นไหล่ทางแอสฟัลต์ พร้อมปรับระดับบดอัดแน่น  </t>
  </si>
  <si>
    <t xml:space="preserve">  - ปรับระดับหินคลุกบดอัดแน่น ความหนาเฉลี่ย 0.15 ม. </t>
  </si>
  <si>
    <t xml:space="preserve">  - ปู Prime Coat  ไหล่ทาง  เนื้อที่ประมาณ 42 ตร.ม.</t>
  </si>
  <si>
    <t xml:space="preserve">  - ปูผิวไหล่ทางแอสฟัลต์คอนกรีต ความหนา 5 ซม.  </t>
  </si>
  <si>
    <t xml:space="preserve">    เนื้อที่ประมาณ 2,989 ตร.ม.</t>
  </si>
  <si>
    <t xml:space="preserve">    เนื้อที่ประมาณ 83 ตร.ม.</t>
  </si>
  <si>
    <t xml:space="preserve">    เนื้อที่ประมาณ 42 ตร.ม.</t>
  </si>
  <si>
    <t xml:space="preserve">  - รื้อบล็อคคอนกรีตปูพื้นทางเดิน พร้อมขนทิ้ง  </t>
  </si>
  <si>
    <t xml:space="preserve">    เนื้อที่ประมาณ 158 ตร.ม.</t>
  </si>
  <si>
    <t xml:space="preserve">  - รื้อคันหินทางเท้าสำเร็จรูป พร้อมขนทิ้ง  </t>
  </si>
  <si>
    <t xml:space="preserve">  - สร้างคันหิน และรางตื้น (หล่อในที่) ตามแบบ มท.-05  </t>
  </si>
  <si>
    <t xml:space="preserve">        ความยาวประมาณ 106.40 ม.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</si>
  <si>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</si>
  <si>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รหัส 1300002-07199-2</t>
  </si>
  <si>
    <t>ระยะเวลาดำเนินการ 1 ปี (2566)</t>
  </si>
  <si>
    <t xml:space="preserve">งบประมาณทั้งสิ้น </t>
  </si>
  <si>
    <t>ร้อยละของชุมชนที่มีอาสาสมัคร</t>
  </si>
  <si>
    <t>ดำเนินการป้องกันและแก้ไขปัญหา</t>
  </si>
  <si>
    <t>ยาเสพติด</t>
  </si>
  <si>
    <t>ร้อยละของจำนวนบ้านหนังสือ</t>
  </si>
  <si>
    <t>ที่สามารถจัดกิจกรรมส่งเสริม</t>
  </si>
  <si>
    <t>การเรียนรู้ตามอัธยาศัยที่ตรงตาม</t>
  </si>
  <si>
    <t>ความต้องการของประชาชน</t>
  </si>
  <si>
    <t>โครงการกรุงเทพฯ เมืองอาหารปลอดภัย</t>
  </si>
  <si>
    <t>ร้อยละของตัวอย่างอาหารที่ได้รับการ</t>
  </si>
  <si>
    <t>สุ่มตรวจไม่พบการปนเปื้อนสารพิษ</t>
  </si>
  <si>
    <t>โครงการกรุงเทพมหานครเขตปลอดบุหรี่</t>
  </si>
  <si>
    <t>รหัส 1300020-07199-3</t>
  </si>
  <si>
    <t>ร้อยละของนักเรียนมีภูมิคุ้มกัน</t>
  </si>
  <si>
    <r>
      <t>วัตถุประสงค์ : "</t>
    </r>
    <r>
      <rPr>
        <sz val="16"/>
        <color theme="1"/>
        <rFont val="TH SarabunPSK"/>
        <family val="2"/>
      </rPr>
      <t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ซึ่งเบิกจ่ายในลักษณะงบดังกล่าว"</t>
    </r>
  </si>
  <si>
    <t>สอดคล้องกับประเด็นยุทธศาสตร์ที่ 1 การเมืองปลอดภัยและหยุ่นตัวต่อวิกฤตการณ์ 
ยุทธศาสตร์ย่อยที่ 1.1 ปลอดอาชญากรรมและยาเสพติด 
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
และมีความเหมาะสม
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</si>
  <si>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
    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</si>
  <si>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
จัดกิจกรรมอบรมเพื่อพัฒนาศักยภาพอาสาสมัครกรุงเทพมหานครเฝ้าระวังภัยและยาเสพติดรายเดิมและรายใหม่ 
เพิ่มขึ้นชุมชนละ 1 คน 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  </r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</si>
  <si>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ประสานงานร่วมกับหน่วยงานหรือส่วนราชการอื่น, จัดประชุม, ดูแลยานพาหนะ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</si>
  <si>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จุดจัดเก็บตามบ้าน ตรอก 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โดยจัดเก็บค่าธรรมเนียม”</t>
    </r>
    <r>
      <rPr>
        <b/>
        <sz val="16"/>
        <rFont val="TH SarabunPSK"/>
        <family val="2"/>
      </rPr>
      <t xml:space="preserve"> </t>
    </r>
  </si>
  <si>
    <t>ความพึงพอใจผู้ใช้บริการ 
ดูดไขมัน ในระดับมาก - มากที่สุด</t>
  </si>
  <si>
    <t xml:space="preserve">จำนวนรถสูบสิ่งปฏิกูล 
และดูดไขมัน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</si>
  <si>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และต้นไม้ริมทางเท้าอย่างสม่ำเสมอ ประดับตกแต่งถนนต้อนรับอาคันตุกะของรัฐบาลและกรุงเทพมหานครและในวันสำคัญต่างๆ ให้บริการตัดแต่งต้นไม้แก่ประชาชน ส่วนราชการที่มาติดต่อหรือร้องขอ โดยคิดค่าบริการ”</t>
    </r>
  </si>
  <si>
    <r>
      <t xml:space="preserve">วัตถุประสงค์: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 
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
ในส่วนที่เกี่ยวข้องกับงานด้านธุรการสนับสนุนการบริหารจัดการของสำนักงานเขตในส่วนที่เกี่ยวข้องกับงานนิติการ และสอบสวนดำเนินคดีผู้กระทำผิด”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</si>
  <si>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 xml:space="preserve">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
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  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</si>
  <si>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 xml:space="preserve">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
มีมาตรฐานและความปลอดภัยตามที่กฎหมายกำหนด ดูแลที่สาธารณประโยชน์มิให้ถูกรุกล้ำหรือเปลี่ยนแปลงสภาพ” </t>
    </r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</si>
  <si>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 และให้คำปรึกษา, สำรวจและเยี่ยมชุมชน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</si>
  <si>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 xml:space="preserve">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
สำหรับการเข้าสู่ระบบการศึกษาภาคบังคับ รวมทั้งส่งเสริมการออกกำลังกาย เล่นกีฬาและแหล่งค้นหาความรู้”       </t>
    </r>
    <r>
      <rPr>
        <b/>
        <sz val="16"/>
        <rFont val="TH SarabunPSK"/>
        <family val="2"/>
      </rPr>
      <t xml:space="preserve">  </t>
    </r>
    <r>
      <rPr>
        <sz val="16"/>
        <rFont val="TH SarabunPSK"/>
        <family val="2"/>
      </rPr>
      <t xml:space="preserve">     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</si>
  <si>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พิพิธภัณฑ์ท้องถิ่น, บ้านหนังสือ, กิจกรรมลานกีฬา, สอนแอโรบิค</t>
    </r>
  </si>
  <si>
    <t>รหัส 1300017-07199-8</t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</si>
  <si>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
สอดคล้องกับประเด็นยุทธศาสตร์ที่ 3 การลดความเหลื่อมล้ำด้วยการบริหารเมืองรูปแบบอารยะสำหรับทุกคน 
ยุทธศาสตร์ย่อยที่ 3.3 การศึกษา 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ของประชาชนแต่ละช่วงวัยและกลุ่มเป้าหมายในพื้นที่กรุงเทพมหานคร กลยุทธ์ที่ 3.3.7.2 นำข้อมูลที่ได้จากการสำรวจมาดำเนินการพัฒนาเนื้อหาการเรียนรู้ตามอัธยาศัยที่ สอดคล้องกับความต้องการของประชาชนแต่ละช่วงวัยและกลุ่มเป้าหมายในพื้นที่กรุงเทพมหานคร (ตามแผนฯ กทม. หน้า 128)</t>
    </r>
  </si>
  <si>
    <t>ร้อยละของผู้สูงอายุ คนพิการ และผู้ด้อยโอกาสที่ได้รับสวัสดิการและการสงเคราะห์เพิ่มขึ้น เมื่อเทียบกับปีที่ผ่านมา</t>
  </si>
  <si>
    <t>สอดคล้องกับประเด็นยุทธศาสตร์ที่ 1 การเมืองปลอดภัยและหยุ่นตัวต่อวิกฤตการณ์ 
ยุทธศาสตร์ย่อยที่ 1.5 เมืองสุขภาพดี (Healthy City) 
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
กลยุทธ์ที่ 1.5.11.1 ส่งเสริมการตรวจเฝ้าระวังคุณภาพอาหาร (ตามแผนฯ กทม. หน้า 72)</t>
  </si>
  <si>
    <t>ร้อยละของตัวอย่างอาหารที่ได้รับการสุ่มตรวจไม่พบการปนเปื้อนเชื้อโรค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</si>
  <si>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รณรงค์ป้องกันโรคติดต่อตามฤดูกาล, ประสานการฉีดวัคซีน/ทำหมัน/จับสุนัข,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</si>
  <si>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 xml:space="preserve">วัตถุประสงค์:  </t>
    </r>
    <r>
      <rPr>
        <sz val="16"/>
        <rFont val="TH SarabunPSK"/>
        <family val="2"/>
      </rPr>
      <t xml:space="preserve">“เพื่อลดความเสี่ยงในการแพร่โรค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รวมทั้งให้ประชาชนรู้จักป้องกันตนเองและหลีกเลี่ยงปัจจัยเสี่ยงที่จะเกิดโรคติดต่อตามฤดูกาล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
วัณโรค ฯลฯ และส่งต่อผู้ติดเชื้อหรือผู้ป่วยเข้าสู่ระบบการรักษา” </t>
    </r>
  </si>
  <si>
    <t>รหัส 1300019-07199-1</t>
  </si>
  <si>
    <t>สอดคล้องกับประเด็นยุทธศาสตร์ที่ 1 การเมืองปลอดภัยและหยุ่นตัวต่อวิกฤตการณ์ 
ยุทธศาสตร์ย่อยที่ 1.1 ปลอดอาชญากรรมและยาเสพติด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ผู้เสพผู้ติดเข้าสู่ระบบการบำบัดรักษาและฟื้นฟูสมรรถภาพที่มีมาตรฐานและมีความเหมาะสม 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</si>
  <si>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
การจัดประชุมผู้บริหารสถานศึกษา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และจัดหาสถานศึกษาให้แก่เด็กครบเกณฑ์ดำเนินการเรื่องร้องทุกข์ 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</si>
  <si>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
จัดกิจกรรมรณรงค์ป้องกันการสูบบุหรี่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</si>
  <si>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
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เพื่อส่งเสริมให้สถานประกอบการอาหารมีการพัฒนาผ่านเกณฑ์มาตรฐานอาหารปลอดภัยของกรุงเทพมหานคร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ให้ความรู้ด้านสุขาภิบาลอาหาร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และดำเนินกิจกรรมพัฒนาตลาดสะอาดได้มาตรฐานอาหารปลอดภัย</t>
    </r>
  </si>
  <si>
    <r>
      <t xml:space="preserve">กิจกรรมหลัก : </t>
    </r>
    <r>
      <rPr>
        <sz val="16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ดำเนินการบังคับใช้กฎหมายสาธารณสุขและสิ่งแวดล้อม</t>
    </r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</si>
  <si>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 รหัส1300017-07199-11</t>
  </si>
  <si>
    <t>งานรายจ่ายบุคลากร - รหัส 1300023</t>
  </si>
  <si>
    <t>(4) ค่าใช้จ่ายในการจ้างอาสาสมัครเจ้าหน้าที่</t>
  </si>
  <si>
    <t>(5) ค่าใช้จ่ายศูนย์ประสานงานธนาคารสมองของกรุงเทพมหานคร</t>
  </si>
  <si>
    <t>(6) ค่าใช้จ่ายในการจัดกิจกรรมการออกกำลังกาย</t>
  </si>
  <si>
    <t>(7) ค่าใช้จ่ายในการส่งเสริมกิจการสภาเด็กและเยาวชนกรุงเทพมหานคร</t>
  </si>
  <si>
    <t xml:space="preserve">(8) ค่าใช้จ่ายในการจัดงานวันสำคัญ อนุรักษ์ </t>
  </si>
  <si>
    <t>(9) ค่าใช้จ่ายโครงการรู้ใช้ รู้เก็บ คนกรุงเทพฯ ชีวิตมั่นคง</t>
  </si>
  <si>
    <t>(10) ค่าใช้จ่ายในการส่งเสริมพัฒนาการเด็กก่อนวัยเรียน</t>
  </si>
  <si>
    <t xml:space="preserve">(11) ค่าใช้จ่ายในการจ้างงานคนพิการเพื่อปฏิบัติงาน
</t>
  </si>
  <si>
    <t xml:space="preserve">โครงการกรุงเทพมหานครเขตปลอดบุหรี่ </t>
  </si>
  <si>
    <t>ค่าใช้จ่ายโครงการกรุงเทพฯ เมืองอาหารปลอดภัย</t>
  </si>
  <si>
    <t xml:space="preserve">ค่าใช้จ่ายในการจัดสวัสดิการ การสงเคราะห์ช่วยเหลือเด็ก </t>
  </si>
  <si>
    <t>สตรี ครอบครัว ผู้ด้อยโอกาส ผู้สูงอายุและคนพิการ</t>
  </si>
  <si>
    <r>
      <rPr>
        <b/>
        <sz val="16"/>
        <rFont val="TH SarabunPSK"/>
        <family val="2"/>
      </rPr>
      <t xml:space="preserve"> ผลสัมฤทธิ์</t>
    </r>
    <r>
      <rPr>
        <sz val="16"/>
        <rFont val="TH SarabunPSK"/>
        <family val="2"/>
      </rPr>
      <t xml:space="preserve"> : ประชาชนในพื้นที่มีคุณภาพชีวิตที่ดี ได้รับบริการอย่างทั่วถึง 
 </t>
    </r>
  </si>
  <si>
    <t xml:space="preserve">เป็นธรรม มีความสะดวก ปลอดภัย และมีความสุขในการดำรงชีวิต </t>
  </si>
  <si>
    <t>- การปรับปรุง ซ่อมแซม ถนน ตรอก ซอย สะพานและสิ่งสาธารณประโยชน์
  ที่อยู่ในความรับผิดชอบของสำนักงานเขตเพื่อความปลอดภัยในชีวิต
  และทรัพย์สินของประชาชน</t>
  </si>
  <si>
    <t>สแกนเนอร์ สำหรับงานเก็บเอกสาร
ระดับศูนย์บริการ แบบที่ 1  1 เครื่อง</t>
  </si>
  <si>
    <t>ปรับปรุงผิวทางจราจร</t>
  </si>
  <si>
    <t>ปรับปรุงทางเดินเท้า</t>
  </si>
  <si>
    <t>ปรับปรุงรางระบายน้ำ และบ่อพักท่อระบายน้ำ</t>
  </si>
  <si>
    <t xml:space="preserve">  - ครุภัณฑ์</t>
  </si>
  <si>
    <t xml:space="preserve">  สำนักงานเขตปทุมวันมีพันธกิจหลักในการพัฒนาปรับปรุงการให้บริการของหน่วยงานให้ตรงตามความต้องการของประชาชน</t>
  </si>
  <si>
    <t>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ส่งเสริมให้เกิดการคัดแยกขยะมูลฝอย</t>
  </si>
  <si>
    <t>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ปรับปรุงและฟื้นฟู</t>
  </si>
  <si>
    <t xml:space="preserve">แหล่งท่องเที่ยวในพื้นที่เขต และจัดกิจกรรมส่งเสริมการท่องเที่ยว </t>
  </si>
  <si>
    <t xml:space="preserve">    สำนักงานเขตมีอำนาจหน้าที่เกี่ยวกับการปกครอง การทะเบียน การจัดให้มีและบำรุงรักษาทางบก ทางน้ำ และทางระบายน้ำ </t>
  </si>
  <si>
    <t>การจัดให้มีและควบคุมตลาด ท่าเทียบเรือ ท่าข้าม และที่จอดรถ การสาธารณูปโภค และการก่อสร้างอื่นๆ การสาธารณูปการ</t>
  </si>
  <si>
    <t xml:space="preserve">การส่งเสริมและการประกอบอาชีพ การส่งเสริมการลงทุน การส่งเสริมการท่องเที่ยว การจัดการศึกษา การพัฒนาคุณภาพชีวิต </t>
  </si>
  <si>
    <t>การบำรุงรักษาศิลปะ จารีตประเพณี ภูมิปัญญาท้องถิ่นและวัฒนธรรมอันดี ของท้องถิ่น การจัดให้มีพิพิธภัณฑ์ การปรับปรุง</t>
  </si>
  <si>
    <t>แหล่งชุมชนแออัดและการจัดการเกี่ยวกับที่อยู่อาศัย การจัดให้มีและบำรุงรักษาสถานที่พักผ่อนหย่อนใจ การส่งเสริมกีฬา</t>
  </si>
  <si>
    <t>การออกกำลังกายเพื่อสุขภาพการส่งเสริมประชาธิปไตย ความเสมอภาค และสิทธิเสรีภาพของประชาชน การส่งเสริม</t>
  </si>
  <si>
    <t>การมีส่วนร่วมของราษฎรการรักษาความสะอาดและความเป็นระเบียบเรียบร้อยและการอนามัยโรงมหรสพ และสาธารณสถานอื่น ๆ</t>
  </si>
  <si>
    <t xml:space="preserve">การคุ้มครองดูแลบำรุงรักษาและการใช้ประโยชน์ที่ดิน การจัดเก็บรายได้ การบังคับการให้เป็นไปตามข้อบัญญัติกรุงเทพมหานคร </t>
  </si>
  <si>
    <t>หรือกฎหมายอื่นที่กำหนดให้เป็นอำนาจหน้าที่ของกรุงเทพมหานคร</t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</si>
  <si>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
สังคมให้เป็นไป อย่างมีประสิทธิภาพ ตรงตามวัตถุประสงค์ และสอดคล้องกับนโยบายของผู้บริหาร สนับสนุนการบริหารจัดการ
ของฝ่ายในส่วนที่เกี่ยวข้องกับงานด้านธุรการ”</t>
    </r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</si>
  <si>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</si>
  <si>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</si>
  <si>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</si>
  <si>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
หนังสือรับรองการแจ้งตาม พรบ.
การสาธารณสุขและกฎหมายที่
เกี่ยวข้อง รวมถึงการจดทะเบียน
สุนัขและออกบัตรประจำตัว
สัตว์เลี้ยง</t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</si>
  <si>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</si>
  <si>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สนับสนุนการบริหารจัดการของฝ่ายในส่วนที่เกี่ยวข้องกับงานธุรการทั่วไป ใบอนุญาตและหนังสือรับรองการแจ้งตาม พรบ.การสาธารณสุขและกฎหมาย
ที่เกี่ยวข้อง รวมถึงการจดทะเบียนสุนัขและออกบัตรประจำตัวสัตว์เลี้ยง”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</si>
  <si>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
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มีส่วนร่วมกิจกรรมรักการอ่านเพิ่มขึ้นในบ้านหนังสือแต่ละแห่งในพื้นที่เขตปทุมวัน</t>
    </r>
  </si>
  <si>
    <r>
      <rPr>
        <b/>
        <sz val="16"/>
        <rFont val="TH SarabunPSK"/>
        <family val="2"/>
      </rPr>
      <t>กิจกรรมหลัก</t>
    </r>
    <r>
      <rPr>
        <sz val="16"/>
        <rFont val="TH SarabunPSK"/>
        <family val="2"/>
      </rPr>
      <t xml:space="preserve">
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ตามระเบียบกรุงเทพมหานครว่าด้วยค่าใช้จ่ายในการจัดสวัสดิการและ
การสงเคราะห์ 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
และผู้พิการ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</si>
  <si>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 และจำหน่ายอาหารที่ถูกสุขลักษณะ ผู้บริโภคมีความรู้ความเข้าใจในการเลือกซื้ออาหารให้ถูกสุขลักษณะ ลดความเสี่ยงภัยอันตราย
ที่เกิดจากสารเคมีและวัตถุอันตราย 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 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  </r>
  </si>
  <si>
    <t>การตรวจสอบความปลอดภัย
ด้านอาหาร 
(ตรวจคุณภาพอาหาร+
เก็บตัวอย่างอาหารส่งห้องแลป+
ตรวจรับรองมาตรฐานอาหาร
ปลอดภัยของกรุงเทพมหานคร)</t>
  </si>
  <si>
    <t>พิจารณาออก/ต่ออายุใบอนุญาตสถานประกอบกิจการ
ที่เป็นอันตรายต่อสุขภาพ</t>
  </si>
  <si>
    <t>ตรวจคุณภาพน้ำในแหล่งน้ำ
สาธารณะ</t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</si>
  <si>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ทั้งที่มีอยู่แล้วและที่ปรับปรุงใหม่ ให้สามารถบรรลุมาตรฐานการศึกษาที่กำหนดไว้ 
เพื่อให้นักเรียนได้รับการช่วยเหลือทางสวัสดิการตามความจำเป็น 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 เพื่อบำรุงรักษาสถานศึกษาให้อยู่ในสภาพที่ปลอดภัยและใช้งานได้อย่างเต็มประสิทธิภาพ”</t>
    </r>
  </si>
  <si>
    <t>รับบริการทะเบียน มูลนิธิ 
สมาคม ศาลเจ้า</t>
  </si>
  <si>
    <t>ความพึงพอใจผู้เสียภาษี 
ในระดับมาก-มากที่สุด</t>
  </si>
  <si>
    <t>กวาดทำความสะอาดถนน 
ตรอก ซอย</t>
  </si>
  <si>
    <t>ความพึงพอใจผู้สัญจรในพื้นที่
ระดับมาก - มากที่สุด</t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</si>
  <si>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
ถมดิน ฯลฯ,  ตรวจสอบที่สาธารณะ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</si>
  <si>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
สูบระบายน้ำ</t>
    </r>
  </si>
  <si>
    <t>ล้างทำความสะอาด 
ระบบท่อระบายน้ำ</t>
  </si>
  <si>
    <t>ความพึงพอใจผู้ใช้ทางสัญจร/จุดอ่อนน้ำท่วมในระดับมาก-มากที่สุด</t>
  </si>
  <si>
    <r>
      <rPr>
        <b/>
        <sz val="16"/>
        <rFont val="TH SarabunPSK"/>
        <family val="2"/>
      </rPr>
      <t xml:space="preserve">วัตถุประสงค์: </t>
    </r>
    <r>
      <rPr>
        <sz val="16"/>
        <rFont val="TH SarabunPSK"/>
        <family val="2"/>
      </rPr>
      <t>“เพื่อให้เขตพื้นที่มีความเป็นระเบียบ น่าอยู่อาศัย จัดระเบียบการทำกิจกรรมและการใช้ที่สาธารณะของ
ผู้ประกอบการค้า หาบเร่ และแผงลอยให้เป็นไปด้วยความเรียบร้อย ดูแลความเป็นระเบียบเรียบร้อยตามข้อบัญญัติฯ 
จัดชุดปฏิบัติการออกตรวจพื้นที่ ตักเตือน จับกุมในกรณีที่พบผู้กระทำความผิด  ให้บริการและปฏิบัติการพิเศษในการ
อำนวยความสะดวกในการจราจร ดูแลความปลอดภัย ตรวจพื้นที่จุดเสี่ยงภัย”</t>
    </r>
  </si>
  <si>
    <r>
      <t>กิจกรรมหลัก :</t>
    </r>
    <r>
      <rPr>
        <sz val="15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5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</si>
  <si>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>วัตถุประสงค์</t>
    </r>
    <r>
      <rPr>
        <sz val="16"/>
        <rFont val="TH SarabunPSK"/>
        <family val="2"/>
      </rPr>
      <t xml:space="preserve"> 
สอดคล้องกับประเด็นยุทธศาสตร์ที่ 3 การลดความเหลื่อมล้ำด้วยการบริหารเมืองรูปแบบอารยะสำหรับทุกคน
ยุทธศาสตร์ย่อยที่ 3.1 ผู้สูงอายุ ผู้พิการ และผู้ด้อยโอกาสได้รับการดูแลอย่างครบวงจร เป้าประสงค์ที่ 3.1.3 มีระบบสวัสดิการสังคม
ที่เหมาะสมสำหรับผู้สูงอายุ ผู้พิการ  และผู้ด้อยโอกาส กลยุทธ์ที่ 3.1.3.1 ผู้สูงอายุ ผู้พิการ และผู้ด้อยโอกาส ได้รับความช่วยเหลือเพิ่มขึ้น (ตามแผนฯ กทม. หน้า 111)</t>
    </r>
  </si>
  <si>
    <t xml:space="preserve">     ปฏิบัติงานด้านพัฒนาสังคม</t>
  </si>
  <si>
    <t xml:space="preserve">     สืบสานวัฒนธรรมประเพณี</t>
  </si>
  <si>
    <t xml:space="preserve"> ในศูนย์พัฒนาเด็กก่อนวัยเรียนกรุงเทพมหานคร</t>
  </si>
  <si>
    <t xml:space="preserve">เครื่องคอมพิวเตอร์ สำหรับงานสำนักงาน
</t>
  </si>
  <si>
    <t>(จอแสดงภาพขนาดไม่น้อยกว่า 19 นิ้ว)</t>
  </si>
  <si>
    <t xml:space="preserve"> พร้อมโปรแกรมระบบปฏิบัติการ (OS) </t>
  </si>
  <si>
    <t>แบบ GGWA ที่มีลิขสิทธิ์ถูกต้อง</t>
  </si>
  <si>
    <t>ตามกฎหมาย 10 เครื่อง</t>
  </si>
  <si>
    <t xml:space="preserve">พร้อมโปรแกรมระบบปฏิบัติการ (OS) </t>
  </si>
  <si>
    <t xml:space="preserve">(จอแสดงภาพขนาดไม่น้อยกว่า 19 นิ้ว) </t>
  </si>
  <si>
    <t>ตามกฎหมาย 2 เครื่อง</t>
  </si>
  <si>
    <t>ตามกฎหมาย 1 เครื่อง</t>
  </si>
  <si>
    <t>ตามกฎหมาย 4 เครื่อง</t>
  </si>
  <si>
    <t xml:space="preserve">ค่าตอบแทน ใช้สอยและวัสดุ	</t>
  </si>
  <si>
    <t>1.1 ค่าตอบแทน ใช้สอยและวัสดุ</t>
  </si>
  <si>
    <t>ค่าตอบแทน ใช้สอยและวัสดุ</t>
  </si>
  <si>
    <t xml:space="preserve">     ความยาวประมาณ 188.55 ม.</t>
  </si>
  <si>
    <t xml:space="preserve">  ตามแบบ มท.-13 (แบบที่ 3) เนื้อที่ประมาณ 238.22 ตร.ม.</t>
  </si>
  <si>
    <t xml:space="preserve">      ความยาวประมาณ 94 ม.</t>
  </si>
  <si>
    <t xml:space="preserve">  เนื้อที่ประมาณ 7.05 ลบ.ม.</t>
  </si>
  <si>
    <t xml:space="preserve">    ค่าจ้างชั่วคราว และเงินอื่นที่เบิกจ่ายในลักษณะเดียวกัน </t>
  </si>
  <si>
    <t xml:space="preserve">    สำหรับงวดเดือนกรกฎาคม 2564</t>
  </si>
  <si>
    <t xml:space="preserve">  ค่าจ้างชั่วคราว และเงินอื่นที่เบิกจ่ายในลักษณะเดียวกัน </t>
  </si>
  <si>
    <t xml:space="preserve">  สำหรับงวดเดือนสิงหาคม 2564</t>
  </si>
  <si>
    <t>(3) โต๊ะทำงานระดับปฏิบัติงาน,ปฏิบัติการ,
     ชำนาญงาน,อาวุโส,ชำนาญการ 5 ชุด</t>
  </si>
  <si>
    <t>แบบ GGWA ที่มีลิขสิทธิ์ถูกต้องตามกฎหมาย 2 เครื่อง</t>
  </si>
  <si>
    <t xml:space="preserve"> แบบ GGWA ที่มีลิขสิทธิ์ถูกต้องตามกฎหมาย 1 เครื่อง</t>
  </si>
  <si>
    <t xml:space="preserve"> ขนาด 36,000 บีทียู 5 เครื่อง</t>
  </si>
  <si>
    <t xml:space="preserve">(2) ค่าใช้จ่ายในการฝึกอบรมนายหมู่ลูกเสือสามัญ  </t>
  </si>
  <si>
    <t>(2) ค่าใช้จ่ายในการส่งเสริมกิจกรรมสโมสรกีฬาและลานกีฬา</t>
  </si>
  <si>
    <t>เพื่อแก้ไขปัญหาความเดือดร้อนของประชาชน</t>
  </si>
  <si>
    <t xml:space="preserve">ค่าใช้จ่ายในการซ่อมแซมบำรุงรักษาถนน </t>
  </si>
  <si>
    <t xml:space="preserve">ตรอก ซอยและสิ่งสาธารณประโยชน์ </t>
  </si>
  <si>
    <t>ค่าใช้จ่ายเกี่ยวกับการสนับสนุนกิจการอาสาสมัครป้องกันภัยฝ่ายพลเรือน</t>
  </si>
  <si>
    <t>ค่าใช้จ่ายโครงการกรุงเทพฯ เมืองแห่งสุขาภิบาล</t>
  </si>
  <si>
    <t xml:space="preserve">เครื่องคอมพิวเตอร์ สำหรับงานสำนักงาน  
</t>
  </si>
  <si>
    <t>ตามกฎหมาย 3 เครื่อง</t>
  </si>
  <si>
    <t>(7) ค่าใช้จ่ายตามโครงการเรียนฟรี เรียนดี 
    อย่างมีคุณภาพโรงเรียนสังกัดกรุงเทพมหานคร</t>
  </si>
  <si>
    <t xml:space="preserve">  สมเด็จพระเทพรัตนราชสุดาฯ สยามบรมราชกุมารี</t>
  </si>
  <si>
    <t xml:space="preserve">  สนองพระราชดำริโดยกรุงเทพมหานคร ปี 2566</t>
  </si>
  <si>
    <t xml:space="preserve">  ศึกษาพระพุทธศาสนาวันอาทิตย์</t>
  </si>
  <si>
    <t xml:space="preserve"> เพื่อคุณภาพชีวิตที่ดีในพื้นที่กรุงเทพมหานคร </t>
  </si>
  <si>
    <t xml:space="preserve"> ตามพระราชดำริสมเด็จพระกนิษฐาธิราชเจ้า </t>
  </si>
  <si>
    <t xml:space="preserve"> กรมสมเด็จพระเทพรัตนราชสุดาฯ สยามบรมราชกุมารี</t>
  </si>
  <si>
    <t xml:space="preserve">  สถานศึกษาขั้นพื้นฐานโรงเรียนสังกัดกรุงเทพมหานคร</t>
  </si>
  <si>
    <t xml:space="preserve">  สามัญรุ่นใหญ่และหัวหน้าหน่วยยุวกาชาด</t>
  </si>
  <si>
    <t>เพื่อนำมาใช้ประโยชน์</t>
  </si>
  <si>
    <t xml:space="preserve">(3) ค่าใช้จ่ายในการสนับสนุนเจ้าหน้าที่เพื่อปฏิบัติงานด้านเด็ก  
</t>
  </si>
  <si>
    <t>สตรี ผู้สูงอายุ คนพิการ และผู้ด้อยโอกาส</t>
  </si>
  <si>
    <t xml:space="preserve">     ตามแบบเลขที่ ปว. 28/2564</t>
  </si>
  <si>
    <t xml:space="preserve">     - จัดหาครุภัณฑ์</t>
  </si>
  <si>
    <t>1.1 ค่าใช้สอย</t>
  </si>
  <si>
    <t>1.2 ค่าวัสดุ</t>
  </si>
  <si>
    <t xml:space="preserve">1.1 ค่าตอบแทน </t>
  </si>
  <si>
    <t>1.2 ค่าใช้สอย</t>
  </si>
  <si>
    <t>1.3 ค่าวัสดุ</t>
  </si>
  <si>
    <t xml:space="preserve"> ค่าตอบแทน ใช้สอยและวัสดุ</t>
  </si>
  <si>
    <t>2,021/565</t>
  </si>
  <si>
    <t>1,998/87</t>
  </si>
  <si>
    <t>5 คัน 
1,500 ครั้ง</t>
  </si>
  <si>
    <t>3 คัน 900 
ครั้ง</t>
  </si>
  <si>
    <t>11 จุด 22 
ราย</t>
  </si>
  <si>
    <t>(8) ค่าใช้จ่ายในการพัฒนางานวิชาชีพตามแนวพระราชดำริ</t>
  </si>
  <si>
    <t>(9) ค่าใช้จ่ายในการเปิดโลกกว้างสร้างเส้นทางสู่อาชีพ</t>
  </si>
  <si>
    <t>(10) ค่าใช้จ่ายในการสอนภาษาจีน</t>
  </si>
  <si>
    <t>(11) ค่าใช้จ่ายโครงการภาษาอังกฤษเพื่อทักษะชีวิต</t>
  </si>
  <si>
    <t xml:space="preserve">(12) ค่าใช้จ่ายในการการพัฒนาคุณภาพเครือข่าย 
     </t>
  </si>
  <si>
    <t xml:space="preserve">  โรงเรียนสังกัดกรุงเทพมหานคร</t>
  </si>
  <si>
    <t>(13) ค่าใช้จ่ายในพิธีทบทวนคำปฏิญาณ
      และสวนสนามลูกเสือกรุงเทพมหานคร</t>
  </si>
  <si>
    <t xml:space="preserve">(14) ค่าใช้จ่ายในพิธีปฏิญาณตนและสวนสนาม
     </t>
  </si>
  <si>
    <t xml:space="preserve">      ยุวกาชาดกรุงเทพมหานคร</t>
  </si>
  <si>
    <t xml:space="preserve">(16) ค่าใช้จ่ายในการเสริมสร้างศักยภาพของเด็กและเยาวชน 
</t>
  </si>
  <si>
    <t>(17) ค่าใช้จ่ายในการอนุรักษ์พันธุกรรมพืช
อันเนื่องมาจากพระราชดำริ</t>
  </si>
  <si>
    <t>(18) ค่าใช้จ่ายโครงการว่ายน้ำเป็น เล่นน้ำได้ปลอดภัย</t>
  </si>
  <si>
    <t xml:space="preserve">(19) ค่าใช้จ่ายในการสนับสนุนการสอนในศูนย์  
     </t>
  </si>
  <si>
    <t>(15) ค่าใช้จ่ายในการส่งเสริมกีฬานักเรียน</t>
  </si>
  <si>
    <t xml:space="preserve">      สังกัดกรุงเทพมหานคร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</si>
</sst>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\-#,##0\ "/>
    <numFmt numFmtId="167" formatCode="#,##0.0000_ ;\-#,##0.0000\ "/>
    <numFmt numFmtId="168" formatCode="#,##0.00_ ;\-#,##0.00\ "/>
    <numFmt numFmtId="169" formatCode="_-* #,##0_-;\-* #,##0_-;_-* &quot;-&quot;??_-;_-@"/>
    <numFmt numFmtId="170" formatCode="_-* #,##0.0_-;\-* #,##0.0_-;_-* &quot;-&quot;??_-;_-@_-"/>
  </numFmts>
  <fonts count="2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b/>
      <sz val="16"/>
      <color theme="0"/>
      <name val="TH SarabunPSK"/>
      <family val="2"/>
    </font>
    <font>
      <b/>
      <sz val="16"/>
      <color theme="0" tint="-0.34998626667073579"/>
      <name val="TH SarabunPSK"/>
      <family val="2"/>
    </font>
    <font>
      <b/>
      <sz val="11"/>
      <name val="Calibri"/>
      <family val="2"/>
      <scheme val="minor"/>
    </font>
    <font>
      <sz val="16"/>
      <color theme="1"/>
      <name val="TH SarabunIT๙"/>
      <family val="2"/>
    </font>
    <font>
      <sz val="16"/>
      <color rgb="FF7030A0"/>
      <name val="TH SarabunPSK"/>
      <family val="2"/>
    </font>
    <font>
      <sz val="16"/>
      <color rgb="FFFF0000"/>
      <name val="TH SarabunPSK"/>
      <family val="2"/>
    </font>
    <font>
      <strike/>
      <sz val="16"/>
      <name val="TH SarabunPSK"/>
      <family val="2"/>
    </font>
    <font>
      <sz val="10"/>
      <name val="Arial"/>
      <family val="2"/>
    </font>
    <font>
      <sz val="16"/>
      <name val="AngsanaUPC"/>
      <family val="1"/>
      <charset val="22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color theme="1"/>
      <name val="TH SarabunPSK"/>
      <family val="2"/>
    </font>
    <font>
      <sz val="15.5"/>
      <name val="TH SarabunPSK"/>
      <family val="2"/>
    </font>
    <font>
      <b/>
      <sz val="15.5"/>
      <name val="TH SarabunPSK"/>
      <family val="2"/>
    </font>
    <font>
      <sz val="1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 style="thick">
        <color theme="8" tint="-0.24994659260841701"/>
      </top>
      <bottom style="thick">
        <color theme="8" tint="-0.24994659260841701"/>
      </bottom>
      <diagonal/>
    </border>
    <border>
      <left/>
      <right/>
      <top style="thick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6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21" fillId="0" borderId="0"/>
    <xf numFmtId="43" fontId="2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21">
    <xf numFmtId="0" fontId="0" fillId="0" borderId="0" xfId="0"/>
    <xf numFmtId="49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8" fillId="0" borderId="0" xfId="0" applyFont="1" applyAlignment="1">
      <alignment horizontal="left" vertical="top"/>
    </xf>
    <xf numFmtId="0" fontId="7" fillId="0" borderId="9" xfId="0" applyFont="1" applyBorder="1" applyAlignment="1">
      <alignment horizontal="center" vertical="top"/>
    </xf>
    <xf numFmtId="49" fontId="8" fillId="0" borderId="8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9" fillId="0" borderId="9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8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49" fontId="7" fillId="0" borderId="9" xfId="0" applyNumberFormat="1" applyFont="1" applyBorder="1" applyAlignment="1">
      <alignment horizontal="center" vertical="top"/>
    </xf>
    <xf numFmtId="0" fontId="9" fillId="0" borderId="9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49" fontId="7" fillId="0" borderId="6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vertical="top"/>
    </xf>
    <xf numFmtId="0" fontId="8" fillId="0" borderId="8" xfId="0" applyFont="1" applyBorder="1" applyAlignment="1">
      <alignment vertical="top" wrapText="1"/>
    </xf>
    <xf numFmtId="49" fontId="8" fillId="0" borderId="8" xfId="0" applyNumberFormat="1" applyFont="1" applyBorder="1" applyAlignment="1">
      <alignment vertical="top"/>
    </xf>
    <xf numFmtId="0" fontId="9" fillId="0" borderId="6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49" fontId="7" fillId="0" borderId="0" xfId="0" applyNumberFormat="1" applyFont="1" applyAlignment="1">
      <alignment horizontal="center" vertical="top"/>
    </xf>
    <xf numFmtId="49" fontId="9" fillId="4" borderId="6" xfId="0" applyNumberFormat="1" applyFont="1" applyFill="1" applyBorder="1" applyAlignment="1">
      <alignment horizontal="left" vertical="top"/>
    </xf>
    <xf numFmtId="49" fontId="9" fillId="4" borderId="9" xfId="0" applyNumberFormat="1" applyFont="1" applyFill="1" applyBorder="1" applyAlignment="1">
      <alignment horizontal="left" vertical="top"/>
    </xf>
    <xf numFmtId="49" fontId="9" fillId="5" borderId="6" xfId="0" applyNumberFormat="1" applyFont="1" applyFill="1" applyBorder="1" applyAlignment="1">
      <alignment horizontal="left" vertical="top"/>
    </xf>
    <xf numFmtId="0" fontId="8" fillId="0" borderId="12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49" fontId="9" fillId="5" borderId="9" xfId="0" applyNumberFormat="1" applyFont="1" applyFill="1" applyBorder="1" applyAlignment="1">
      <alignment horizontal="left" vertical="top"/>
    </xf>
    <xf numFmtId="0" fontId="9" fillId="5" borderId="13" xfId="0" applyFont="1" applyFill="1" applyBorder="1" applyAlignment="1">
      <alignment horizontal="left" vertical="top" wrapText="1"/>
    </xf>
    <xf numFmtId="49" fontId="8" fillId="5" borderId="6" xfId="0" applyNumberFormat="1" applyFont="1" applyFill="1" applyBorder="1" applyAlignment="1">
      <alignment horizontal="left" vertical="top"/>
    </xf>
    <xf numFmtId="0" fontId="8" fillId="5" borderId="6" xfId="0" applyFont="1" applyFill="1" applyBorder="1" applyAlignment="1">
      <alignment horizontal="left" vertical="top" wrapText="1"/>
    </xf>
    <xf numFmtId="0" fontId="9" fillId="5" borderId="6" xfId="0" applyFont="1" applyFill="1" applyBorder="1" applyAlignment="1">
      <alignment horizontal="left" vertical="top" wrapText="1"/>
    </xf>
    <xf numFmtId="0" fontId="9" fillId="5" borderId="9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3" borderId="7" xfId="0" applyFont="1" applyFill="1" applyBorder="1" applyAlignment="1">
      <alignment horizontal="center" vertical="top"/>
    </xf>
    <xf numFmtId="49" fontId="7" fillId="3" borderId="7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49" fontId="9" fillId="3" borderId="9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center" vertical="top"/>
    </xf>
    <xf numFmtId="49" fontId="10" fillId="3" borderId="9" xfId="0" applyNumberFormat="1" applyFont="1" applyFill="1" applyBorder="1" applyAlignment="1">
      <alignment horizontal="center" vertical="top"/>
    </xf>
    <xf numFmtId="0" fontId="9" fillId="3" borderId="10" xfId="0" applyFont="1" applyFill="1" applyBorder="1" applyAlignment="1">
      <alignment horizontal="left" vertical="top" wrapText="1"/>
    </xf>
    <xf numFmtId="49" fontId="9" fillId="3" borderId="10" xfId="0" applyNumberFormat="1" applyFont="1" applyFill="1" applyBorder="1" applyAlignment="1">
      <alignment horizontal="left" vertical="top"/>
    </xf>
    <xf numFmtId="0" fontId="9" fillId="3" borderId="9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left" vertical="top" wrapText="1"/>
    </xf>
    <xf numFmtId="49" fontId="9" fillId="3" borderId="8" xfId="0" applyNumberFormat="1" applyFont="1" applyFill="1" applyBorder="1" applyAlignment="1">
      <alignment horizontal="left" vertical="top"/>
    </xf>
    <xf numFmtId="49" fontId="9" fillId="3" borderId="6" xfId="0" applyNumberFormat="1" applyFont="1" applyFill="1" applyBorder="1" applyAlignment="1">
      <alignment horizontal="left" vertical="top"/>
    </xf>
    <xf numFmtId="0" fontId="9" fillId="3" borderId="6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horizontal="left" vertical="top" wrapText="1"/>
    </xf>
    <xf numFmtId="49" fontId="9" fillId="6" borderId="9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 wrapText="1"/>
    </xf>
    <xf numFmtId="0" fontId="9" fillId="6" borderId="6" xfId="0" applyFont="1" applyFill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49" fontId="9" fillId="6" borderId="6" xfId="0" applyNumberFormat="1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left" vertical="top"/>
    </xf>
    <xf numFmtId="49" fontId="7" fillId="7" borderId="6" xfId="0" applyNumberFormat="1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/>
    </xf>
    <xf numFmtId="0" fontId="8" fillId="0" borderId="8" xfId="0" applyFont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49" fontId="9" fillId="2" borderId="6" xfId="0" applyNumberFormat="1" applyFont="1" applyFill="1" applyBorder="1" applyAlignment="1">
      <alignment horizontal="left" vertical="top"/>
    </xf>
    <xf numFmtId="0" fontId="9" fillId="2" borderId="6" xfId="0" applyFont="1" applyFill="1" applyBorder="1" applyAlignment="1">
      <alignment horizontal="left"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8" fillId="0" borderId="0" xfId="0" applyFont="1" applyAlignment="1">
      <alignment horizontal="left"/>
    </xf>
    <xf numFmtId="165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 vertical="center"/>
    </xf>
    <xf numFmtId="165" fontId="8" fillId="0" borderId="0" xfId="0" applyNumberFormat="1" applyFont="1" applyAlignment="1">
      <alignment vertical="center"/>
    </xf>
    <xf numFmtId="0" fontId="10" fillId="0" borderId="0" xfId="0" applyFont="1"/>
    <xf numFmtId="0" fontId="8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0" fillId="8" borderId="0" xfId="0" applyFill="1" applyAlignment="1">
      <alignment horizontal="left"/>
    </xf>
    <xf numFmtId="0" fontId="0" fillId="8" borderId="0" xfId="0" applyFill="1"/>
    <xf numFmtId="164" fontId="0" fillId="8" borderId="0" xfId="0" applyNumberFormat="1" applyFill="1"/>
    <xf numFmtId="0" fontId="12" fillId="0" borderId="0" xfId="0" applyFont="1" applyAlignment="1">
      <alignment horizontal="left" indent="1"/>
    </xf>
    <xf numFmtId="0" fontId="12" fillId="9" borderId="0" xfId="0" applyFont="1" applyFill="1" applyAlignment="1">
      <alignment horizontal="left"/>
    </xf>
    <xf numFmtId="0" fontId="12" fillId="9" borderId="0" xfId="0" applyFont="1" applyFill="1"/>
    <xf numFmtId="164" fontId="12" fillId="9" borderId="0" xfId="0" applyNumberFormat="1" applyFont="1" applyFill="1"/>
    <xf numFmtId="0" fontId="12" fillId="0" borderId="0" xfId="0" applyFont="1"/>
    <xf numFmtId="0" fontId="0" fillId="10" borderId="0" xfId="0" applyFill="1" applyAlignment="1">
      <alignment horizontal="left" indent="1"/>
    </xf>
    <xf numFmtId="0" fontId="0" fillId="10" borderId="0" xfId="0" applyFill="1"/>
    <xf numFmtId="164" fontId="0" fillId="10" borderId="0" xfId="0" applyNumberFormat="1" applyFill="1"/>
    <xf numFmtId="0" fontId="12" fillId="0" borderId="0" xfId="0" applyFont="1" applyAlignment="1">
      <alignment horizontal="left" indent="2"/>
    </xf>
    <xf numFmtId="164" fontId="12" fillId="0" borderId="0" xfId="0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164" fontId="0" fillId="0" borderId="0" xfId="0" applyNumberFormat="1"/>
    <xf numFmtId="0" fontId="15" fillId="9" borderId="0" xfId="0" applyFont="1" applyFill="1" applyAlignment="1">
      <alignment horizontal="left"/>
    </xf>
    <xf numFmtId="0" fontId="15" fillId="9" borderId="0" xfId="0" applyFont="1" applyFill="1"/>
    <xf numFmtId="164" fontId="15" fillId="9" borderId="0" xfId="0" applyNumberFormat="1" applyFont="1" applyFill="1"/>
    <xf numFmtId="43" fontId="0" fillId="0" borderId="0" xfId="1" applyFont="1"/>
    <xf numFmtId="0" fontId="0" fillId="0" borderId="2" xfId="0" applyBorder="1" applyAlignment="1">
      <alignment horizontal="left"/>
    </xf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0" fontId="0" fillId="0" borderId="1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1" xfId="0" quotePrefix="1" applyFont="1" applyBorder="1" applyAlignment="1">
      <alignment horizontal="left" vertical="center" indent="1"/>
    </xf>
    <xf numFmtId="0" fontId="8" fillId="0" borderId="8" xfId="0" quotePrefix="1" applyFont="1" applyBorder="1" applyAlignment="1">
      <alignment horizontal="left" vertical="center" indent="1"/>
    </xf>
    <xf numFmtId="0" fontId="8" fillId="0" borderId="14" xfId="0" quotePrefix="1" applyFont="1" applyBorder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165" fontId="8" fillId="0" borderId="24" xfId="1" applyNumberFormat="1" applyFont="1" applyBorder="1" applyAlignment="1">
      <alignment horizontal="center" vertical="center"/>
    </xf>
    <xf numFmtId="43" fontId="8" fillId="0" borderId="24" xfId="1" applyFont="1" applyBorder="1" applyAlignment="1">
      <alignment vertical="center"/>
    </xf>
    <xf numFmtId="43" fontId="8" fillId="0" borderId="0" xfId="1" applyFont="1" applyAlignment="1">
      <alignment vertical="center"/>
    </xf>
    <xf numFmtId="165" fontId="8" fillId="0" borderId="0" xfId="1" applyNumberFormat="1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vertical="top"/>
    </xf>
    <xf numFmtId="165" fontId="9" fillId="0" borderId="0" xfId="1" applyNumberFormat="1" applyFont="1" applyFill="1" applyAlignment="1">
      <alignment vertical="top"/>
    </xf>
    <xf numFmtId="165" fontId="9" fillId="0" borderId="0" xfId="1" applyNumberFormat="1" applyFont="1" applyFill="1" applyAlignment="1">
      <alignment vertical="top" wrapText="1"/>
    </xf>
    <xf numFmtId="165" fontId="9" fillId="0" borderId="0" xfId="1" applyNumberFormat="1" applyFont="1" applyFill="1" applyAlignment="1">
      <alignment horizontal="right" vertical="top"/>
    </xf>
    <xf numFmtId="165" fontId="8" fillId="0" borderId="0" xfId="1" applyNumberFormat="1" applyFont="1" applyFill="1" applyAlignment="1">
      <alignment horizontal="center" vertical="top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Alignment="1">
      <alignment vertical="top" wrapText="1"/>
    </xf>
    <xf numFmtId="165" fontId="8" fillId="0" borderId="0" xfId="1" applyNumberFormat="1" applyFont="1" applyFill="1" applyAlignment="1">
      <alignment horizontal="right" vertical="center"/>
    </xf>
    <xf numFmtId="165" fontId="8" fillId="0" borderId="0" xfId="1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165" fontId="8" fillId="0" borderId="0" xfId="1" applyNumberFormat="1" applyFont="1" applyFill="1" applyAlignment="1">
      <alignment horizontal="right" vertical="top"/>
    </xf>
    <xf numFmtId="0" fontId="10" fillId="0" borderId="0" xfId="0" applyFont="1" applyAlignment="1">
      <alignment vertical="top"/>
    </xf>
    <xf numFmtId="0" fontId="7" fillId="0" borderId="0" xfId="3" applyFont="1" applyAlignment="1">
      <alignment horizontal="center"/>
    </xf>
    <xf numFmtId="0" fontId="10" fillId="0" borderId="15" xfId="0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8" fillId="0" borderId="17" xfId="3" applyFont="1" applyBorder="1" applyAlignment="1">
      <alignment horizontal="center" vertical="top" wrapText="1"/>
    </xf>
    <xf numFmtId="0" fontId="8" fillId="0" borderId="21" xfId="3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21" xfId="3" applyFont="1" applyBorder="1" applyAlignment="1">
      <alignment horizontal="left" vertical="top" wrapText="1"/>
    </xf>
    <xf numFmtId="165" fontId="18" fillId="0" borderId="1" xfId="1" applyNumberFormat="1" applyFont="1" applyBorder="1" applyAlignment="1">
      <alignment horizontal="center" vertical="top" wrapText="1"/>
    </xf>
    <xf numFmtId="165" fontId="9" fillId="0" borderId="1" xfId="1" applyNumberFormat="1" applyFont="1" applyBorder="1" applyAlignment="1">
      <alignment horizontal="center" vertical="top" wrapText="1"/>
    </xf>
    <xf numFmtId="0" fontId="18" fillId="0" borderId="1" xfId="0" applyFont="1" applyBorder="1"/>
    <xf numFmtId="165" fontId="18" fillId="0" borderId="1" xfId="1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165" fontId="9" fillId="0" borderId="1" xfId="1" applyNumberFormat="1" applyFont="1" applyBorder="1" applyAlignment="1">
      <alignment horizontal="right" vertical="top" shrinkToFit="1"/>
    </xf>
    <xf numFmtId="165" fontId="9" fillId="0" borderId="1" xfId="1" applyNumberFormat="1" applyFont="1" applyBorder="1" applyAlignment="1">
      <alignment horizontal="right" vertical="top"/>
    </xf>
    <xf numFmtId="43" fontId="9" fillId="0" borderId="1" xfId="1" applyFont="1" applyBorder="1" applyAlignment="1">
      <alignment horizontal="right" vertical="top" shrinkToFit="1"/>
    </xf>
    <xf numFmtId="165" fontId="9" fillId="0" borderId="1" xfId="1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165" fontId="9" fillId="0" borderId="1" xfId="1" applyNumberFormat="1" applyFont="1" applyFill="1" applyBorder="1" applyAlignment="1">
      <alignment horizontal="righ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 wrapText="1"/>
    </xf>
    <xf numFmtId="165" fontId="10" fillId="0" borderId="1" xfId="1" applyNumberFormat="1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41" fontId="9" fillId="0" borderId="1" xfId="1" applyNumberFormat="1" applyFont="1" applyBorder="1" applyAlignment="1">
      <alignment horizontal="right" vertical="top"/>
    </xf>
    <xf numFmtId="0" fontId="9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 wrapText="1"/>
    </xf>
    <xf numFmtId="165" fontId="9" fillId="4" borderId="1" xfId="1" applyNumberFormat="1" applyFont="1" applyFill="1" applyBorder="1" applyAlignment="1">
      <alignment horizontal="right" vertical="top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right" vertical="top" wrapText="1"/>
    </xf>
    <xf numFmtId="166" fontId="9" fillId="0" borderId="1" xfId="1" applyNumberFormat="1" applyFont="1" applyBorder="1" applyAlignment="1">
      <alignment horizontal="right" vertical="top" wrapText="1"/>
    </xf>
    <xf numFmtId="41" fontId="9" fillId="0" borderId="1" xfId="1" applyNumberFormat="1" applyFont="1" applyBorder="1" applyAlignment="1">
      <alignment horizontal="right" vertical="top" wrapText="1"/>
    </xf>
    <xf numFmtId="0" fontId="10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167" fontId="9" fillId="0" borderId="1" xfId="1" applyNumberFormat="1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66" fontId="9" fillId="0" borderId="11" xfId="1" applyNumberFormat="1" applyFont="1" applyBorder="1" applyAlignment="1">
      <alignment horizontal="right" vertical="top"/>
    </xf>
    <xf numFmtId="165" fontId="9" fillId="0" borderId="11" xfId="1" applyNumberFormat="1" applyFont="1" applyBorder="1" applyAlignment="1">
      <alignment horizontal="right" vertical="top"/>
    </xf>
    <xf numFmtId="168" fontId="9" fillId="0" borderId="1" xfId="1" applyNumberFormat="1" applyFont="1" applyFill="1" applyBorder="1" applyAlignment="1">
      <alignment horizontal="right" vertical="top" wrapText="1"/>
    </xf>
    <xf numFmtId="168" fontId="9" fillId="0" borderId="1" xfId="1" applyNumberFormat="1" applyFont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right" vertical="top"/>
    </xf>
    <xf numFmtId="49" fontId="9" fillId="0" borderId="1" xfId="1" applyNumberFormat="1" applyFont="1" applyBorder="1" applyAlignment="1">
      <alignment horizontal="right" vertical="top"/>
    </xf>
    <xf numFmtId="43" fontId="9" fillId="0" borderId="1" xfId="1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9" fillId="0" borderId="1" xfId="1" applyNumberFormat="1" applyFont="1" applyBorder="1" applyAlignment="1">
      <alignment horizontal="right" vertical="top" wrapText="1"/>
    </xf>
    <xf numFmtId="165" fontId="9" fillId="0" borderId="1" xfId="1" applyNumberFormat="1" applyFont="1" applyBorder="1" applyAlignment="1">
      <alignment horizontal="right" vertical="top" wrapText="1" indent="6"/>
    </xf>
    <xf numFmtId="3" fontId="9" fillId="0" borderId="1" xfId="0" applyNumberFormat="1" applyFont="1" applyBorder="1" applyAlignment="1">
      <alignment horizontal="right" vertical="top"/>
    </xf>
    <xf numFmtId="0" fontId="19" fillId="0" borderId="1" xfId="0" applyFont="1" applyBorder="1" applyAlignment="1">
      <alignment vertical="top" wrapText="1"/>
    </xf>
    <xf numFmtId="165" fontId="9" fillId="4" borderId="1" xfId="1" applyNumberFormat="1" applyFont="1" applyFill="1" applyBorder="1" applyAlignment="1">
      <alignment horizontal="right" vertical="top" wrapText="1"/>
    </xf>
    <xf numFmtId="165" fontId="10" fillId="0" borderId="1" xfId="0" applyNumberFormat="1" applyFont="1" applyBorder="1" applyAlignment="1">
      <alignment horizontal="right" vertical="top"/>
    </xf>
    <xf numFmtId="165" fontId="10" fillId="0" borderId="1" xfId="1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/>
    </xf>
    <xf numFmtId="1" fontId="9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1" fontId="9" fillId="0" borderId="1" xfId="0" applyNumberFormat="1" applyFont="1" applyBorder="1" applyAlignment="1">
      <alignment vertical="center"/>
    </xf>
    <xf numFmtId="1" fontId="9" fillId="0" borderId="1" xfId="0" applyNumberFormat="1" applyFont="1" applyBorder="1" applyAlignment="1">
      <alignment vertical="top"/>
    </xf>
    <xf numFmtId="165" fontId="9" fillId="0" borderId="1" xfId="1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vertical="top"/>
    </xf>
    <xf numFmtId="0" fontId="9" fillId="0" borderId="8" xfId="0" applyFont="1" applyBorder="1" applyAlignment="1">
      <alignment horizontal="center" vertical="top"/>
    </xf>
    <xf numFmtId="165" fontId="9" fillId="0" borderId="8" xfId="1" applyNumberFormat="1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4" xfId="0" applyFont="1" applyBorder="1" applyAlignment="1">
      <alignment horizontal="center" vertical="top"/>
    </xf>
    <xf numFmtId="165" fontId="9" fillId="0" borderId="14" xfId="1" applyNumberFormat="1" applyFont="1" applyBorder="1" applyAlignment="1">
      <alignment vertical="top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5" fontId="7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65" fontId="7" fillId="0" borderId="23" xfId="0" applyNumberFormat="1" applyFont="1" applyBorder="1" applyAlignment="1">
      <alignment horizontal="center" vertical="center" wrapText="1"/>
    </xf>
    <xf numFmtId="165" fontId="7" fillId="0" borderId="23" xfId="0" applyNumberFormat="1" applyFont="1" applyBorder="1" applyAlignment="1">
      <alignment vertical="center" wrapText="1"/>
    </xf>
    <xf numFmtId="165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65" fontId="7" fillId="0" borderId="0" xfId="0" applyNumberFormat="1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165" fontId="10" fillId="0" borderId="0" xfId="1" applyNumberFormat="1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165" fontId="9" fillId="0" borderId="0" xfId="1" applyNumberFormat="1" applyFont="1" applyAlignment="1">
      <alignment vertical="center"/>
    </xf>
    <xf numFmtId="0" fontId="17" fillId="0" borderId="0" xfId="0" applyFont="1" applyAlignment="1">
      <alignment vertical="center"/>
    </xf>
    <xf numFmtId="165" fontId="7" fillId="0" borderId="23" xfId="1" applyNumberFormat="1" applyFont="1" applyBorder="1" applyAlignment="1">
      <alignment horizontal="center" vertical="center"/>
    </xf>
    <xf numFmtId="43" fontId="7" fillId="0" borderId="0" xfId="1" applyFont="1" applyAlignment="1">
      <alignment vertical="center"/>
    </xf>
    <xf numFmtId="0" fontId="7" fillId="0" borderId="23" xfId="0" applyFont="1" applyBorder="1" applyAlignment="1">
      <alignment horizontal="left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7" fillId="0" borderId="23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165" fontId="8" fillId="0" borderId="0" xfId="1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7" xfId="3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165" fontId="7" fillId="0" borderId="0" xfId="1" applyNumberFormat="1" applyFont="1" applyFill="1" applyAlignment="1">
      <alignment horizontal="center" vertical="center"/>
    </xf>
    <xf numFmtId="165" fontId="10" fillId="0" borderId="0" xfId="1" applyNumberFormat="1" applyFont="1" applyFill="1" applyAlignment="1">
      <alignment horizontal="right"/>
    </xf>
    <xf numFmtId="165" fontId="7" fillId="0" borderId="0" xfId="1" applyNumberFormat="1" applyFont="1" applyFill="1" applyAlignment="1">
      <alignment horizontal="left" vertical="center" indent="2"/>
    </xf>
    <xf numFmtId="0" fontId="8" fillId="0" borderId="0" xfId="0" applyFont="1" applyAlignment="1"/>
    <xf numFmtId="0" fontId="7" fillId="0" borderId="0" xfId="0" applyFont="1" applyAlignment="1"/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2"/>
    </xf>
    <xf numFmtId="165" fontId="7" fillId="0" borderId="0" xfId="1" applyNumberFormat="1" applyFont="1" applyAlignment="1"/>
    <xf numFmtId="0" fontId="8" fillId="0" borderId="0" xfId="0" applyFont="1" applyAlignment="1">
      <alignment horizontal="left" vertical="top" wrapText="1"/>
    </xf>
    <xf numFmtId="0" fontId="8" fillId="0" borderId="0" xfId="0" quotePrefix="1" applyFont="1" applyAlignment="1">
      <alignment vertical="top"/>
    </xf>
    <xf numFmtId="0" fontId="8" fillId="0" borderId="0" xfId="0" quotePrefix="1" applyFont="1" applyAlignment="1">
      <alignment vertical="top" wrapText="1"/>
    </xf>
    <xf numFmtId="0" fontId="8" fillId="0" borderId="0" xfId="0" quotePrefix="1" applyFont="1" applyAlignment="1">
      <alignment horizontal="left" vertical="top" wrapText="1" indent="2"/>
    </xf>
    <xf numFmtId="3" fontId="8" fillId="0" borderId="0" xfId="0" applyNumberFormat="1" applyFont="1" applyAlignment="1">
      <alignment vertical="center"/>
    </xf>
    <xf numFmtId="0" fontId="8" fillId="0" borderId="0" xfId="0" quotePrefix="1" applyFont="1" applyAlignment="1">
      <alignment horizontal="left" vertical="center"/>
    </xf>
    <xf numFmtId="3" fontId="8" fillId="0" borderId="0" xfId="0" quotePrefix="1" applyNumberFormat="1" applyFont="1" applyAlignment="1">
      <alignment vertical="center"/>
    </xf>
    <xf numFmtId="0" fontId="7" fillId="0" borderId="0" xfId="0" applyFont="1" applyAlignment="1">
      <alignment horizontal="left" indent="2"/>
    </xf>
    <xf numFmtId="49" fontId="9" fillId="0" borderId="0" xfId="11" applyNumberFormat="1" applyFont="1" applyBorder="1" applyAlignment="1">
      <alignment horizontal="center" vertical="center"/>
    </xf>
    <xf numFmtId="49" fontId="9" fillId="0" borderId="0" xfId="10" applyNumberFormat="1" applyFont="1" applyBorder="1" applyAlignment="1">
      <alignment horizontal="center" vertical="center"/>
    </xf>
    <xf numFmtId="49" fontId="9" fillId="0" borderId="0" xfId="10" applyNumberFormat="1" applyFont="1" applyBorder="1" applyAlignment="1">
      <alignment horizontal="left" vertical="center" indent="2"/>
    </xf>
    <xf numFmtId="0" fontId="9" fillId="0" borderId="0" xfId="10" applyFont="1" applyBorder="1" applyAlignment="1">
      <alignment horizontal="left" vertical="center" indent="2"/>
    </xf>
    <xf numFmtId="49" fontId="9" fillId="0" borderId="0" xfId="10" applyNumberFormat="1" applyFont="1" applyBorder="1" applyAlignment="1">
      <alignment horizontal="left" vertical="center" indent="3"/>
    </xf>
    <xf numFmtId="49" fontId="9" fillId="0" borderId="0" xfId="10" applyNumberFormat="1" applyFont="1" applyBorder="1" applyAlignment="1">
      <alignment horizontal="left" vertical="center" indent="4"/>
    </xf>
    <xf numFmtId="49" fontId="9" fillId="0" borderId="0" xfId="11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vertical="center"/>
    </xf>
    <xf numFmtId="0" fontId="10" fillId="0" borderId="0" xfId="0" applyFont="1" applyAlignme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2"/>
    </xf>
    <xf numFmtId="0" fontId="8" fillId="0" borderId="0" xfId="0" applyFont="1" applyAlignment="1">
      <alignment horizontal="left" vertical="top" indent="3"/>
    </xf>
    <xf numFmtId="0" fontId="8" fillId="0" borderId="0" xfId="0" applyFont="1" applyAlignment="1">
      <alignment horizontal="left" vertical="top" wrapText="1" indent="2"/>
    </xf>
    <xf numFmtId="0" fontId="9" fillId="0" borderId="0" xfId="12" applyFont="1" applyBorder="1" applyAlignment="1">
      <alignment horizontal="left" vertical="center" indent="2"/>
    </xf>
    <xf numFmtId="0" fontId="8" fillId="0" borderId="0" xfId="0" applyFont="1" applyAlignment="1">
      <alignment horizontal="left" vertical="top" wrapText="1" indent="3"/>
    </xf>
    <xf numFmtId="0" fontId="8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top" indent="1"/>
    </xf>
    <xf numFmtId="0" fontId="7" fillId="0" borderId="0" xfId="0" applyFont="1" applyAlignment="1">
      <alignment horizontal="left" vertical="top" wrapText="1" indent="2"/>
    </xf>
    <xf numFmtId="0" fontId="9" fillId="0" borderId="0" xfId="10" applyFont="1" applyBorder="1" applyAlignment="1">
      <alignment horizontal="left" vertical="center" indent="3"/>
    </xf>
    <xf numFmtId="49" fontId="9" fillId="0" borderId="0" xfId="10" applyNumberFormat="1" applyFont="1" applyBorder="1" applyAlignment="1">
      <alignment horizontal="left" vertical="center" indent="2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25" fillId="0" borderId="0" xfId="1" applyNumberFormat="1" applyFont="1" applyAlignment="1">
      <alignment horizontal="center" vertical="center"/>
    </xf>
    <xf numFmtId="165" fontId="25" fillId="0" borderId="0" xfId="1" applyNumberFormat="1" applyFont="1" applyAlignment="1">
      <alignment horizontal="right" vertical="center"/>
    </xf>
    <xf numFmtId="165" fontId="25" fillId="0" borderId="24" xfId="1" applyNumberFormat="1" applyFont="1" applyBorder="1" applyAlignment="1">
      <alignment horizontal="right" vertical="center"/>
    </xf>
    <xf numFmtId="165" fontId="23" fillId="0" borderId="0" xfId="1" applyNumberFormat="1" applyFont="1" applyAlignment="1">
      <alignment horizontal="right" vertical="center"/>
    </xf>
    <xf numFmtId="165" fontId="25" fillId="0" borderId="0" xfId="1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23" xfId="0" applyFont="1" applyBorder="1" applyAlignment="1">
      <alignment horizontal="left" vertical="center"/>
    </xf>
    <xf numFmtId="165" fontId="23" fillId="0" borderId="23" xfId="0" applyNumberFormat="1" applyFont="1" applyBorder="1" applyAlignment="1">
      <alignment horizontal="right" vertical="center"/>
    </xf>
    <xf numFmtId="165" fontId="23" fillId="0" borderId="23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top" wrapText="1"/>
    </xf>
    <xf numFmtId="165" fontId="8" fillId="0" borderId="1" xfId="1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9" fillId="4" borderId="15" xfId="0" applyFont="1" applyFill="1" applyBorder="1" applyAlignment="1">
      <alignment vertical="top"/>
    </xf>
    <xf numFmtId="0" fontId="9" fillId="4" borderId="0" xfId="0" applyFont="1" applyFill="1" applyAlignment="1">
      <alignment horizontal="center" vertical="top"/>
    </xf>
    <xf numFmtId="0" fontId="9" fillId="4" borderId="11" xfId="0" applyFont="1" applyFill="1" applyBorder="1" applyAlignment="1">
      <alignment horizontal="center" vertical="top" wrapText="1"/>
    </xf>
    <xf numFmtId="0" fontId="9" fillId="4" borderId="26" xfId="3" applyFont="1" applyFill="1" applyBorder="1" applyAlignment="1">
      <alignment horizontal="center" vertical="top" wrapText="1"/>
    </xf>
    <xf numFmtId="0" fontId="9" fillId="4" borderId="11" xfId="0" applyFont="1" applyFill="1" applyBorder="1" applyAlignment="1">
      <alignment horizontal="left" vertical="top" wrapText="1"/>
    </xf>
    <xf numFmtId="43" fontId="10" fillId="4" borderId="11" xfId="1" applyFont="1" applyFill="1" applyBorder="1" applyAlignment="1">
      <alignment horizontal="right" vertical="center" wrapText="1"/>
    </xf>
    <xf numFmtId="1" fontId="9" fillId="4" borderId="11" xfId="1" applyNumberFormat="1" applyFont="1" applyFill="1" applyBorder="1" applyAlignment="1">
      <alignment horizontal="right" vertical="center"/>
    </xf>
    <xf numFmtId="0" fontId="9" fillId="4" borderId="8" xfId="0" applyFont="1" applyFill="1" applyBorder="1" applyAlignment="1">
      <alignment horizontal="left" vertical="top"/>
    </xf>
    <xf numFmtId="43" fontId="10" fillId="4" borderId="8" xfId="1" applyFont="1" applyFill="1" applyBorder="1" applyAlignment="1">
      <alignment vertical="center" wrapText="1"/>
    </xf>
    <xf numFmtId="1" fontId="9" fillId="4" borderId="8" xfId="1" applyNumberFormat="1" applyFont="1" applyFill="1" applyBorder="1" applyAlignment="1">
      <alignment horizontal="right" vertical="center"/>
    </xf>
    <xf numFmtId="1" fontId="9" fillId="4" borderId="8" xfId="1" applyNumberFormat="1" applyFont="1" applyFill="1" applyBorder="1" applyAlignment="1">
      <alignment horizontal="right" vertical="center" wrapText="1"/>
    </xf>
    <xf numFmtId="0" fontId="9" fillId="4" borderId="14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center" vertical="top" wrapText="1"/>
    </xf>
    <xf numFmtId="43" fontId="10" fillId="4" borderId="14" xfId="1" applyFont="1" applyFill="1" applyBorder="1" applyAlignment="1">
      <alignment vertical="center" wrapText="1"/>
    </xf>
    <xf numFmtId="1" fontId="9" fillId="4" borderId="14" xfId="1" applyNumberFormat="1" applyFont="1" applyFill="1" applyBorder="1" applyAlignment="1">
      <alignment horizontal="right" vertical="center"/>
    </xf>
    <xf numFmtId="1" fontId="9" fillId="4" borderId="14" xfId="1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center" vertical="top" wrapText="1"/>
    </xf>
    <xf numFmtId="169" fontId="9" fillId="0" borderId="1" xfId="8" applyNumberFormat="1" applyFont="1" applyBorder="1" applyAlignment="1">
      <alignment vertical="top"/>
    </xf>
    <xf numFmtId="43" fontId="10" fillId="4" borderId="1" xfId="1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vertical="top"/>
    </xf>
    <xf numFmtId="0" fontId="9" fillId="4" borderId="11" xfId="0" applyFont="1" applyFill="1" applyBorder="1" applyAlignment="1">
      <alignment horizontal="center" vertical="center" wrapText="1"/>
    </xf>
    <xf numFmtId="43" fontId="10" fillId="4" borderId="11" xfId="1" applyFont="1" applyFill="1" applyBorder="1" applyAlignment="1">
      <alignment wrapText="1"/>
    </xf>
    <xf numFmtId="165" fontId="9" fillId="4" borderId="11" xfId="1" applyNumberFormat="1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center" vertical="center" wrapText="1"/>
    </xf>
    <xf numFmtId="43" fontId="10" fillId="4" borderId="8" xfId="1" applyFont="1" applyFill="1" applyBorder="1" applyAlignment="1">
      <alignment vertical="top" wrapText="1"/>
    </xf>
    <xf numFmtId="165" fontId="9" fillId="4" borderId="8" xfId="1" applyNumberFormat="1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43" fontId="10" fillId="4" borderId="14" xfId="1" applyFont="1" applyFill="1" applyBorder="1" applyAlignment="1">
      <alignment vertical="top" wrapText="1"/>
    </xf>
    <xf numFmtId="165" fontId="9" fillId="4" borderId="14" xfId="1" applyNumberFormat="1" applyFont="1" applyFill="1" applyBorder="1" applyAlignment="1">
      <alignment horizontal="center" vertical="center" wrapText="1"/>
    </xf>
    <xf numFmtId="43" fontId="10" fillId="4" borderId="1" xfId="1" applyFont="1" applyFill="1" applyBorder="1" applyAlignment="1">
      <alignment vertical="top" wrapText="1"/>
    </xf>
    <xf numFmtId="165" fontId="10" fillId="4" borderId="1" xfId="1" applyNumberFormat="1" applyFont="1" applyFill="1" applyBorder="1" applyAlignment="1">
      <alignment vertical="top" wrapText="1"/>
    </xf>
    <xf numFmtId="0" fontId="9" fillId="0" borderId="15" xfId="0" applyFont="1" applyBorder="1" applyAlignment="1">
      <alignment horizontal="right" vertical="top"/>
    </xf>
    <xf numFmtId="43" fontId="10" fillId="4" borderId="11" xfId="1" applyFont="1" applyFill="1" applyBorder="1" applyAlignment="1">
      <alignment vertical="top" wrapText="1"/>
    </xf>
    <xf numFmtId="165" fontId="9" fillId="4" borderId="11" xfId="1" applyNumberFormat="1" applyFont="1" applyFill="1" applyBorder="1" applyAlignment="1">
      <alignment vertical="top" wrapText="1"/>
    </xf>
    <xf numFmtId="165" fontId="9" fillId="4" borderId="14" xfId="1" applyNumberFormat="1" applyFont="1" applyFill="1" applyBorder="1" applyAlignment="1">
      <alignment vertical="top" wrapText="1"/>
    </xf>
    <xf numFmtId="169" fontId="10" fillId="0" borderId="1" xfId="8" applyNumberFormat="1" applyFont="1" applyBorder="1" applyAlignment="1">
      <alignment vertical="top"/>
    </xf>
    <xf numFmtId="0" fontId="10" fillId="4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center" vertical="top" wrapText="1"/>
    </xf>
    <xf numFmtId="43" fontId="10" fillId="4" borderId="0" xfId="1" applyFont="1" applyFill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26" xfId="3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21" xfId="3" applyFont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 wrapText="1"/>
    </xf>
    <xf numFmtId="43" fontId="10" fillId="4" borderId="11" xfId="1" applyFont="1" applyFill="1" applyBorder="1" applyAlignment="1">
      <alignment vertical="top"/>
    </xf>
    <xf numFmtId="0" fontId="9" fillId="0" borderId="11" xfId="3" applyFont="1" applyBorder="1" applyAlignment="1">
      <alignment horizontal="right" vertical="top"/>
    </xf>
    <xf numFmtId="0" fontId="9" fillId="4" borderId="11" xfId="0" applyFont="1" applyFill="1" applyBorder="1" applyAlignment="1">
      <alignment horizontal="left" vertical="top"/>
    </xf>
    <xf numFmtId="0" fontId="9" fillId="0" borderId="11" xfId="3" applyFont="1" applyBorder="1" applyAlignment="1">
      <alignment horizontal="right" vertical="top" wrapText="1"/>
    </xf>
    <xf numFmtId="0" fontId="9" fillId="4" borderId="14" xfId="0" applyFont="1" applyFill="1" applyBorder="1" applyAlignment="1">
      <alignment horizontal="left" vertical="top"/>
    </xf>
    <xf numFmtId="0" fontId="9" fillId="0" borderId="14" xfId="3" applyFont="1" applyBorder="1" applyAlignment="1">
      <alignment horizontal="right" vertical="top" wrapText="1"/>
    </xf>
    <xf numFmtId="0" fontId="27" fillId="0" borderId="0" xfId="0" applyFont="1" applyAlignment="1">
      <alignment vertical="top"/>
    </xf>
    <xf numFmtId="165" fontId="8" fillId="0" borderId="0" xfId="0" applyNumberFormat="1" applyFont="1" applyAlignment="1">
      <alignment horizontal="center"/>
    </xf>
    <xf numFmtId="165" fontId="9" fillId="0" borderId="0" xfId="1" applyNumberFormat="1" applyFont="1" applyBorder="1" applyAlignment="1">
      <alignment horizontal="center" vertical="top"/>
    </xf>
    <xf numFmtId="165" fontId="8" fillId="0" borderId="0" xfId="1" applyNumberFormat="1" applyFont="1" applyBorder="1" applyAlignment="1">
      <alignment horizontal="center" vertical="top"/>
    </xf>
    <xf numFmtId="49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9" fillId="4" borderId="1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49" fontId="8" fillId="0" borderId="0" xfId="0" quotePrefix="1" applyNumberFormat="1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top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vertical="center"/>
    </xf>
    <xf numFmtId="0" fontId="9" fillId="4" borderId="1" xfId="0" applyFont="1" applyFill="1" applyBorder="1" applyAlignment="1">
      <alignment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9" fillId="0" borderId="1" xfId="1" applyNumberFormat="1" applyFont="1" applyBorder="1" applyAlignment="1">
      <alignment vertical="top"/>
    </xf>
    <xf numFmtId="1" fontId="9" fillId="0" borderId="1" xfId="1" applyNumberFormat="1" applyFont="1" applyBorder="1" applyAlignment="1">
      <alignment vertical="top"/>
    </xf>
    <xf numFmtId="0" fontId="9" fillId="0" borderId="28" xfId="0" applyFont="1" applyBorder="1" applyAlignment="1">
      <alignment vertical="top" wrapText="1"/>
    </xf>
    <xf numFmtId="0" fontId="9" fillId="0" borderId="28" xfId="0" applyFont="1" applyBorder="1" applyAlignment="1">
      <alignment horizontal="center" vertical="top" wrapText="1"/>
    </xf>
    <xf numFmtId="1" fontId="9" fillId="0" borderId="28" xfId="1" applyNumberFormat="1" applyFont="1" applyBorder="1" applyAlignment="1">
      <alignment vertical="top"/>
    </xf>
    <xf numFmtId="0" fontId="9" fillId="0" borderId="28" xfId="1" applyNumberFormat="1" applyFont="1" applyBorder="1" applyAlignment="1">
      <alignment vertical="top"/>
    </xf>
    <xf numFmtId="0" fontId="8" fillId="0" borderId="31" xfId="3" applyFont="1" applyBorder="1" applyAlignment="1">
      <alignment horizontal="center" vertical="top" wrapText="1"/>
    </xf>
    <xf numFmtId="0" fontId="26" fillId="0" borderId="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5" fontId="10" fillId="0" borderId="0" xfId="1" applyNumberFormat="1" applyFont="1" applyFill="1" applyAlignment="1">
      <alignment horizontal="center"/>
    </xf>
    <xf numFmtId="0" fontId="8" fillId="0" borderId="0" xfId="0" applyFont="1" applyAlignment="1">
      <alignment horizontal="left" vertical="top"/>
    </xf>
    <xf numFmtId="170" fontId="9" fillId="0" borderId="1" xfId="1" applyNumberFormat="1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8" applyFont="1" applyAlignment="1">
      <alignment horizontal="left" vertical="center"/>
    </xf>
    <xf numFmtId="0" fontId="9" fillId="0" borderId="0" xfId="8" applyFont="1" applyAlignment="1">
      <alignment vertical="center"/>
    </xf>
    <xf numFmtId="0" fontId="7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left" vertical="center" wrapText="1"/>
    </xf>
    <xf numFmtId="0" fontId="9" fillId="0" borderId="0" xfId="8" applyFont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165" fontId="9" fillId="0" borderId="25" xfId="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2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9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top"/>
    </xf>
    <xf numFmtId="0" fontId="10" fillId="0" borderId="22" xfId="0" applyFont="1" applyBorder="1" applyAlignment="1">
      <alignment horizontal="left" vertical="top" wrapText="1"/>
    </xf>
    <xf numFmtId="0" fontId="9" fillId="4" borderId="22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165" fontId="9" fillId="4" borderId="25" xfId="1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0" fontId="9" fillId="4" borderId="3" xfId="0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7" fillId="0" borderId="16" xfId="3" applyFont="1" applyBorder="1" applyAlignment="1">
      <alignment horizontal="left" vertical="top" wrapText="1"/>
    </xf>
    <xf numFmtId="0" fontId="9" fillId="0" borderId="17" xfId="3" applyFont="1" applyBorder="1" applyAlignment="1">
      <alignment horizontal="center" vertical="top" wrapText="1"/>
    </xf>
    <xf numFmtId="0" fontId="9" fillId="0" borderId="20" xfId="3" applyFont="1" applyBorder="1"/>
    <xf numFmtId="0" fontId="8" fillId="0" borderId="18" xfId="3" applyFont="1" applyBorder="1" applyAlignment="1">
      <alignment horizontal="center" vertical="top"/>
    </xf>
    <xf numFmtId="0" fontId="9" fillId="0" borderId="19" xfId="3" applyFont="1" applyBorder="1"/>
    <xf numFmtId="0" fontId="9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top"/>
    </xf>
    <xf numFmtId="0" fontId="28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quotePrefix="1" applyFont="1" applyAlignment="1">
      <alignment vertical="top" wrapText="1"/>
    </xf>
    <xf numFmtId="0" fontId="8" fillId="0" borderId="0" xfId="0" quotePrefix="1" applyFont="1" applyAlignment="1">
      <alignment horizontal="left" vertical="top" wrapText="1"/>
    </xf>
    <xf numFmtId="165" fontId="7" fillId="0" borderId="0" xfId="1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/>
    </xf>
    <xf numFmtId="165" fontId="10" fillId="0" borderId="0" xfId="1" applyNumberFormat="1" applyFont="1" applyFill="1" applyAlignment="1">
      <alignment horizontal="right"/>
    </xf>
    <xf numFmtId="49" fontId="9" fillId="0" borderId="0" xfId="10" applyNumberFormat="1" applyFont="1" applyBorder="1" applyAlignment="1">
      <alignment horizontal="left" vertical="center" indent="2"/>
    </xf>
    <xf numFmtId="0" fontId="7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</cellXfs>
  <cellStyles count="16">
    <cellStyle name="Comma 2" xfId="5" xr:uid="{00000000-0005-0000-0000-000001000000}"/>
    <cellStyle name="Comma 2 2" xfId="6" xr:uid="{00000000-0005-0000-0000-000002000000}"/>
    <cellStyle name="Comma 2 3" xfId="15" xr:uid="{00000000-0005-0000-0000-000003000000}"/>
    <cellStyle name="Comma 3" xfId="9" xr:uid="{00000000-0005-0000-0000-000004000000}"/>
    <cellStyle name="Normal 2" xfId="3" xr:uid="{00000000-0005-0000-0000-000006000000}"/>
    <cellStyle name="Normal 2 2" xfId="14" xr:uid="{00000000-0005-0000-0000-000007000000}"/>
    <cellStyle name="Normal 3" xfId="2" xr:uid="{00000000-0005-0000-0000-000008000000}"/>
    <cellStyle name="Normal 4" xfId="8" xr:uid="{00000000-0005-0000-0000-000009000000}"/>
    <cellStyle name="Percent 2" xfId="4" xr:uid="{00000000-0005-0000-0000-00000A000000}"/>
    <cellStyle name="เครื่องหมายจุลภาค 3" xfId="13" xr:uid="{00000000-0005-0000-0000-00000B000000}"/>
    <cellStyle name="จุลภาค" xfId="1" builtinId="3"/>
    <cellStyle name="จุลภาค 2" xfId="7" xr:uid="{00000000-0005-0000-0000-00000C000000}"/>
    <cellStyle name="จุลภาค 3" xfId="11" xr:uid="{00000000-0005-0000-0000-00000D000000}"/>
    <cellStyle name="ปกติ" xfId="0" builtinId="0"/>
    <cellStyle name="ปกติ 2" xfId="10" xr:uid="{00000000-0005-0000-0000-00000E000000}"/>
    <cellStyle name="ปกติ_กรุงเทพกรีฑา 8" xfId="12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31.70.33/Users/kob/Desktop/&#3650;&#3588;&#3619;&#3591;&#3626;&#3619;&#3657;&#3634;&#3591;&#3648;&#3586;&#3605;/&#3618;&#3639;&#3609;&#3618;&#3633;&#3609;&#3626;&#3635;&#3609;&#3633;&#3585;&#3591;&#3634;&#3609;&#3648;&#3586;&#3605;/&#3648;&#3586;&#3605;&#3611;&#3607;&#3640;&#3617;&#3623;&#3633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6;&#3657;&#3629;&#3617;&#3641;&#3621;&#3592;&#3633;&#3604;&#3607;&#3635;&#3648;&#3621;&#3656;&#3617;&#3619;&#3656;&#3634;&#3591;&#3586;&#3657;&#3629;&#3610;&#3633;&#3597;&#3597;&#3633;&#3605;&#3636;&#3591;&#3610;&#3611;&#3637;%2066/&#3652;&#3615;&#3621;&#3660;&#3648;&#3621;&#3656;&#3617;&#3619;&#3656;&#3634;&#3591;&#3586;&#3657;&#3629;&#3610;&#3633;&#3597;&#3597;&#3633;&#3605;&#3636;&#3591;&#3610;66(&#3648;&#3621;&#3656;&#3617;&#3627;&#3609;&#3656;&#3623;&#3618;&#3619;&#3633;&#3610;&#3591;&#3610;&#3611;&#3619;&#3632;&#3617;&#3634;&#3603;)/&#3585;&#3629;&#3591;2/&#3611;&#3637;66_&#3648;&#3621;&#3656;&#3617;&#3619;&#3656;&#3634;&#3591;&#3627;&#3609;&#3656;&#3623;&#3618;&#3591;&#3634;&#3609;_5005_&#3611;&#3607;&#3640;&#3617;&#3623;&#3633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%_สัดส่วนแผนงาน (2)"/>
      <sheetName val="โครงสร้างแผนพัฒนา กทม."/>
    </sheetNames>
    <sheetDataSet>
      <sheetData sheetId="0" refreshError="1"/>
      <sheetData sheetId="1" refreshError="1">
        <row r="3">
          <cell r="A3" t="str">
            <v>สำนักงานเขตปทุมวัน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ำ"/>
      <sheetName val="โครงสร้าง"/>
      <sheetName val="สังเขป"/>
      <sheetName val="งบประมาณรายจ่ายประจำปี"/>
      <sheetName val="รายละเอียดตามงบรายจ่าย"/>
      <sheetName val="รายจ่ายบุคลากร"/>
      <sheetName val="แผนบูรณาการ"/>
      <sheetName val="สำนัก"/>
    </sheetNames>
    <sheetDataSet>
      <sheetData sheetId="0"/>
      <sheetData sheetId="1"/>
      <sheetData sheetId="2">
        <row r="70">
          <cell r="H70" t="str">
            <v>เงินงบประมาณ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bma03075" id="{D9FB9A5C-AD79-4183-BB89-FB7A8C4C49A9}" userId="S::bma03075@bangkok365.onmicrosoft.com::339c7752-50dd-47d9-83fd-6a815002a370" providerId="AD"/>
</personList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0" dT="2021-03-30T09:50:59.53" personId="{D9FB9A5C-AD79-4183-BB89-FB7A8C4C49A9}" id="{516297FF-E6A1-490A-B19A-C968CF18F91C}">
    <text>ออกหนังสือเตือนผู้ค้างชำระภาษีที่ดินและสิ่งปลูกสร้าง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E52"/>
  <sheetViews>
    <sheetView showGridLines="0" view="pageLayout" topLeftCell="A36" zoomScale="80" zoomScaleNormal="100" zoomScaleSheetLayoutView="85" zoomScalePageLayoutView="80" workbookViewId="0">
      <selection activeCell="B40" sqref="B40"/>
    </sheetView>
  </sheetViews>
  <sheetFormatPr defaultColWidth="8.85546875" defaultRowHeight="24"/>
  <cols>
    <col min="1" max="1" width="63.28515625" style="279" customWidth="1"/>
    <col min="2" max="2" width="12.42578125" style="279" bestFit="1" customWidth="1"/>
    <col min="3" max="3" width="9.7109375" style="279" customWidth="1"/>
    <col min="4" max="4" width="8.85546875" style="279"/>
    <col min="5" max="16384" width="8.85546875" style="99"/>
  </cols>
  <sheetData>
    <row r="1" spans="1:5" s="83" customFormat="1">
      <c r="A1" s="277"/>
      <c r="B1" s="406"/>
      <c r="C1" s="277"/>
      <c r="D1" s="277"/>
    </row>
    <row r="2" spans="1:5" s="83" customFormat="1" ht="75.599999999999994" customHeight="1">
      <c r="A2" s="455"/>
      <c r="B2" s="455"/>
      <c r="C2" s="455"/>
      <c r="D2" s="277"/>
    </row>
    <row r="3" spans="1:5" s="95" customFormat="1">
      <c r="A3" s="455"/>
      <c r="B3" s="455"/>
      <c r="C3" s="455"/>
      <c r="D3" s="280"/>
    </row>
    <row r="4" spans="1:5" s="83" customFormat="1">
      <c r="A4" s="457" t="s">
        <v>724</v>
      </c>
      <c r="B4" s="457"/>
      <c r="C4" s="457"/>
      <c r="D4" s="457"/>
      <c r="E4" s="457"/>
    </row>
    <row r="5" spans="1:5" s="95" customFormat="1" ht="26.45" customHeight="1">
      <c r="A5" s="457" t="s">
        <v>725</v>
      </c>
      <c r="B5" s="457"/>
      <c r="C5" s="457"/>
      <c r="D5" s="457"/>
      <c r="E5" s="457"/>
    </row>
    <row r="6" spans="1:5" s="83" customFormat="1">
      <c r="A6" s="277"/>
      <c r="B6" s="406"/>
      <c r="C6" s="277"/>
      <c r="D6" s="277"/>
    </row>
    <row r="7" spans="1:5" s="83" customFormat="1" ht="104.1" customHeight="1">
      <c r="A7" s="157"/>
      <c r="B7" s="417"/>
      <c r="C7" s="157"/>
      <c r="D7" s="277"/>
    </row>
    <row r="8" spans="1:5" s="95" customFormat="1">
      <c r="A8" s="456" t="s">
        <v>726</v>
      </c>
      <c r="B8" s="456"/>
      <c r="C8" s="456"/>
      <c r="D8" s="456"/>
      <c r="E8" s="456"/>
    </row>
    <row r="9" spans="1:5" s="95" customFormat="1">
      <c r="A9" s="454" t="s">
        <v>727</v>
      </c>
      <c r="B9" s="454"/>
      <c r="C9" s="454"/>
      <c r="D9" s="454"/>
      <c r="E9" s="454"/>
    </row>
    <row r="10" spans="1:5" s="95" customFormat="1">
      <c r="A10" s="454" t="s">
        <v>460</v>
      </c>
      <c r="B10" s="454"/>
      <c r="C10" s="454"/>
      <c r="D10" s="454"/>
      <c r="E10" s="454"/>
    </row>
    <row r="11" spans="1:5" s="95" customFormat="1">
      <c r="A11" s="325"/>
      <c r="B11" s="325"/>
      <c r="C11" s="325"/>
      <c r="D11" s="281"/>
    </row>
    <row r="12" spans="1:5" s="95" customFormat="1">
      <c r="A12" s="325"/>
      <c r="B12" s="325"/>
      <c r="C12" s="325"/>
      <c r="D12" s="281"/>
    </row>
    <row r="13" spans="1:5" s="95" customFormat="1">
      <c r="A13" s="325"/>
      <c r="B13" s="325"/>
      <c r="C13" s="325"/>
      <c r="D13" s="281"/>
    </row>
    <row r="14" spans="1:5" s="95" customFormat="1">
      <c r="A14" s="325"/>
      <c r="B14" s="325"/>
      <c r="C14" s="325"/>
      <c r="D14" s="281"/>
    </row>
    <row r="15" spans="1:5" s="95" customFormat="1">
      <c r="A15" s="325"/>
      <c r="B15" s="325"/>
      <c r="C15" s="325"/>
      <c r="D15" s="281"/>
    </row>
    <row r="16" spans="1:5" s="95" customFormat="1">
      <c r="A16" s="325"/>
      <c r="B16" s="325"/>
      <c r="C16" s="325"/>
      <c r="D16" s="281"/>
    </row>
    <row r="17" spans="1:4" s="95" customFormat="1">
      <c r="A17" s="325"/>
      <c r="B17" s="325"/>
      <c r="C17" s="325"/>
      <c r="D17" s="281"/>
    </row>
    <row r="18" spans="1:4" s="95" customFormat="1">
      <c r="A18" s="325"/>
      <c r="B18" s="325"/>
      <c r="C18" s="325"/>
      <c r="D18" s="281"/>
    </row>
    <row r="19" spans="1:4" s="95" customFormat="1">
      <c r="A19" s="325"/>
      <c r="B19" s="325"/>
      <c r="C19" s="325"/>
      <c r="D19" s="281"/>
    </row>
    <row r="20" spans="1:4" s="95" customFormat="1">
      <c r="A20" s="325"/>
      <c r="B20" s="325"/>
      <c r="C20" s="325"/>
      <c r="D20" s="281"/>
    </row>
    <row r="21" spans="1:4" s="95" customFormat="1">
      <c r="A21" s="325"/>
      <c r="B21" s="325"/>
      <c r="C21" s="325"/>
      <c r="D21" s="281"/>
    </row>
    <row r="22" spans="1:4" s="95" customFormat="1">
      <c r="A22" s="325"/>
      <c r="B22" s="325"/>
      <c r="C22" s="325"/>
      <c r="D22" s="281"/>
    </row>
    <row r="23" spans="1:4" s="95" customFormat="1">
      <c r="A23" s="325"/>
      <c r="B23" s="325"/>
      <c r="C23" s="325"/>
      <c r="D23" s="281"/>
    </row>
    <row r="24" spans="1:4">
      <c r="A24" s="458" t="s">
        <v>460</v>
      </c>
      <c r="B24" s="458"/>
      <c r="C24" s="458"/>
      <c r="D24" s="458"/>
    </row>
    <row r="25" spans="1:4" s="274" customFormat="1" ht="18" customHeight="1">
      <c r="A25" s="17"/>
      <c r="B25" s="17"/>
      <c r="C25" s="17"/>
      <c r="D25" s="17"/>
    </row>
    <row r="26" spans="1:4" ht="26.25" customHeight="1">
      <c r="A26" s="319" t="s">
        <v>1262</v>
      </c>
      <c r="B26" s="274"/>
      <c r="C26" s="274"/>
    </row>
    <row r="27" spans="1:4">
      <c r="A27" s="274" t="s">
        <v>1263</v>
      </c>
      <c r="B27" s="274"/>
      <c r="C27" s="274"/>
    </row>
    <row r="28" spans="1:4">
      <c r="A28" s="453" t="s">
        <v>1264</v>
      </c>
      <c r="B28" s="453"/>
      <c r="C28" s="453"/>
      <c r="D28" s="453"/>
    </row>
    <row r="29" spans="1:4">
      <c r="A29" s="274" t="s">
        <v>1265</v>
      </c>
      <c r="B29" s="326"/>
      <c r="C29" s="326"/>
      <c r="D29" s="326"/>
    </row>
    <row r="30" spans="1:4" s="274" customFormat="1" ht="9.75" customHeight="1">
      <c r="B30" s="446"/>
      <c r="C30" s="446"/>
      <c r="D30" s="446"/>
    </row>
    <row r="31" spans="1:4">
      <c r="A31" s="330" t="s">
        <v>1266</v>
      </c>
      <c r="B31" s="326"/>
      <c r="C31" s="326"/>
      <c r="D31" s="326"/>
    </row>
    <row r="32" spans="1:4">
      <c r="A32" s="326" t="s">
        <v>1267</v>
      </c>
      <c r="B32" s="326"/>
      <c r="C32" s="326"/>
      <c r="D32" s="326"/>
    </row>
    <row r="33" spans="1:4">
      <c r="A33" s="326" t="s">
        <v>1268</v>
      </c>
      <c r="B33" s="326"/>
      <c r="C33" s="326"/>
      <c r="D33" s="326"/>
    </row>
    <row r="34" spans="1:4">
      <c r="A34" s="326" t="s">
        <v>1269</v>
      </c>
      <c r="B34" s="326"/>
      <c r="C34" s="326"/>
      <c r="D34" s="326"/>
    </row>
    <row r="35" spans="1:4">
      <c r="A35" s="326" t="s">
        <v>1270</v>
      </c>
      <c r="B35" s="326"/>
      <c r="C35" s="326"/>
      <c r="D35" s="326"/>
    </row>
    <row r="36" spans="1:4">
      <c r="A36" s="326" t="s">
        <v>1271</v>
      </c>
      <c r="B36" s="326"/>
      <c r="C36" s="326"/>
      <c r="D36" s="326"/>
    </row>
    <row r="37" spans="1:4">
      <c r="A37" s="326" t="s">
        <v>1272</v>
      </c>
      <c r="B37" s="326"/>
      <c r="C37" s="326"/>
      <c r="D37" s="326"/>
    </row>
    <row r="38" spans="1:4">
      <c r="A38" s="326" t="s">
        <v>1273</v>
      </c>
    </row>
    <row r="39" spans="1:4">
      <c r="A39" s="326" t="s">
        <v>1274</v>
      </c>
    </row>
    <row r="40" spans="1:4">
      <c r="A40" s="326"/>
    </row>
    <row r="41" spans="1:4">
      <c r="A41" s="91" t="s">
        <v>461</v>
      </c>
      <c r="B41" s="280" t="s">
        <v>462</v>
      </c>
      <c r="C41" s="91" t="s">
        <v>463</v>
      </c>
    </row>
    <row r="42" spans="1:4">
      <c r="A42" s="418" t="s">
        <v>1254</v>
      </c>
      <c r="B42" s="280"/>
      <c r="C42" s="91"/>
    </row>
    <row r="43" spans="1:4" s="274" customFormat="1">
      <c r="A43" s="419" t="s">
        <v>1255</v>
      </c>
      <c r="B43" s="324"/>
      <c r="C43" s="91"/>
      <c r="D43" s="279"/>
    </row>
    <row r="44" spans="1:4">
      <c r="A44" s="420" t="s">
        <v>464</v>
      </c>
      <c r="B44" s="407">
        <v>1000</v>
      </c>
      <c r="C44" s="279" t="s">
        <v>465</v>
      </c>
    </row>
    <row r="45" spans="1:4">
      <c r="A45" s="420" t="s">
        <v>466</v>
      </c>
      <c r="B45" s="408" t="s">
        <v>467</v>
      </c>
      <c r="C45" s="279" t="s">
        <v>468</v>
      </c>
    </row>
    <row r="46" spans="1:4">
      <c r="A46" s="421" t="s">
        <v>469</v>
      </c>
      <c r="B46" s="407">
        <v>110</v>
      </c>
      <c r="C46" s="279" t="s">
        <v>470</v>
      </c>
    </row>
    <row r="47" spans="1:4">
      <c r="A47" s="421" t="s">
        <v>471</v>
      </c>
      <c r="B47" s="407">
        <v>80</v>
      </c>
      <c r="C47" s="279" t="s">
        <v>468</v>
      </c>
    </row>
    <row r="48" spans="1:4" ht="70.5" customHeight="1">
      <c r="A48" s="421" t="s">
        <v>1256</v>
      </c>
      <c r="B48" s="423">
        <v>400</v>
      </c>
      <c r="C48" s="279" t="s">
        <v>470</v>
      </c>
    </row>
    <row r="49" spans="1:3" ht="23.25" customHeight="1">
      <c r="A49" s="421" t="s">
        <v>472</v>
      </c>
      <c r="B49" s="407">
        <v>62643</v>
      </c>
      <c r="C49" s="279" t="s">
        <v>473</v>
      </c>
    </row>
    <row r="50" spans="1:3" ht="23.25" customHeight="1">
      <c r="A50" s="422" t="s">
        <v>474</v>
      </c>
      <c r="B50" s="407">
        <v>20</v>
      </c>
      <c r="C50" s="279" t="s">
        <v>475</v>
      </c>
    </row>
    <row r="51" spans="1:3" ht="23.1" customHeight="1">
      <c r="A51" s="447" t="s">
        <v>476</v>
      </c>
      <c r="B51" s="407">
        <v>2270</v>
      </c>
      <c r="C51" s="279" t="s">
        <v>475</v>
      </c>
    </row>
    <row r="52" spans="1:3">
      <c r="A52" s="409"/>
      <c r="B52" s="277"/>
      <c r="C52" s="410"/>
    </row>
  </sheetData>
  <mergeCells count="8">
    <mergeCell ref="A28:D28"/>
    <mergeCell ref="A9:E9"/>
    <mergeCell ref="A10:E10"/>
    <mergeCell ref="A2:C3"/>
    <mergeCell ref="A8:E8"/>
    <mergeCell ref="A4:E4"/>
    <mergeCell ref="A5:E5"/>
    <mergeCell ref="A24:D24"/>
  </mergeCells>
  <pageMargins left="1.0236220472440944" right="0.35433070866141736" top="1.1811023622047245" bottom="0.74803149606299213" header="0.31496062992125984" footer="0.31496062992125984"/>
  <pageSetup paperSize="9" scale="85" firstPageNumber="57" fitToHeight="0" orientation="portrait" horizontalDpi="4294967295" verticalDpi="4294967295" r:id="rId1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G112"/>
  <sheetViews>
    <sheetView showGridLines="0" view="pageLayout" topLeftCell="A22" zoomScale="85" zoomScaleNormal="100" zoomScaleSheetLayoutView="100" zoomScalePageLayoutView="85" workbookViewId="0">
      <selection activeCell="B40" sqref="B40"/>
    </sheetView>
  </sheetViews>
  <sheetFormatPr defaultColWidth="6.140625" defaultRowHeight="24"/>
  <cols>
    <col min="1" max="1" width="2.42578125" style="83" customWidth="1"/>
    <col min="2" max="2" width="27.85546875" style="83" customWidth="1"/>
    <col min="3" max="3" width="2" style="83" customWidth="1"/>
    <col min="4" max="4" width="27.42578125" style="83" customWidth="1"/>
    <col min="5" max="5" width="2.140625" style="83" customWidth="1"/>
    <col min="6" max="6" width="28.42578125" style="83" customWidth="1"/>
    <col min="7" max="7" width="4.85546875" style="83" customWidth="1"/>
    <col min="8" max="16384" width="6.140625" style="83"/>
  </cols>
  <sheetData>
    <row r="1" spans="1:7">
      <c r="A1" s="454" t="s">
        <v>460</v>
      </c>
      <c r="B1" s="454"/>
      <c r="C1" s="454"/>
      <c r="D1" s="454"/>
      <c r="E1" s="454"/>
      <c r="F1" s="454"/>
      <c r="G1" s="454"/>
    </row>
    <row r="2" spans="1:7">
      <c r="A2" s="457" t="s">
        <v>477</v>
      </c>
      <c r="B2" s="457"/>
      <c r="C2" s="457"/>
      <c r="D2" s="457"/>
      <c r="E2" s="457"/>
      <c r="F2" s="457"/>
      <c r="G2" s="457"/>
    </row>
    <row r="3" spans="1:7" ht="13.5" customHeight="1">
      <c r="A3" s="452"/>
      <c r="B3" s="452"/>
      <c r="C3" s="452"/>
      <c r="D3" s="452"/>
      <c r="E3" s="452"/>
      <c r="F3" s="452"/>
      <c r="G3" s="452"/>
    </row>
    <row r="4" spans="1:7" ht="20.100000000000001" customHeight="1">
      <c r="D4" s="130" t="s">
        <v>478</v>
      </c>
    </row>
    <row r="5" spans="1:7" s="84" customFormat="1" ht="21.6" customHeight="1">
      <c r="D5" s="85" t="s">
        <v>479</v>
      </c>
    </row>
    <row r="6" spans="1:7" s="84" customFormat="1" ht="21.6" customHeight="1">
      <c r="D6" s="86" t="s">
        <v>480</v>
      </c>
    </row>
    <row r="7" spans="1:7" ht="6" customHeight="1"/>
    <row r="8" spans="1:7" ht="8.1" customHeight="1">
      <c r="D8" s="87"/>
    </row>
    <row r="9" spans="1:7" s="84" customFormat="1" ht="20.100000000000001" customHeight="1">
      <c r="B9" s="130" t="s">
        <v>107</v>
      </c>
      <c r="D9" s="130" t="s">
        <v>104</v>
      </c>
      <c r="F9" s="130" t="s">
        <v>481</v>
      </c>
    </row>
    <row r="10" spans="1:7" ht="20.100000000000001" customHeight="1">
      <c r="B10" s="88" t="s">
        <v>482</v>
      </c>
      <c r="D10" s="88" t="s">
        <v>482</v>
      </c>
      <c r="F10" s="88" t="s">
        <v>482</v>
      </c>
    </row>
    <row r="11" spans="1:7" s="89" customFormat="1" ht="20.100000000000001" customHeight="1">
      <c r="B11" s="131" t="s">
        <v>483</v>
      </c>
      <c r="D11" s="131" t="s">
        <v>484</v>
      </c>
      <c r="F11" s="131" t="s">
        <v>485</v>
      </c>
    </row>
    <row r="12" spans="1:7" s="89" customFormat="1" ht="20.100000000000001" customHeight="1">
      <c r="B12" s="132" t="s">
        <v>719</v>
      </c>
      <c r="D12" s="132" t="s">
        <v>486</v>
      </c>
      <c r="F12" s="132" t="s">
        <v>487</v>
      </c>
    </row>
    <row r="13" spans="1:7" s="89" customFormat="1" ht="20.100000000000001" customHeight="1">
      <c r="B13" s="132" t="s">
        <v>718</v>
      </c>
      <c r="D13" s="132" t="s">
        <v>488</v>
      </c>
      <c r="F13" s="132" t="s">
        <v>489</v>
      </c>
    </row>
    <row r="14" spans="1:7" s="89" customFormat="1" ht="20.100000000000001" customHeight="1">
      <c r="B14" s="133" t="s">
        <v>490</v>
      </c>
      <c r="D14" s="133" t="s">
        <v>490</v>
      </c>
      <c r="F14" s="133" t="s">
        <v>490</v>
      </c>
    </row>
    <row r="15" spans="1:7" ht="12.75" customHeight="1"/>
    <row r="16" spans="1:7" s="84" customFormat="1" ht="19.5" customHeight="1">
      <c r="B16" s="459" t="s">
        <v>109</v>
      </c>
      <c r="D16" s="130" t="s">
        <v>491</v>
      </c>
      <c r="F16" s="459" t="s">
        <v>105</v>
      </c>
    </row>
    <row r="17" spans="2:6" ht="17.100000000000001" customHeight="1">
      <c r="B17" s="460"/>
      <c r="D17" s="90" t="s">
        <v>492</v>
      </c>
      <c r="F17" s="460"/>
    </row>
    <row r="18" spans="2:6" ht="20.100000000000001" customHeight="1">
      <c r="B18" s="88" t="s">
        <v>482</v>
      </c>
      <c r="D18" s="88" t="s">
        <v>482</v>
      </c>
      <c r="F18" s="88" t="s">
        <v>482</v>
      </c>
    </row>
    <row r="19" spans="2:6" s="89" customFormat="1" ht="20.100000000000001" customHeight="1">
      <c r="B19" s="131" t="s">
        <v>493</v>
      </c>
      <c r="D19" s="131" t="s">
        <v>494</v>
      </c>
      <c r="F19" s="131" t="s">
        <v>485</v>
      </c>
    </row>
    <row r="20" spans="2:6" s="89" customFormat="1" ht="20.100000000000001" customHeight="1">
      <c r="B20" s="132" t="s">
        <v>495</v>
      </c>
      <c r="D20" s="132" t="s">
        <v>496</v>
      </c>
      <c r="F20" s="132" t="s">
        <v>716</v>
      </c>
    </row>
    <row r="21" spans="2:6" s="89" customFormat="1" ht="20.100000000000001" customHeight="1">
      <c r="B21" s="132" t="s">
        <v>489</v>
      </c>
      <c r="D21" s="132" t="s">
        <v>497</v>
      </c>
      <c r="F21" s="132" t="s">
        <v>717</v>
      </c>
    </row>
    <row r="22" spans="2:6" s="89" customFormat="1" ht="20.100000000000001" customHeight="1">
      <c r="B22" s="133" t="s">
        <v>490</v>
      </c>
      <c r="D22" s="133" t="s">
        <v>490</v>
      </c>
      <c r="F22" s="133" t="s">
        <v>490</v>
      </c>
    </row>
    <row r="23" spans="2:6" ht="12.75" customHeight="1"/>
    <row r="24" spans="2:6" s="84" customFormat="1" ht="20.100000000000001" customHeight="1">
      <c r="B24" s="459" t="s">
        <v>108</v>
      </c>
      <c r="D24" s="130" t="s">
        <v>498</v>
      </c>
      <c r="F24" s="459" t="s">
        <v>110</v>
      </c>
    </row>
    <row r="25" spans="2:6" ht="20.100000000000001" customHeight="1">
      <c r="B25" s="460"/>
      <c r="D25" s="90" t="s">
        <v>499</v>
      </c>
      <c r="F25" s="460"/>
    </row>
    <row r="26" spans="2:6" ht="20.100000000000001" customHeight="1">
      <c r="B26" s="88" t="s">
        <v>482</v>
      </c>
      <c r="D26" s="88" t="s">
        <v>482</v>
      </c>
      <c r="F26" s="88" t="s">
        <v>482</v>
      </c>
    </row>
    <row r="27" spans="2:6" s="89" customFormat="1" ht="20.100000000000001" customHeight="1">
      <c r="B27" s="131" t="s">
        <v>500</v>
      </c>
      <c r="D27" s="131" t="s">
        <v>501</v>
      </c>
      <c r="F27" s="131" t="s">
        <v>494</v>
      </c>
    </row>
    <row r="28" spans="2:6" s="89" customFormat="1" ht="20.100000000000001" customHeight="1">
      <c r="B28" s="132" t="s">
        <v>723</v>
      </c>
      <c r="D28" s="132" t="s">
        <v>720</v>
      </c>
      <c r="F28" s="132" t="s">
        <v>502</v>
      </c>
    </row>
    <row r="29" spans="2:6" s="89" customFormat="1" ht="20.100000000000001" customHeight="1">
      <c r="B29" s="132" t="s">
        <v>722</v>
      </c>
      <c r="D29" s="132" t="s">
        <v>721</v>
      </c>
      <c r="F29" s="132" t="s">
        <v>503</v>
      </c>
    </row>
    <row r="30" spans="2:6" s="89" customFormat="1" ht="20.100000000000001" customHeight="1">
      <c r="B30" s="133" t="s">
        <v>490</v>
      </c>
      <c r="D30" s="133" t="s">
        <v>490</v>
      </c>
      <c r="F30" s="133" t="s">
        <v>490</v>
      </c>
    </row>
    <row r="31" spans="2:6" ht="6" customHeight="1"/>
    <row r="32" spans="2:6" s="84" customFormat="1" ht="11.45" customHeight="1">
      <c r="B32" s="91"/>
    </row>
    <row r="33" spans="1:6" s="84" customFormat="1" ht="20.100000000000001" customHeight="1">
      <c r="B33" s="91"/>
      <c r="D33" s="130" t="s">
        <v>103</v>
      </c>
      <c r="F33" s="91"/>
    </row>
    <row r="34" spans="1:6" ht="20.100000000000001" customHeight="1">
      <c r="B34" s="91"/>
      <c r="D34" s="88" t="s">
        <v>482</v>
      </c>
      <c r="F34" s="91"/>
    </row>
    <row r="35" spans="1:6" s="89" customFormat="1" ht="20.100000000000001" customHeight="1">
      <c r="A35" s="83"/>
      <c r="B35" s="91"/>
      <c r="D35" s="131" t="s">
        <v>485</v>
      </c>
      <c r="E35" s="83"/>
      <c r="F35" s="84"/>
    </row>
    <row r="36" spans="1:6" s="89" customFormat="1" ht="20.100000000000001" customHeight="1">
      <c r="A36" s="83"/>
      <c r="B36" s="84"/>
      <c r="D36" s="132" t="s">
        <v>504</v>
      </c>
      <c r="E36" s="83"/>
      <c r="F36" s="84"/>
    </row>
    <row r="37" spans="1:6" s="89" customFormat="1" ht="20.100000000000001" customHeight="1">
      <c r="A37" s="83"/>
      <c r="B37" s="84"/>
      <c r="D37" s="132" t="s">
        <v>505</v>
      </c>
      <c r="E37" s="83"/>
      <c r="F37" s="84"/>
    </row>
    <row r="38" spans="1:6" s="89" customFormat="1" ht="20.100000000000001" customHeight="1">
      <c r="A38" s="83"/>
      <c r="B38" s="84"/>
      <c r="D38" s="133" t="s">
        <v>490</v>
      </c>
      <c r="E38" s="83"/>
      <c r="F38" s="84"/>
    </row>
    <row r="39" spans="1:6" ht="6" customHeight="1">
      <c r="B39" s="84"/>
      <c r="F39" s="84"/>
    </row>
    <row r="40" spans="1:6" s="84" customFormat="1" ht="20.100000000000001" customHeight="1">
      <c r="B40" s="91"/>
      <c r="D40" s="83"/>
    </row>
    <row r="41" spans="1:6" s="84" customFormat="1" ht="20.100000000000001" customHeight="1">
      <c r="B41" s="91"/>
      <c r="D41" s="83"/>
      <c r="F41" s="91"/>
    </row>
    <row r="42" spans="1:6" ht="20.100000000000001" customHeight="1">
      <c r="B42" s="84"/>
      <c r="F42" s="84"/>
    </row>
    <row r="43" spans="1:6" ht="6" customHeight="1"/>
    <row r="44" spans="1:6" s="89" customFormat="1" ht="14.1" customHeight="1">
      <c r="B44" s="134"/>
      <c r="D44" s="83"/>
      <c r="F44" s="134"/>
    </row>
    <row r="45" spans="1:6" s="89" customFormat="1" ht="14.1" customHeight="1">
      <c r="B45" s="134"/>
      <c r="D45" s="83"/>
      <c r="F45" s="134"/>
    </row>
    <row r="46" spans="1:6" s="89" customFormat="1" ht="14.1" customHeight="1">
      <c r="B46" s="134"/>
      <c r="D46" s="83"/>
      <c r="F46" s="134"/>
    </row>
    <row r="47" spans="1:6" s="89" customFormat="1" ht="14.1" customHeight="1">
      <c r="B47" s="134"/>
      <c r="D47" s="83"/>
      <c r="F47" s="134"/>
    </row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6">
    <mergeCell ref="A1:G1"/>
    <mergeCell ref="A2:G2"/>
    <mergeCell ref="B16:B17"/>
    <mergeCell ref="F16:F17"/>
    <mergeCell ref="B24:B25"/>
    <mergeCell ref="F24:F25"/>
  </mergeCells>
  <printOptions horizontalCentered="1"/>
  <pageMargins left="0.35433070866141736" right="0.19685039370078741" top="0.82677165354330717" bottom="0.74803149606299213" header="0.31496062992125984" footer="0.31496062992125984"/>
  <pageSetup paperSize="9" firstPageNumber="5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96"/>
  <sheetViews>
    <sheetView showGridLines="0" showRuler="0" view="pageLayout" topLeftCell="A88" zoomScale="90" zoomScaleNormal="100" zoomScalePageLayoutView="90" workbookViewId="0">
      <selection activeCell="I44" sqref="H44:I44"/>
    </sheetView>
  </sheetViews>
  <sheetFormatPr defaultColWidth="8.7109375" defaultRowHeight="24"/>
  <cols>
    <col min="1" max="1" width="12.140625" style="275" customWidth="1"/>
    <col min="2" max="2" width="13.140625" style="275" customWidth="1"/>
    <col min="3" max="3" width="12" style="275" customWidth="1"/>
    <col min="4" max="4" width="13.28515625" style="275" customWidth="1"/>
    <col min="5" max="5" width="12" style="275" customWidth="1"/>
    <col min="6" max="6" width="12.28515625" style="275" customWidth="1"/>
    <col min="7" max="7" width="13.42578125" style="275" customWidth="1"/>
    <col min="8" max="8" width="14.85546875" style="275" customWidth="1"/>
    <col min="9" max="9" width="14.28515625" style="275" customWidth="1"/>
    <col min="10" max="10" width="1" style="275" hidden="1" customWidth="1"/>
    <col min="11" max="11" width="23.140625" style="275" customWidth="1"/>
    <col min="12" max="16384" width="8.7109375" style="275"/>
  </cols>
  <sheetData>
    <row r="1" spans="1:10" s="244" customFormat="1">
      <c r="A1" s="454" t="s">
        <v>460</v>
      </c>
      <c r="B1" s="454"/>
      <c r="C1" s="454"/>
      <c r="D1" s="454"/>
      <c r="E1" s="454"/>
      <c r="F1" s="454"/>
      <c r="G1" s="454"/>
      <c r="H1" s="454"/>
      <c r="I1" s="454"/>
    </row>
    <row r="2" spans="1:10" s="244" customFormat="1" ht="30" customHeight="1">
      <c r="A2" s="454"/>
      <c r="B2" s="454"/>
      <c r="C2" s="454"/>
      <c r="D2" s="454"/>
      <c r="E2" s="454"/>
      <c r="F2" s="454"/>
      <c r="G2" s="454"/>
      <c r="H2" s="454"/>
      <c r="I2" s="454"/>
      <c r="J2" s="454"/>
    </row>
    <row r="3" spans="1:10" ht="22.5" customHeight="1">
      <c r="A3" s="153" t="s">
        <v>729</v>
      </c>
      <c r="B3" s="153"/>
      <c r="C3" s="153"/>
      <c r="D3" s="153"/>
      <c r="E3" s="153"/>
      <c r="F3" s="153"/>
    </row>
    <row r="4" spans="1:10" ht="15.95" customHeight="1" thickBot="1">
      <c r="I4" s="96" t="s">
        <v>730</v>
      </c>
    </row>
    <row r="5" spans="1:10" s="250" customFormat="1" ht="25.5" thickTop="1" thickBot="1">
      <c r="A5" s="466" t="s">
        <v>731</v>
      </c>
      <c r="B5" s="466"/>
      <c r="C5" s="466"/>
      <c r="D5" s="466"/>
      <c r="E5" s="466"/>
      <c r="F5" s="251"/>
      <c r="G5" s="335" t="s">
        <v>515</v>
      </c>
      <c r="H5" s="335" t="s">
        <v>516</v>
      </c>
      <c r="I5" s="334" t="s">
        <v>732</v>
      </c>
    </row>
    <row r="6" spans="1:10" ht="21" customHeight="1" thickTop="1">
      <c r="A6" s="275" t="s">
        <v>733</v>
      </c>
      <c r="G6" s="135">
        <v>368161600</v>
      </c>
      <c r="H6" s="136">
        <v>0</v>
      </c>
      <c r="I6" s="97">
        <f>SUM(G6:H6)</f>
        <v>368161600</v>
      </c>
    </row>
    <row r="7" spans="1:10" ht="21" customHeight="1">
      <c r="A7" s="275" t="s">
        <v>734</v>
      </c>
      <c r="G7" s="137">
        <v>0</v>
      </c>
      <c r="H7" s="137">
        <v>0</v>
      </c>
      <c r="I7" s="97">
        <f>SUM(F7:G7)</f>
        <v>0</v>
      </c>
    </row>
    <row r="8" spans="1:10" ht="21" customHeight="1">
      <c r="A8" s="275" t="s">
        <v>735</v>
      </c>
      <c r="G8" s="137">
        <v>0</v>
      </c>
      <c r="H8" s="137">
        <v>0</v>
      </c>
      <c r="I8" s="97">
        <f>SUM(F8:H8)</f>
        <v>0</v>
      </c>
    </row>
    <row r="9" spans="1:10" ht="21" customHeight="1">
      <c r="A9" s="275" t="s">
        <v>736</v>
      </c>
      <c r="G9" s="138">
        <v>29396900</v>
      </c>
      <c r="H9" s="137">
        <v>0</v>
      </c>
      <c r="I9" s="97">
        <f>SUM(G9:H9)</f>
        <v>29396900</v>
      </c>
    </row>
    <row r="10" spans="1:10" ht="12.75" customHeight="1" thickBot="1">
      <c r="I10" s="97"/>
    </row>
    <row r="11" spans="1:10" ht="25.5" thickTop="1" thickBot="1">
      <c r="A11" s="461" t="s">
        <v>737</v>
      </c>
      <c r="B11" s="461"/>
      <c r="C11" s="461"/>
      <c r="D11" s="461"/>
      <c r="E11" s="461"/>
      <c r="F11" s="252"/>
      <c r="G11" s="271">
        <f>SUM(G6:G10)</f>
        <v>397558500</v>
      </c>
      <c r="H11" s="253">
        <f>SUM(H6:H10)</f>
        <v>0</v>
      </c>
      <c r="I11" s="271">
        <f>SUM(I6:I10)</f>
        <v>397558500</v>
      </c>
    </row>
    <row r="12" spans="1:10" ht="16.5" customHeight="1" thickTop="1"/>
    <row r="13" spans="1:10">
      <c r="A13" s="153" t="s">
        <v>738</v>
      </c>
      <c r="B13" s="153"/>
      <c r="C13" s="153"/>
      <c r="D13" s="153"/>
      <c r="E13" s="254"/>
      <c r="F13" s="254"/>
    </row>
    <row r="14" spans="1:10" ht="21.95" customHeight="1">
      <c r="A14" s="255" t="s">
        <v>739</v>
      </c>
      <c r="B14" s="255"/>
      <c r="C14" s="255"/>
      <c r="D14" s="255"/>
      <c r="E14" s="256"/>
      <c r="F14" s="255"/>
      <c r="G14" s="257">
        <f>G6-G15</f>
        <v>367626100</v>
      </c>
      <c r="H14" s="91" t="s">
        <v>514</v>
      </c>
    </row>
    <row r="15" spans="1:10" s="244" customFormat="1" ht="21.95" customHeight="1">
      <c r="A15" s="258" t="s">
        <v>740</v>
      </c>
      <c r="B15" s="258"/>
      <c r="C15" s="258"/>
      <c r="D15" s="258"/>
      <c r="E15" s="258"/>
      <c r="F15" s="258"/>
      <c r="G15" s="259">
        <f>H16+H17</f>
        <v>535500</v>
      </c>
      <c r="H15" s="282" t="s">
        <v>514</v>
      </c>
    </row>
    <row r="16" spans="1:10" s="244" customFormat="1" ht="21.95" customHeight="1">
      <c r="A16" s="258"/>
      <c r="B16" s="258"/>
      <c r="C16" s="258" t="s">
        <v>741</v>
      </c>
      <c r="D16" s="258"/>
      <c r="E16" s="258"/>
      <c r="F16" s="258"/>
      <c r="G16" s="259"/>
      <c r="H16" s="259">
        <f>SUM(I24+I46+I44+I40)</f>
        <v>329500</v>
      </c>
      <c r="I16" s="282" t="s">
        <v>514</v>
      </c>
    </row>
    <row r="17" spans="1:9" s="244" customFormat="1" ht="21.95" customHeight="1">
      <c r="A17" s="258"/>
      <c r="B17" s="258"/>
      <c r="C17" s="258" t="s">
        <v>742</v>
      </c>
      <c r="D17" s="258"/>
      <c r="E17" s="258"/>
      <c r="F17" s="258"/>
      <c r="G17" s="259"/>
      <c r="H17" s="259">
        <f>I41</f>
        <v>206000</v>
      </c>
      <c r="I17" s="282" t="s">
        <v>514</v>
      </c>
    </row>
    <row r="18" spans="1:9" ht="24" customHeight="1" thickBot="1">
      <c r="I18" s="96" t="s">
        <v>730</v>
      </c>
    </row>
    <row r="19" spans="1:9" ht="25.5" thickTop="1" thickBot="1">
      <c r="A19" s="467" t="s">
        <v>743</v>
      </c>
      <c r="B19" s="467"/>
      <c r="C19" s="467"/>
      <c r="D19" s="467"/>
      <c r="E19" s="467"/>
      <c r="F19" s="139"/>
      <c r="G19" s="335" t="s">
        <v>515</v>
      </c>
      <c r="H19" s="335" t="s">
        <v>516</v>
      </c>
      <c r="I19" s="335" t="s">
        <v>732</v>
      </c>
    </row>
    <row r="20" spans="1:9" ht="24.75" thickTop="1">
      <c r="A20" s="468" t="s">
        <v>728</v>
      </c>
      <c r="B20" s="468"/>
      <c r="C20" s="468"/>
      <c r="D20" s="260"/>
      <c r="E20" s="261"/>
      <c r="F20" s="262"/>
      <c r="G20" s="91"/>
      <c r="H20" s="91"/>
      <c r="I20" s="91"/>
    </row>
    <row r="21" spans="1:9" s="244" customFormat="1" ht="19.5" customHeight="1">
      <c r="A21" s="263" t="s">
        <v>744</v>
      </c>
      <c r="B21" s="263"/>
      <c r="C21" s="263"/>
      <c r="D21" s="263"/>
      <c r="E21" s="264"/>
      <c r="F21" s="264"/>
      <c r="G21" s="264">
        <v>189051600</v>
      </c>
      <c r="H21" s="264">
        <v>0</v>
      </c>
      <c r="I21" s="264">
        <f>SUM(G21:H21)</f>
        <v>189051600</v>
      </c>
    </row>
    <row r="22" spans="1:9" s="244" customFormat="1" ht="19.5" customHeight="1">
      <c r="A22" s="263" t="s">
        <v>745</v>
      </c>
      <c r="B22" s="263"/>
      <c r="C22" s="263"/>
      <c r="D22" s="263"/>
      <c r="E22" s="264"/>
      <c r="F22" s="264"/>
      <c r="G22" s="264">
        <v>57890020</v>
      </c>
      <c r="H22" s="264">
        <v>0</v>
      </c>
      <c r="I22" s="264">
        <f t="shared" ref="I22:I48" si="0">SUM(G22:H22)</f>
        <v>57890020</v>
      </c>
    </row>
    <row r="23" spans="1:9" s="244" customFormat="1" ht="19.5" customHeight="1">
      <c r="A23" s="263" t="s">
        <v>746</v>
      </c>
      <c r="B23" s="263"/>
      <c r="C23" s="263"/>
      <c r="D23" s="263"/>
      <c r="E23" s="264"/>
      <c r="F23" s="264"/>
      <c r="G23" s="264">
        <v>682820</v>
      </c>
      <c r="H23" s="264">
        <v>0</v>
      </c>
      <c r="I23" s="264">
        <f t="shared" si="0"/>
        <v>682820</v>
      </c>
    </row>
    <row r="24" spans="1:9" s="244" customFormat="1" ht="19.5" customHeight="1">
      <c r="A24" s="263" t="s">
        <v>991</v>
      </c>
      <c r="B24" s="263"/>
      <c r="C24" s="263"/>
      <c r="D24" s="263"/>
      <c r="E24" s="264"/>
      <c r="F24" s="264"/>
      <c r="G24" s="264">
        <v>35800</v>
      </c>
      <c r="H24" s="264">
        <v>0</v>
      </c>
      <c r="I24" s="264">
        <v>35800</v>
      </c>
    </row>
    <row r="25" spans="1:9" s="244" customFormat="1" ht="19.5" customHeight="1">
      <c r="A25" s="263" t="s">
        <v>747</v>
      </c>
      <c r="B25" s="263"/>
      <c r="C25" s="263"/>
      <c r="D25" s="263"/>
      <c r="E25" s="264"/>
      <c r="F25" s="264"/>
      <c r="G25" s="264">
        <v>2231810</v>
      </c>
      <c r="H25" s="264">
        <v>0</v>
      </c>
      <c r="I25" s="264">
        <f t="shared" si="0"/>
        <v>2231810</v>
      </c>
    </row>
    <row r="26" spans="1:9" s="244" customFormat="1" ht="19.5" customHeight="1">
      <c r="A26" s="263" t="s">
        <v>748</v>
      </c>
      <c r="B26" s="263"/>
      <c r="C26" s="263"/>
      <c r="D26" s="263"/>
      <c r="E26" s="264"/>
      <c r="F26" s="264"/>
      <c r="G26" s="264">
        <v>681500</v>
      </c>
      <c r="H26" s="264">
        <v>0</v>
      </c>
      <c r="I26" s="264">
        <f t="shared" si="0"/>
        <v>681500</v>
      </c>
    </row>
    <row r="27" spans="1:9" s="244" customFormat="1" ht="19.5" customHeight="1">
      <c r="A27" s="263" t="s">
        <v>749</v>
      </c>
      <c r="B27" s="263"/>
      <c r="C27" s="263"/>
      <c r="D27" s="263"/>
      <c r="E27" s="264"/>
      <c r="F27" s="264"/>
      <c r="G27" s="264">
        <v>786700</v>
      </c>
      <c r="H27" s="264">
        <v>0</v>
      </c>
      <c r="I27" s="264">
        <f t="shared" si="0"/>
        <v>786700</v>
      </c>
    </row>
    <row r="28" spans="1:9" s="244" customFormat="1" ht="19.5" customHeight="1">
      <c r="A28" s="263" t="s">
        <v>750</v>
      </c>
      <c r="B28" s="263"/>
      <c r="C28" s="263"/>
      <c r="D28" s="263"/>
      <c r="E28" s="264"/>
      <c r="F28" s="264"/>
      <c r="G28" s="264">
        <v>13561800</v>
      </c>
      <c r="H28" s="264">
        <v>0</v>
      </c>
      <c r="I28" s="264">
        <f t="shared" si="0"/>
        <v>13561800</v>
      </c>
    </row>
    <row r="29" spans="1:9" s="244" customFormat="1" ht="19.5" customHeight="1">
      <c r="A29" s="263" t="s">
        <v>751</v>
      </c>
      <c r="B29" s="263"/>
      <c r="C29" s="263"/>
      <c r="D29" s="263"/>
      <c r="E29" s="264"/>
      <c r="F29" s="264"/>
      <c r="G29" s="264">
        <v>1736500</v>
      </c>
      <c r="H29" s="264">
        <v>0</v>
      </c>
      <c r="I29" s="264">
        <f t="shared" si="0"/>
        <v>1736500</v>
      </c>
    </row>
    <row r="30" spans="1:9" s="244" customFormat="1" ht="19.5" customHeight="1">
      <c r="A30" s="263" t="s">
        <v>752</v>
      </c>
      <c r="B30" s="263"/>
      <c r="C30" s="263"/>
      <c r="D30" s="263"/>
      <c r="E30" s="264"/>
      <c r="F30" s="264"/>
      <c r="G30" s="264">
        <v>22283500</v>
      </c>
      <c r="H30" s="264">
        <v>0</v>
      </c>
      <c r="I30" s="264">
        <f t="shared" si="0"/>
        <v>22283500</v>
      </c>
    </row>
    <row r="31" spans="1:9" s="244" customFormat="1" ht="19.5" customHeight="1">
      <c r="A31" s="263" t="s">
        <v>753</v>
      </c>
      <c r="B31" s="263"/>
      <c r="C31" s="263"/>
      <c r="D31" s="263"/>
      <c r="E31" s="264"/>
      <c r="F31" s="264"/>
      <c r="G31" s="264">
        <v>7413400</v>
      </c>
      <c r="H31" s="264">
        <v>0</v>
      </c>
      <c r="I31" s="264">
        <f t="shared" si="0"/>
        <v>7413400</v>
      </c>
    </row>
    <row r="32" spans="1:9" s="244" customFormat="1" ht="19.5" customHeight="1">
      <c r="A32" s="263" t="s">
        <v>754</v>
      </c>
      <c r="B32" s="263"/>
      <c r="C32" s="263"/>
      <c r="D32" s="263"/>
      <c r="E32" s="264"/>
      <c r="F32" s="264"/>
      <c r="G32" s="264">
        <v>5792740</v>
      </c>
      <c r="H32" s="264">
        <v>0</v>
      </c>
      <c r="I32" s="264">
        <f t="shared" si="0"/>
        <v>5792740</v>
      </c>
    </row>
    <row r="33" spans="1:9" s="244" customFormat="1" ht="19.5" customHeight="1">
      <c r="A33" s="263" t="s">
        <v>755</v>
      </c>
      <c r="B33" s="263"/>
      <c r="C33" s="263"/>
      <c r="D33" s="263"/>
      <c r="E33" s="264"/>
      <c r="F33" s="264"/>
      <c r="G33" s="264">
        <v>198600</v>
      </c>
      <c r="H33" s="264">
        <v>0</v>
      </c>
      <c r="I33" s="264">
        <f t="shared" si="0"/>
        <v>198600</v>
      </c>
    </row>
    <row r="34" spans="1:9" s="244" customFormat="1" ht="19.5" customHeight="1">
      <c r="A34" s="263" t="s">
        <v>756</v>
      </c>
      <c r="B34" s="263"/>
      <c r="C34" s="263"/>
      <c r="D34" s="263"/>
      <c r="E34" s="264"/>
      <c r="F34" s="264"/>
      <c r="G34" s="264">
        <v>1470500</v>
      </c>
      <c r="H34" s="264">
        <v>0</v>
      </c>
      <c r="I34" s="264">
        <f t="shared" si="0"/>
        <v>1470500</v>
      </c>
    </row>
    <row r="35" spans="1:9" s="244" customFormat="1" ht="19.5" customHeight="1">
      <c r="A35" s="263" t="s">
        <v>757</v>
      </c>
      <c r="B35" s="263"/>
      <c r="C35" s="263"/>
      <c r="D35" s="263"/>
      <c r="E35" s="264"/>
      <c r="F35" s="264"/>
      <c r="G35" s="264">
        <v>117200</v>
      </c>
      <c r="H35" s="264">
        <v>0</v>
      </c>
      <c r="I35" s="264">
        <f t="shared" si="0"/>
        <v>117200</v>
      </c>
    </row>
    <row r="36" spans="1:9" s="244" customFormat="1" ht="19.5" customHeight="1">
      <c r="A36" s="263" t="s">
        <v>758</v>
      </c>
      <c r="B36" s="263"/>
      <c r="C36" s="263"/>
      <c r="D36" s="263"/>
      <c r="E36" s="264"/>
      <c r="F36" s="264"/>
      <c r="G36" s="264">
        <v>6390700</v>
      </c>
      <c r="H36" s="264">
        <v>0</v>
      </c>
      <c r="I36" s="264">
        <f t="shared" si="0"/>
        <v>6390700</v>
      </c>
    </row>
    <row r="37" spans="1:9" s="244" customFormat="1" ht="19.5" customHeight="1">
      <c r="A37" s="263" t="s">
        <v>759</v>
      </c>
      <c r="B37" s="263"/>
      <c r="C37" s="263"/>
      <c r="D37" s="263"/>
      <c r="E37" s="264"/>
      <c r="F37" s="264"/>
      <c r="G37" s="264">
        <v>1086600</v>
      </c>
      <c r="H37" s="264">
        <v>0</v>
      </c>
      <c r="I37" s="264">
        <f t="shared" si="0"/>
        <v>1086600</v>
      </c>
    </row>
    <row r="38" spans="1:9" s="244" customFormat="1" ht="19.5" customHeight="1">
      <c r="A38" s="263" t="s">
        <v>760</v>
      </c>
      <c r="B38" s="263"/>
      <c r="C38" s="263"/>
      <c r="D38" s="263"/>
      <c r="E38" s="264"/>
      <c r="F38" s="264"/>
      <c r="G38" s="264">
        <v>1474500</v>
      </c>
      <c r="H38" s="264">
        <v>0</v>
      </c>
      <c r="I38" s="264">
        <f t="shared" si="0"/>
        <v>1474500</v>
      </c>
    </row>
    <row r="39" spans="1:9" s="244" customFormat="1" ht="18.75" customHeight="1">
      <c r="A39" s="263" t="s">
        <v>761</v>
      </c>
      <c r="B39" s="263"/>
      <c r="C39" s="263"/>
      <c r="D39" s="263"/>
      <c r="E39" s="264"/>
      <c r="F39" s="264"/>
      <c r="G39" s="264">
        <v>20889050</v>
      </c>
      <c r="H39" s="264">
        <v>0</v>
      </c>
      <c r="I39" s="264">
        <f>SUM(G39:H39)</f>
        <v>20889050</v>
      </c>
    </row>
    <row r="40" spans="1:9" s="265" customFormat="1" ht="20.25" customHeight="1">
      <c r="A40" s="464" t="s">
        <v>992</v>
      </c>
      <c r="B40" s="465"/>
      <c r="C40" s="465"/>
      <c r="D40" s="465"/>
      <c r="E40" s="465"/>
      <c r="F40" s="465"/>
      <c r="G40" s="141">
        <v>40000</v>
      </c>
      <c r="H40" s="141">
        <v>0</v>
      </c>
      <c r="I40" s="141">
        <v>40000</v>
      </c>
    </row>
    <row r="41" spans="1:9" s="244" customFormat="1" ht="21.75" customHeight="1">
      <c r="A41" s="469" t="s">
        <v>993</v>
      </c>
      <c r="B41" s="465"/>
      <c r="C41" s="465"/>
      <c r="D41" s="465"/>
      <c r="E41" s="465"/>
      <c r="F41" s="465"/>
      <c r="G41" s="264">
        <v>206000</v>
      </c>
      <c r="H41" s="264">
        <v>0</v>
      </c>
      <c r="I41" s="264">
        <v>206000</v>
      </c>
    </row>
    <row r="42" spans="1:9" s="244" customFormat="1" ht="19.5" customHeight="1">
      <c r="A42" s="263" t="s">
        <v>763</v>
      </c>
      <c r="B42" s="263"/>
      <c r="C42" s="263"/>
      <c r="D42" s="263"/>
      <c r="E42" s="264"/>
      <c r="F42" s="264"/>
      <c r="G42" s="264">
        <v>435200</v>
      </c>
      <c r="H42" s="264">
        <v>0</v>
      </c>
      <c r="I42" s="264">
        <f t="shared" si="0"/>
        <v>435200</v>
      </c>
    </row>
    <row r="43" spans="1:9" s="244" customFormat="1" ht="19.5" customHeight="1">
      <c r="A43" s="263" t="s">
        <v>764</v>
      </c>
      <c r="B43" s="263"/>
      <c r="C43" s="263"/>
      <c r="D43" s="263"/>
      <c r="E43" s="264"/>
      <c r="F43" s="264"/>
      <c r="G43" s="264">
        <v>951400</v>
      </c>
      <c r="H43" s="264">
        <v>0</v>
      </c>
      <c r="I43" s="264">
        <f t="shared" si="0"/>
        <v>951400</v>
      </c>
    </row>
    <row r="44" spans="1:9" s="244" customFormat="1" ht="19.5" customHeight="1">
      <c r="A44" s="464" t="s">
        <v>1206</v>
      </c>
      <c r="B44" s="465"/>
      <c r="C44" s="465"/>
      <c r="D44" s="465"/>
      <c r="E44" s="465"/>
      <c r="F44" s="465"/>
      <c r="G44" s="264">
        <v>153700</v>
      </c>
      <c r="H44" s="264">
        <v>0</v>
      </c>
      <c r="I44" s="264">
        <v>153700</v>
      </c>
    </row>
    <row r="45" spans="1:9" s="244" customFormat="1" ht="19.5" customHeight="1">
      <c r="A45" s="263" t="s">
        <v>765</v>
      </c>
      <c r="B45" s="263"/>
      <c r="C45" s="263"/>
      <c r="D45" s="263"/>
      <c r="E45" s="264"/>
      <c r="F45" s="264"/>
      <c r="G45" s="264">
        <v>80500</v>
      </c>
      <c r="H45" s="264">
        <v>0</v>
      </c>
      <c r="I45" s="264">
        <f t="shared" si="0"/>
        <v>80500</v>
      </c>
    </row>
    <row r="46" spans="1:9" s="244" customFormat="1" ht="19.5" customHeight="1">
      <c r="A46" s="464" t="s">
        <v>1250</v>
      </c>
      <c r="B46" s="465"/>
      <c r="C46" s="465"/>
      <c r="D46" s="465"/>
      <c r="E46" s="465"/>
      <c r="F46" s="465"/>
      <c r="G46" s="264">
        <v>100000</v>
      </c>
      <c r="H46" s="264">
        <v>0</v>
      </c>
      <c r="I46" s="264">
        <v>100000</v>
      </c>
    </row>
    <row r="47" spans="1:9" s="244" customFormat="1" ht="19.5" customHeight="1">
      <c r="A47" s="263" t="s">
        <v>766</v>
      </c>
      <c r="B47" s="263"/>
      <c r="C47" s="263"/>
      <c r="D47" s="263"/>
      <c r="E47" s="264"/>
      <c r="F47" s="264"/>
      <c r="G47" s="264">
        <v>489230</v>
      </c>
      <c r="H47" s="264">
        <v>0</v>
      </c>
      <c r="I47" s="264">
        <f t="shared" si="0"/>
        <v>489230</v>
      </c>
    </row>
    <row r="48" spans="1:9" s="244" customFormat="1" ht="19.5" customHeight="1" thickBot="1">
      <c r="A48" s="263" t="s">
        <v>767</v>
      </c>
      <c r="B48" s="263"/>
      <c r="C48" s="263"/>
      <c r="D48" s="263"/>
      <c r="E48" s="264"/>
      <c r="F48" s="264"/>
      <c r="G48" s="264">
        <v>31930230</v>
      </c>
      <c r="H48" s="264">
        <v>0</v>
      </c>
      <c r="I48" s="264">
        <f t="shared" si="0"/>
        <v>31930230</v>
      </c>
    </row>
    <row r="49" spans="1:9" ht="25.5" thickTop="1" thickBot="1">
      <c r="A49" s="461" t="s">
        <v>768</v>
      </c>
      <c r="B49" s="461"/>
      <c r="C49" s="461"/>
      <c r="D49" s="461"/>
      <c r="E49" s="461"/>
      <c r="F49" s="283"/>
      <c r="G49" s="266">
        <f>SUM(G21:G48)</f>
        <v>368161600</v>
      </c>
      <c r="H49" s="266">
        <f>SUM(H21:H48)</f>
        <v>0</v>
      </c>
      <c r="I49" s="266">
        <f>SUM(I21:I48)</f>
        <v>368161600</v>
      </c>
    </row>
    <row r="50" spans="1:9" ht="24.75" thickTop="1">
      <c r="A50" s="346"/>
      <c r="B50" s="346"/>
      <c r="C50" s="346"/>
      <c r="D50" s="346"/>
      <c r="E50" s="346"/>
      <c r="F50" s="346"/>
      <c r="G50" s="347"/>
      <c r="H50" s="347"/>
      <c r="I50" s="347"/>
    </row>
    <row r="51" spans="1:9">
      <c r="A51" s="346"/>
      <c r="B51" s="346"/>
      <c r="C51" s="346"/>
      <c r="D51" s="346"/>
      <c r="E51" s="346"/>
      <c r="F51" s="346"/>
      <c r="G51" s="347"/>
      <c r="H51" s="347"/>
      <c r="I51" s="347"/>
    </row>
    <row r="52" spans="1:9" ht="22.5" customHeight="1">
      <c r="A52" s="153" t="s">
        <v>769</v>
      </c>
      <c r="B52" s="153"/>
      <c r="C52" s="153"/>
      <c r="D52" s="153"/>
      <c r="E52" s="153"/>
      <c r="F52" s="153"/>
    </row>
    <row r="53" spans="1:9" ht="15.95" customHeight="1" thickBot="1">
      <c r="I53" s="96" t="s">
        <v>730</v>
      </c>
    </row>
    <row r="54" spans="1:9" ht="25.5" thickTop="1" thickBot="1">
      <c r="A54" s="139" t="s">
        <v>95</v>
      </c>
      <c r="B54" s="139"/>
      <c r="C54" s="139"/>
      <c r="D54" s="139"/>
      <c r="E54" s="139"/>
      <c r="F54" s="139"/>
      <c r="G54" s="335" t="s">
        <v>515</v>
      </c>
      <c r="H54" s="335" t="s">
        <v>516</v>
      </c>
      <c r="I54" s="335" t="s">
        <v>732</v>
      </c>
    </row>
    <row r="55" spans="1:9" ht="21" customHeight="1" thickTop="1"/>
    <row r="56" spans="1:9" ht="21" customHeight="1"/>
    <row r="57" spans="1:9" ht="21" customHeight="1"/>
    <row r="58" spans="1:9" ht="8.1" customHeight="1" thickBot="1"/>
    <row r="59" spans="1:9" ht="25.5" thickTop="1" thickBot="1">
      <c r="A59" s="461" t="s">
        <v>770</v>
      </c>
      <c r="B59" s="461"/>
      <c r="C59" s="461"/>
      <c r="D59" s="461"/>
      <c r="E59" s="461"/>
      <c r="F59" s="283"/>
      <c r="G59" s="139"/>
      <c r="H59" s="139"/>
      <c r="I59" s="139"/>
    </row>
    <row r="60" spans="1:9" ht="24.75" thickTop="1">
      <c r="A60" s="294"/>
      <c r="B60" s="294"/>
      <c r="C60" s="294"/>
      <c r="D60" s="294"/>
      <c r="E60" s="294"/>
      <c r="F60" s="294"/>
      <c r="G60" s="91"/>
      <c r="H60" s="91"/>
      <c r="I60" s="91"/>
    </row>
    <row r="61" spans="1:9">
      <c r="A61" s="294"/>
      <c r="B61" s="294"/>
      <c r="C61" s="294"/>
      <c r="D61" s="294"/>
      <c r="E61" s="294"/>
      <c r="F61" s="294"/>
      <c r="G61" s="91"/>
      <c r="H61" s="91"/>
      <c r="I61" s="91"/>
    </row>
    <row r="62" spans="1:9" ht="22.5" customHeight="1">
      <c r="A62" s="153" t="s">
        <v>771</v>
      </c>
      <c r="B62" s="153"/>
      <c r="C62" s="153"/>
      <c r="D62" s="153"/>
      <c r="E62" s="153"/>
      <c r="F62" s="153"/>
    </row>
    <row r="63" spans="1:9" ht="15.95" customHeight="1" thickBot="1">
      <c r="I63" s="96" t="s">
        <v>730</v>
      </c>
    </row>
    <row r="64" spans="1:9" ht="25.5" thickTop="1" thickBot="1">
      <c r="A64" s="139" t="s">
        <v>95</v>
      </c>
      <c r="B64" s="139"/>
      <c r="C64" s="139"/>
      <c r="D64" s="139"/>
      <c r="E64" s="139"/>
      <c r="F64" s="139"/>
      <c r="G64" s="335" t="s">
        <v>515</v>
      </c>
      <c r="H64" s="335" t="s">
        <v>516</v>
      </c>
      <c r="I64" s="335" t="s">
        <v>732</v>
      </c>
    </row>
    <row r="65" spans="1:9" ht="21" customHeight="1" thickTop="1"/>
    <row r="66" spans="1:9" ht="21" customHeight="1"/>
    <row r="67" spans="1:9" ht="8.1" customHeight="1" thickBot="1"/>
    <row r="68" spans="1:9" ht="25.5" thickTop="1" thickBot="1">
      <c r="A68" s="461" t="s">
        <v>772</v>
      </c>
      <c r="B68" s="461"/>
      <c r="C68" s="461"/>
      <c r="D68" s="461"/>
      <c r="E68" s="461"/>
      <c r="F68" s="283"/>
      <c r="G68" s="139"/>
      <c r="H68" s="139"/>
      <c r="I68" s="139"/>
    </row>
    <row r="69" spans="1:9" ht="20.100000000000001" customHeight="1" thickTop="1"/>
    <row r="70" spans="1:9" ht="20.100000000000001" customHeight="1"/>
    <row r="71" spans="1:9" ht="22.5" customHeight="1">
      <c r="A71" s="153" t="s">
        <v>773</v>
      </c>
      <c r="B71" s="153"/>
      <c r="C71" s="153"/>
      <c r="D71" s="153"/>
      <c r="E71" s="153"/>
      <c r="F71" s="153"/>
    </row>
    <row r="72" spans="1:9" ht="15.95" customHeight="1" thickBot="1">
      <c r="I72" s="96" t="s">
        <v>730</v>
      </c>
    </row>
    <row r="73" spans="1:9" ht="25.5" thickTop="1" thickBot="1">
      <c r="A73" s="139" t="s">
        <v>95</v>
      </c>
      <c r="B73" s="139"/>
      <c r="C73" s="139"/>
      <c r="D73" s="139"/>
      <c r="E73" s="139"/>
      <c r="F73" s="139"/>
      <c r="G73" s="335" t="s">
        <v>515</v>
      </c>
      <c r="H73" s="335" t="s">
        <v>516</v>
      </c>
      <c r="I73" s="335" t="s">
        <v>732</v>
      </c>
    </row>
    <row r="74" spans="1:9" ht="24.75" thickTop="1">
      <c r="A74" s="462"/>
      <c r="B74" s="462"/>
      <c r="C74" s="462"/>
      <c r="D74" s="462"/>
      <c r="E74" s="462"/>
      <c r="F74" s="462"/>
      <c r="G74" s="137"/>
      <c r="I74" s="267"/>
    </row>
    <row r="75" spans="1:9">
      <c r="A75" s="463" t="s">
        <v>736</v>
      </c>
      <c r="B75" s="463"/>
      <c r="C75" s="463"/>
      <c r="D75" s="463"/>
      <c r="E75" s="463"/>
      <c r="F75" s="463"/>
      <c r="G75" s="141">
        <v>29396900</v>
      </c>
      <c r="H75" s="424">
        <f t="shared" ref="H75:I77" si="1">SUM(H72:H73)</f>
        <v>0</v>
      </c>
      <c r="I75" s="425">
        <f>SUM(G75:H75)</f>
        <v>29396900</v>
      </c>
    </row>
    <row r="76" spans="1:9" ht="24.75" thickBot="1">
      <c r="A76" s="284"/>
      <c r="B76" s="284"/>
      <c r="C76" s="284"/>
      <c r="D76" s="284"/>
      <c r="E76" s="284"/>
      <c r="F76" s="284"/>
      <c r="G76" s="137"/>
      <c r="I76" s="267"/>
    </row>
    <row r="77" spans="1:9" ht="25.5" thickTop="1" thickBot="1">
      <c r="A77" s="268" t="s">
        <v>774</v>
      </c>
      <c r="B77" s="283"/>
      <c r="C77" s="283"/>
      <c r="D77" s="283"/>
      <c r="E77" s="283"/>
      <c r="F77" s="283"/>
      <c r="G77" s="269">
        <f>SUM(G74:G75)</f>
        <v>29396900</v>
      </c>
      <c r="H77" s="269">
        <f t="shared" si="1"/>
        <v>0</v>
      </c>
      <c r="I77" s="269">
        <f t="shared" si="1"/>
        <v>29396900</v>
      </c>
    </row>
    <row r="78" spans="1:9" ht="24.75" thickTop="1">
      <c r="A78" s="255"/>
      <c r="B78" s="294"/>
      <c r="C78" s="294"/>
      <c r="D78" s="294"/>
      <c r="E78" s="294"/>
      <c r="F78" s="294"/>
      <c r="G78" s="270"/>
      <c r="H78" s="270"/>
      <c r="I78" s="270"/>
    </row>
    <row r="79" spans="1:9">
      <c r="A79" s="140" t="s">
        <v>775</v>
      </c>
      <c r="B79" s="153"/>
      <c r="C79" s="153"/>
      <c r="D79" s="153"/>
      <c r="E79" s="153"/>
      <c r="F79" s="153"/>
    </row>
    <row r="80" spans="1:9" ht="15.95" customHeight="1" thickBot="1">
      <c r="I80" s="96" t="s">
        <v>730</v>
      </c>
    </row>
    <row r="81" spans="1:9" ht="63.95" customHeight="1" thickTop="1" thickBot="1">
      <c r="A81" s="334" t="s">
        <v>776</v>
      </c>
      <c r="B81" s="334" t="s">
        <v>777</v>
      </c>
      <c r="C81" s="335" t="s">
        <v>778</v>
      </c>
      <c r="D81" s="334" t="s">
        <v>779</v>
      </c>
      <c r="E81" s="334" t="s">
        <v>780</v>
      </c>
      <c r="F81" s="334" t="s">
        <v>781</v>
      </c>
      <c r="G81" s="335" t="s">
        <v>782</v>
      </c>
      <c r="H81" s="335" t="s">
        <v>783</v>
      </c>
      <c r="I81" s="335" t="s">
        <v>732</v>
      </c>
    </row>
    <row r="82" spans="1:9" ht="21" customHeight="1" thickTop="1">
      <c r="A82" s="336" t="s">
        <v>784</v>
      </c>
      <c r="B82" s="337">
        <v>147142300</v>
      </c>
      <c r="C82" s="338">
        <v>39240100</v>
      </c>
      <c r="D82" s="338">
        <v>2669200</v>
      </c>
      <c r="E82" s="338"/>
      <c r="F82" s="339"/>
      <c r="G82" s="338"/>
      <c r="H82" s="338"/>
      <c r="I82" s="340">
        <f>SUM(B82:H82)</f>
        <v>189051600</v>
      </c>
    </row>
    <row r="83" spans="1:9" ht="21" customHeight="1">
      <c r="A83" s="336" t="s">
        <v>785</v>
      </c>
      <c r="B83" s="341"/>
      <c r="C83" s="338"/>
      <c r="D83" s="338">
        <v>103916100</v>
      </c>
      <c r="E83" s="338">
        <v>6251500</v>
      </c>
      <c r="F83" s="338"/>
      <c r="G83" s="338"/>
      <c r="H83" s="338"/>
      <c r="I83" s="340">
        <f t="shared" ref="I83:I86" si="2">SUM(B83:H83)</f>
        <v>110167600</v>
      </c>
    </row>
    <row r="84" spans="1:9" ht="21" customHeight="1">
      <c r="A84" s="336" t="s">
        <v>786</v>
      </c>
      <c r="B84" s="341"/>
      <c r="C84" s="338"/>
      <c r="D84" s="338"/>
      <c r="E84" s="338"/>
      <c r="F84" s="338">
        <v>40689950</v>
      </c>
      <c r="G84" s="338"/>
      <c r="H84" s="338"/>
      <c r="I84" s="340">
        <f t="shared" si="2"/>
        <v>40689950</v>
      </c>
    </row>
    <row r="85" spans="1:9" ht="21" customHeight="1">
      <c r="A85" s="336" t="s">
        <v>787</v>
      </c>
      <c r="B85" s="341"/>
      <c r="C85" s="338"/>
      <c r="D85" s="338"/>
      <c r="E85" s="338"/>
      <c r="F85" s="338"/>
      <c r="G85" s="338">
        <v>9599800</v>
      </c>
      <c r="H85" s="338"/>
      <c r="I85" s="340">
        <f t="shared" si="2"/>
        <v>9599800</v>
      </c>
    </row>
    <row r="86" spans="1:9" ht="21" customHeight="1">
      <c r="A86" s="336" t="s">
        <v>788</v>
      </c>
      <c r="B86" s="341"/>
      <c r="C86" s="338"/>
      <c r="D86" s="338"/>
      <c r="E86" s="338"/>
      <c r="F86" s="338"/>
      <c r="G86" s="338"/>
      <c r="H86" s="338">
        <v>48049550</v>
      </c>
      <c r="I86" s="340">
        <f t="shared" si="2"/>
        <v>48049550</v>
      </c>
    </row>
    <row r="87" spans="1:9" ht="8.1" customHeight="1" thickBot="1">
      <c r="A87" s="342"/>
      <c r="B87" s="342"/>
      <c r="C87" s="342"/>
      <c r="D87" s="342"/>
      <c r="E87" s="342"/>
      <c r="F87" s="342"/>
      <c r="G87" s="342"/>
      <c r="H87" s="342"/>
      <c r="I87" s="342"/>
    </row>
    <row r="88" spans="1:9" ht="25.5" thickTop="1" thickBot="1">
      <c r="A88" s="343" t="s">
        <v>789</v>
      </c>
      <c r="B88" s="344">
        <f>SUM(B82:B87)</f>
        <v>147142300</v>
      </c>
      <c r="C88" s="345">
        <f t="shared" ref="C88:I88" si="3">SUM(C82:C87)</f>
        <v>39240100</v>
      </c>
      <c r="D88" s="345">
        <f t="shared" si="3"/>
        <v>106585300</v>
      </c>
      <c r="E88" s="344">
        <f t="shared" si="3"/>
        <v>6251500</v>
      </c>
      <c r="F88" s="345">
        <f t="shared" si="3"/>
        <v>40689950</v>
      </c>
      <c r="G88" s="345">
        <f t="shared" si="3"/>
        <v>9599800</v>
      </c>
      <c r="H88" s="345">
        <f t="shared" si="3"/>
        <v>48049550</v>
      </c>
      <c r="I88" s="345">
        <f t="shared" si="3"/>
        <v>397558500</v>
      </c>
    </row>
    <row r="89" spans="1:9" ht="16.5" customHeight="1" thickTop="1"/>
    <row r="91" spans="1:9">
      <c r="A91" s="255"/>
      <c r="B91" s="294"/>
      <c r="C91" s="294"/>
      <c r="D91" s="294"/>
      <c r="E91" s="294"/>
      <c r="F91" s="294"/>
      <c r="G91" s="270"/>
      <c r="H91" s="270"/>
      <c r="I91" s="270"/>
    </row>
    <row r="92" spans="1:9">
      <c r="A92" s="255"/>
      <c r="B92" s="294"/>
      <c r="C92" s="294"/>
      <c r="D92" s="294"/>
      <c r="E92" s="294"/>
      <c r="F92" s="294"/>
      <c r="G92" s="270"/>
      <c r="H92" s="270"/>
      <c r="I92" s="270"/>
    </row>
    <row r="93" spans="1:9">
      <c r="A93" s="255"/>
      <c r="B93" s="294"/>
      <c r="C93" s="294"/>
      <c r="D93" s="294"/>
      <c r="E93" s="294"/>
      <c r="F93" s="294"/>
      <c r="G93" s="270"/>
      <c r="H93" s="270"/>
      <c r="I93" s="270"/>
    </row>
    <row r="94" spans="1:9">
      <c r="A94" s="255"/>
      <c r="B94" s="294"/>
      <c r="C94" s="294"/>
      <c r="D94" s="294"/>
      <c r="E94" s="294"/>
      <c r="F94" s="294"/>
      <c r="G94" s="270"/>
      <c r="H94" s="270"/>
      <c r="I94" s="270"/>
    </row>
    <row r="95" spans="1:9">
      <c r="A95" s="255"/>
      <c r="B95" s="294"/>
      <c r="C95" s="294"/>
      <c r="D95" s="294"/>
      <c r="E95" s="294"/>
      <c r="F95" s="294"/>
      <c r="G95" s="270"/>
      <c r="H95" s="270"/>
      <c r="I95" s="270"/>
    </row>
    <row r="96" spans="1:9">
      <c r="A96" s="255"/>
      <c r="B96" s="294"/>
      <c r="C96" s="294"/>
      <c r="D96" s="294"/>
      <c r="E96" s="294"/>
      <c r="F96" s="294"/>
      <c r="G96" s="270"/>
      <c r="H96" s="270"/>
      <c r="I96" s="270"/>
    </row>
  </sheetData>
  <mergeCells count="15">
    <mergeCell ref="A46:F46"/>
    <mergeCell ref="A1:I1"/>
    <mergeCell ref="A2:J2"/>
    <mergeCell ref="A5:E5"/>
    <mergeCell ref="A11:E11"/>
    <mergeCell ref="A19:E19"/>
    <mergeCell ref="A20:C20"/>
    <mergeCell ref="A41:F41"/>
    <mergeCell ref="A40:F40"/>
    <mergeCell ref="A44:F44"/>
    <mergeCell ref="A49:E49"/>
    <mergeCell ref="A59:E59"/>
    <mergeCell ref="A68:E68"/>
    <mergeCell ref="A74:F74"/>
    <mergeCell ref="A75:F75"/>
  </mergeCells>
  <printOptions horizontalCentered="1"/>
  <pageMargins left="1.1811023622047245" right="0.59055118110236227" top="0.98425196850393704" bottom="0.59055118110236227" header="0.56000000000000005" footer="0.31496062992125984"/>
  <pageSetup paperSize="9" scale="70" fitToHeight="0" orientation="portrait" horizontalDpi="4294967295" verticalDpi="4294967295" r:id="rId1"/>
  <headerFooter>
    <oddHeader>&amp;C&amp;"TH SarabunPSK,ธรรมดา"&amp;16&amp;P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A1:I478"/>
  <sheetViews>
    <sheetView showGridLines="0" view="pageLayout" topLeftCell="A388" zoomScale="90" zoomScaleNormal="90" zoomScaleSheetLayoutView="90" zoomScalePageLayoutView="90" workbookViewId="0">
      <selection activeCell="B14" sqref="B14:H14"/>
    </sheetView>
  </sheetViews>
  <sheetFormatPr defaultColWidth="8.85546875" defaultRowHeight="24"/>
  <cols>
    <col min="1" max="1" width="3.85546875" style="154" customWidth="1"/>
    <col min="2" max="2" width="26.85546875" style="154" customWidth="1"/>
    <col min="3" max="3" width="8.140625" style="205" customWidth="1"/>
    <col min="4" max="5" width="13.140625" style="154" customWidth="1"/>
    <col min="6" max="6" width="12.140625" style="154" customWidth="1"/>
    <col min="7" max="7" width="11.85546875" style="154" customWidth="1"/>
    <col min="8" max="8" width="12.5703125" style="154" customWidth="1"/>
    <col min="9" max="9" width="2.140625" style="154" customWidth="1"/>
    <col min="10" max="16384" width="8.85546875" style="154"/>
  </cols>
  <sheetData>
    <row r="1" spans="1:9">
      <c r="A1" s="496" t="str">
        <f>[2]อัตรากำลัง!A3</f>
        <v>สำนักงานเขตปทุมวัน</v>
      </c>
      <c r="B1" s="496"/>
      <c r="C1" s="496"/>
      <c r="D1" s="496"/>
      <c r="E1" s="496"/>
      <c r="F1" s="496"/>
      <c r="G1" s="496"/>
      <c r="H1" s="496"/>
      <c r="I1" s="159"/>
    </row>
    <row r="2" spans="1:9">
      <c r="A2" s="496" t="s">
        <v>506</v>
      </c>
      <c r="B2" s="496"/>
      <c r="C2" s="496"/>
      <c r="D2" s="496"/>
      <c r="E2" s="496"/>
      <c r="F2" s="496"/>
      <c r="G2" s="496"/>
      <c r="H2" s="496"/>
      <c r="I2" s="159"/>
    </row>
    <row r="3" spans="1:9">
      <c r="A3" s="102"/>
      <c r="B3" s="102"/>
      <c r="C3" s="102"/>
      <c r="D3" s="102"/>
      <c r="E3" s="102"/>
      <c r="F3" s="102"/>
      <c r="G3" s="102"/>
      <c r="H3" s="102"/>
      <c r="I3" s="159"/>
    </row>
    <row r="4" spans="1:9">
      <c r="A4" s="102"/>
      <c r="B4" s="92" t="s">
        <v>728</v>
      </c>
      <c r="C4" s="160"/>
      <c r="D4" s="160"/>
      <c r="E4" s="160"/>
      <c r="F4" s="160"/>
      <c r="G4" s="160"/>
      <c r="H4" s="160"/>
      <c r="I4" s="159"/>
    </row>
    <row r="5" spans="1:9">
      <c r="B5" s="161" t="s">
        <v>1241</v>
      </c>
      <c r="C5" s="162"/>
      <c r="D5" s="163"/>
      <c r="E5" s="163"/>
      <c r="F5" s="163"/>
      <c r="G5" s="163"/>
      <c r="H5" s="163"/>
    </row>
    <row r="6" spans="1:9" ht="80.25" customHeight="1">
      <c r="A6" s="102"/>
      <c r="B6" s="497" t="s">
        <v>1212</v>
      </c>
      <c r="C6" s="497"/>
      <c r="D6" s="497"/>
      <c r="E6" s="497"/>
      <c r="F6" s="497"/>
      <c r="G6" s="497"/>
      <c r="H6" s="497"/>
      <c r="I6" s="159"/>
    </row>
    <row r="7" spans="1:9">
      <c r="A7" s="102"/>
      <c r="B7" s="498" t="s">
        <v>339</v>
      </c>
      <c r="C7" s="500" t="s">
        <v>507</v>
      </c>
      <c r="D7" s="501"/>
      <c r="E7" s="501"/>
      <c r="F7" s="501"/>
      <c r="G7" s="501"/>
      <c r="H7" s="501"/>
      <c r="I7" s="159"/>
    </row>
    <row r="8" spans="1:9" ht="48">
      <c r="A8" s="102"/>
      <c r="B8" s="499"/>
      <c r="C8" s="164" t="s">
        <v>463</v>
      </c>
      <c r="D8" s="165" t="s">
        <v>508</v>
      </c>
      <c r="E8" s="165" t="s">
        <v>509</v>
      </c>
      <c r="F8" s="166" t="s">
        <v>510</v>
      </c>
      <c r="G8" s="166" t="s">
        <v>511</v>
      </c>
      <c r="H8" s="166" t="s">
        <v>512</v>
      </c>
      <c r="I8" s="159"/>
    </row>
    <row r="9" spans="1:9">
      <c r="A9" s="102"/>
      <c r="B9" s="167" t="s">
        <v>513</v>
      </c>
      <c r="C9" s="165" t="s">
        <v>514</v>
      </c>
      <c r="D9" s="349">
        <v>194613170</v>
      </c>
      <c r="E9" s="169">
        <f>SUM(E10:E11)</f>
        <v>189051600</v>
      </c>
      <c r="F9" s="168"/>
      <c r="G9" s="168"/>
      <c r="H9" s="170"/>
      <c r="I9" s="159"/>
    </row>
    <row r="10" spans="1:9">
      <c r="A10" s="102"/>
      <c r="B10" s="167" t="s">
        <v>515</v>
      </c>
      <c r="C10" s="165" t="s">
        <v>514</v>
      </c>
      <c r="D10" s="349">
        <v>194613170</v>
      </c>
      <c r="E10" s="169">
        <f>สังเขป!G21</f>
        <v>189051600</v>
      </c>
      <c r="F10" s="168"/>
      <c r="G10" s="168"/>
      <c r="H10" s="170"/>
      <c r="I10" s="159"/>
    </row>
    <row r="11" spans="1:9">
      <c r="A11" s="102"/>
      <c r="B11" s="167" t="s">
        <v>516</v>
      </c>
      <c r="C11" s="165" t="s">
        <v>514</v>
      </c>
      <c r="D11" s="171"/>
      <c r="E11" s="171"/>
      <c r="F11" s="171"/>
      <c r="G11" s="171"/>
      <c r="H11" s="170"/>
      <c r="I11" s="159"/>
    </row>
    <row r="12" spans="1:9">
      <c r="A12" s="102"/>
      <c r="B12" s="102"/>
      <c r="C12" s="102"/>
      <c r="D12" s="102"/>
      <c r="E12" s="102"/>
      <c r="F12" s="102"/>
      <c r="G12" s="102"/>
      <c r="H12" s="102"/>
      <c r="I12" s="159"/>
    </row>
    <row r="13" spans="1:9">
      <c r="B13" s="161" t="s">
        <v>517</v>
      </c>
      <c r="C13" s="162"/>
      <c r="D13" s="163"/>
      <c r="E13" s="163"/>
      <c r="F13" s="163"/>
      <c r="G13" s="163"/>
      <c r="H13" s="163"/>
    </row>
    <row r="14" spans="1:9" ht="72" customHeight="1">
      <c r="B14" s="478" t="s">
        <v>968</v>
      </c>
      <c r="C14" s="478"/>
      <c r="D14" s="478"/>
      <c r="E14" s="478"/>
      <c r="F14" s="478"/>
      <c r="G14" s="478"/>
      <c r="H14" s="478"/>
    </row>
    <row r="15" spans="1:9" ht="30" customHeight="1">
      <c r="B15" s="479" t="s">
        <v>969</v>
      </c>
      <c r="C15" s="479"/>
      <c r="D15" s="479"/>
      <c r="E15" s="479"/>
      <c r="F15" s="479"/>
      <c r="G15" s="479"/>
      <c r="H15" s="479"/>
    </row>
    <row r="16" spans="1:9">
      <c r="B16" s="476" t="s">
        <v>518</v>
      </c>
      <c r="C16" s="477" t="s">
        <v>519</v>
      </c>
      <c r="D16" s="477"/>
      <c r="E16" s="477"/>
      <c r="F16" s="477"/>
      <c r="G16" s="477"/>
      <c r="H16" s="477"/>
    </row>
    <row r="17" spans="1:9" ht="48">
      <c r="A17" s="102"/>
      <c r="B17" s="502"/>
      <c r="C17" s="164" t="s">
        <v>463</v>
      </c>
      <c r="D17" s="165" t="s">
        <v>508</v>
      </c>
      <c r="E17" s="165" t="s">
        <v>509</v>
      </c>
      <c r="F17" s="166" t="s">
        <v>510</v>
      </c>
      <c r="G17" s="166" t="s">
        <v>511</v>
      </c>
      <c r="H17" s="166" t="s">
        <v>512</v>
      </c>
      <c r="I17" s="159"/>
    </row>
    <row r="18" spans="1:9">
      <c r="B18" s="172" t="s">
        <v>520</v>
      </c>
      <c r="C18" s="166" t="s">
        <v>465</v>
      </c>
      <c r="D18" s="173">
        <v>19923</v>
      </c>
      <c r="E18" s="173">
        <f>23000</f>
        <v>23000</v>
      </c>
      <c r="F18" s="173">
        <f>E18+1600</f>
        <v>24600</v>
      </c>
      <c r="G18" s="173">
        <f>F18+1500</f>
        <v>26100</v>
      </c>
      <c r="H18" s="173">
        <v>28000</v>
      </c>
    </row>
    <row r="19" spans="1:9">
      <c r="B19" s="172" t="s">
        <v>521</v>
      </c>
      <c r="C19" s="166" t="s">
        <v>465</v>
      </c>
      <c r="D19" s="173">
        <v>1100</v>
      </c>
      <c r="E19" s="173">
        <v>1000</v>
      </c>
      <c r="F19" s="173">
        <v>1000</v>
      </c>
      <c r="G19" s="173">
        <v>1000</v>
      </c>
      <c r="H19" s="173">
        <v>1000</v>
      </c>
    </row>
    <row r="20" spans="1:9" ht="48">
      <c r="B20" s="172" t="s">
        <v>522</v>
      </c>
      <c r="C20" s="166" t="s">
        <v>470</v>
      </c>
      <c r="D20" s="174">
        <v>48</v>
      </c>
      <c r="E20" s="174">
        <v>48</v>
      </c>
      <c r="F20" s="174">
        <v>48</v>
      </c>
      <c r="G20" s="174">
        <v>48</v>
      </c>
      <c r="H20" s="174">
        <v>48</v>
      </c>
    </row>
    <row r="21" spans="1:9">
      <c r="B21" s="172" t="s">
        <v>523</v>
      </c>
      <c r="C21" s="166" t="s">
        <v>465</v>
      </c>
      <c r="D21" s="174">
        <v>541</v>
      </c>
      <c r="E21" s="174">
        <v>550</v>
      </c>
      <c r="F21" s="174">
        <v>550</v>
      </c>
      <c r="G21" s="174">
        <v>550</v>
      </c>
      <c r="H21" s="174">
        <v>550</v>
      </c>
    </row>
    <row r="22" spans="1:9" ht="48">
      <c r="B22" s="172" t="s">
        <v>524</v>
      </c>
      <c r="C22" s="166" t="s">
        <v>525</v>
      </c>
      <c r="D22" s="175">
        <v>3545.34</v>
      </c>
      <c r="E22" s="175">
        <v>3545.34</v>
      </c>
      <c r="F22" s="175">
        <v>12000</v>
      </c>
      <c r="G22" s="175">
        <v>12000</v>
      </c>
      <c r="H22" s="175">
        <v>12000</v>
      </c>
    </row>
    <row r="23" spans="1:9" ht="48">
      <c r="B23" s="172" t="s">
        <v>526</v>
      </c>
      <c r="C23" s="166" t="s">
        <v>465</v>
      </c>
      <c r="D23" s="176">
        <v>0</v>
      </c>
      <c r="E23" s="176">
        <v>1</v>
      </c>
      <c r="F23" s="176">
        <v>1</v>
      </c>
      <c r="G23" s="176">
        <v>1</v>
      </c>
      <c r="H23" s="176">
        <v>1</v>
      </c>
    </row>
    <row r="24" spans="1:9" s="159" customFormat="1">
      <c r="B24" s="177" t="s">
        <v>513</v>
      </c>
      <c r="C24" s="178" t="s">
        <v>514</v>
      </c>
      <c r="D24" s="179">
        <v>41372748</v>
      </c>
      <c r="E24" s="180">
        <f t="shared" ref="E24:F24" si="0">SUM(E25:E26)</f>
        <v>57890020</v>
      </c>
      <c r="F24" s="181">
        <f t="shared" si="0"/>
        <v>0</v>
      </c>
      <c r="G24" s="181">
        <f>SUM(G25:G26)</f>
        <v>0</v>
      </c>
      <c r="H24" s="181">
        <f>SUM(H25:H26)</f>
        <v>0</v>
      </c>
    </row>
    <row r="25" spans="1:9" s="159" customFormat="1">
      <c r="B25" s="177" t="s">
        <v>515</v>
      </c>
      <c r="C25" s="178" t="s">
        <v>514</v>
      </c>
      <c r="D25" s="179">
        <v>41372748</v>
      </c>
      <c r="E25" s="179">
        <f>สังเขป!G22</f>
        <v>57890020</v>
      </c>
      <c r="F25" s="179"/>
      <c r="G25" s="182"/>
      <c r="H25" s="182"/>
    </row>
    <row r="26" spans="1:9" s="159" customFormat="1">
      <c r="B26" s="177" t="s">
        <v>516</v>
      </c>
      <c r="C26" s="178" t="s">
        <v>514</v>
      </c>
      <c r="D26" s="182"/>
      <c r="E26" s="182"/>
      <c r="F26" s="182"/>
      <c r="G26" s="182"/>
      <c r="H26" s="182"/>
    </row>
    <row r="27" spans="1:9" s="159" customFormat="1">
      <c r="B27" s="226"/>
      <c r="C27" s="227"/>
      <c r="D27" s="228"/>
      <c r="E27" s="228"/>
      <c r="F27" s="228"/>
      <c r="G27" s="228"/>
      <c r="H27" s="228"/>
    </row>
    <row r="28" spans="1:9" s="159" customFormat="1">
      <c r="B28" s="226"/>
      <c r="C28" s="227"/>
      <c r="D28" s="228"/>
      <c r="E28" s="228"/>
      <c r="F28" s="228"/>
      <c r="G28" s="228"/>
      <c r="H28" s="228"/>
    </row>
    <row r="29" spans="1:9" s="159" customFormat="1">
      <c r="B29" s="183"/>
      <c r="C29" s="184"/>
      <c r="D29" s="185"/>
      <c r="E29" s="185"/>
      <c r="F29" s="185"/>
      <c r="G29" s="185"/>
      <c r="H29" s="185"/>
    </row>
    <row r="30" spans="1:9" ht="24.75" customHeight="1">
      <c r="B30" s="161" t="s">
        <v>527</v>
      </c>
      <c r="C30" s="162"/>
      <c r="D30" s="163"/>
      <c r="E30" s="163"/>
      <c r="F30" s="163"/>
      <c r="G30" s="163"/>
      <c r="H30" s="163"/>
    </row>
    <row r="31" spans="1:9" ht="125.25" customHeight="1">
      <c r="B31" s="478" t="s">
        <v>988</v>
      </c>
      <c r="C31" s="478"/>
      <c r="D31" s="478"/>
      <c r="E31" s="478"/>
      <c r="F31" s="478"/>
      <c r="G31" s="478"/>
      <c r="H31" s="478"/>
    </row>
    <row r="32" spans="1:9" ht="28.5" customHeight="1">
      <c r="B32" s="481" t="s">
        <v>970</v>
      </c>
      <c r="C32" s="479"/>
      <c r="D32" s="479"/>
      <c r="E32" s="479"/>
      <c r="F32" s="479"/>
      <c r="G32" s="479"/>
      <c r="H32" s="479"/>
    </row>
    <row r="33" spans="1:9">
      <c r="B33" s="476" t="s">
        <v>518</v>
      </c>
      <c r="C33" s="477" t="s">
        <v>519</v>
      </c>
      <c r="D33" s="477"/>
      <c r="E33" s="477"/>
      <c r="F33" s="477"/>
      <c r="G33" s="477"/>
      <c r="H33" s="477"/>
    </row>
    <row r="34" spans="1:9" ht="48">
      <c r="A34" s="102"/>
      <c r="B34" s="502"/>
      <c r="C34" s="164" t="s">
        <v>463</v>
      </c>
      <c r="D34" s="165" t="s">
        <v>508</v>
      </c>
      <c r="E34" s="165" t="s">
        <v>509</v>
      </c>
      <c r="F34" s="166" t="s">
        <v>510</v>
      </c>
      <c r="G34" s="166" t="s">
        <v>511</v>
      </c>
      <c r="H34" s="166" t="s">
        <v>512</v>
      </c>
      <c r="I34" s="159"/>
    </row>
    <row r="35" spans="1:9" ht="51" customHeight="1">
      <c r="B35" s="172" t="s">
        <v>1289</v>
      </c>
      <c r="C35" s="166" t="s">
        <v>475</v>
      </c>
      <c r="D35" s="176">
        <v>210</v>
      </c>
      <c r="E35" s="176">
        <v>210</v>
      </c>
      <c r="F35" s="176">
        <v>210</v>
      </c>
      <c r="G35" s="176">
        <v>210</v>
      </c>
      <c r="H35" s="176">
        <v>250</v>
      </c>
    </row>
    <row r="36" spans="1:9">
      <c r="B36" s="172" t="s">
        <v>528</v>
      </c>
      <c r="C36" s="166" t="s">
        <v>475</v>
      </c>
      <c r="D36" s="176">
        <v>210</v>
      </c>
      <c r="E36" s="176">
        <v>235</v>
      </c>
      <c r="F36" s="176">
        <v>260</v>
      </c>
      <c r="G36" s="176">
        <v>285</v>
      </c>
      <c r="H36" s="176">
        <v>300</v>
      </c>
    </row>
    <row r="37" spans="1:9" s="186" customFormat="1" ht="48">
      <c r="B37" s="172" t="s">
        <v>529</v>
      </c>
      <c r="C37" s="166" t="s">
        <v>468</v>
      </c>
      <c r="D37" s="187">
        <v>0</v>
      </c>
      <c r="E37" s="187">
        <v>0</v>
      </c>
      <c r="F37" s="187">
        <v>0</v>
      </c>
      <c r="G37" s="187">
        <v>0</v>
      </c>
      <c r="H37" s="187">
        <v>0</v>
      </c>
    </row>
    <row r="38" spans="1:9" ht="27" customHeight="1">
      <c r="B38" s="172" t="s">
        <v>530</v>
      </c>
      <c r="C38" s="166" t="s">
        <v>531</v>
      </c>
      <c r="D38" s="176">
        <v>0</v>
      </c>
      <c r="E38" s="176">
        <v>0</v>
      </c>
      <c r="F38" s="176">
        <v>0</v>
      </c>
      <c r="G38" s="176">
        <v>0</v>
      </c>
      <c r="H38" s="176">
        <v>0</v>
      </c>
    </row>
    <row r="39" spans="1:9">
      <c r="B39" s="188" t="s">
        <v>532</v>
      </c>
      <c r="C39" s="189" t="s">
        <v>475</v>
      </c>
      <c r="D39" s="176">
        <v>120</v>
      </c>
      <c r="E39" s="176">
        <v>120</v>
      </c>
      <c r="F39" s="176">
        <v>120</v>
      </c>
      <c r="G39" s="176">
        <v>120</v>
      </c>
      <c r="H39" s="176">
        <v>150</v>
      </c>
    </row>
    <row r="40" spans="1:9">
      <c r="B40" s="188" t="s">
        <v>533</v>
      </c>
      <c r="C40" s="189" t="s">
        <v>475</v>
      </c>
      <c r="D40" s="176">
        <v>10</v>
      </c>
      <c r="E40" s="176">
        <v>10</v>
      </c>
      <c r="F40" s="176">
        <v>10</v>
      </c>
      <c r="G40" s="176">
        <v>10</v>
      </c>
      <c r="H40" s="176">
        <v>10</v>
      </c>
    </row>
    <row r="41" spans="1:9" ht="48">
      <c r="B41" s="188" t="s">
        <v>534</v>
      </c>
      <c r="C41" s="189" t="s">
        <v>535</v>
      </c>
      <c r="D41" s="176">
        <v>0</v>
      </c>
      <c r="E41" s="176">
        <v>0</v>
      </c>
      <c r="F41" s="176">
        <v>0</v>
      </c>
      <c r="G41" s="176">
        <v>0</v>
      </c>
      <c r="H41" s="176">
        <v>0</v>
      </c>
    </row>
    <row r="42" spans="1:9">
      <c r="B42" s="188" t="s">
        <v>536</v>
      </c>
      <c r="C42" s="189" t="s">
        <v>475</v>
      </c>
      <c r="D42" s="176">
        <v>65</v>
      </c>
      <c r="E42" s="176">
        <v>65</v>
      </c>
      <c r="F42" s="176">
        <v>65</v>
      </c>
      <c r="G42" s="176">
        <v>65</v>
      </c>
      <c r="H42" s="176">
        <v>65</v>
      </c>
    </row>
    <row r="43" spans="1:9" s="159" customFormat="1">
      <c r="B43" s="190" t="s">
        <v>513</v>
      </c>
      <c r="C43" s="191" t="s">
        <v>514</v>
      </c>
      <c r="D43" s="179">
        <v>2134862</v>
      </c>
      <c r="E43" s="179">
        <f>SUM(E44:E45)</f>
        <v>682820</v>
      </c>
      <c r="F43" s="179">
        <f>SUM(F44:F45)</f>
        <v>0</v>
      </c>
      <c r="G43" s="179">
        <f>SUM(G44:G45)</f>
        <v>0</v>
      </c>
      <c r="H43" s="179">
        <f>SUM(H44:H45)</f>
        <v>0</v>
      </c>
    </row>
    <row r="44" spans="1:9" s="159" customFormat="1">
      <c r="B44" s="177" t="s">
        <v>515</v>
      </c>
      <c r="C44" s="178" t="s">
        <v>514</v>
      </c>
      <c r="D44" s="179">
        <v>2134862</v>
      </c>
      <c r="E44" s="179">
        <f>สังเขป!G23</f>
        <v>682820</v>
      </c>
      <c r="F44" s="193"/>
      <c r="G44" s="193"/>
      <c r="H44" s="193"/>
    </row>
    <row r="45" spans="1:9" s="159" customFormat="1">
      <c r="B45" s="177" t="s">
        <v>516</v>
      </c>
      <c r="C45" s="178" t="s">
        <v>514</v>
      </c>
      <c r="D45" s="182"/>
      <c r="E45" s="182"/>
      <c r="F45" s="182"/>
      <c r="G45" s="182"/>
      <c r="H45" s="182"/>
    </row>
    <row r="46" spans="1:9" s="159" customFormat="1">
      <c r="B46" s="226"/>
      <c r="C46" s="227"/>
      <c r="D46" s="228"/>
      <c r="E46" s="228"/>
      <c r="F46" s="228"/>
      <c r="G46" s="228"/>
      <c r="H46" s="228"/>
    </row>
    <row r="47" spans="1:9" s="159" customFormat="1">
      <c r="B47" s="351" t="s">
        <v>1195</v>
      </c>
      <c r="C47" s="352"/>
      <c r="D47" s="352"/>
      <c r="E47" s="352"/>
      <c r="G47" s="351" t="s">
        <v>1196</v>
      </c>
      <c r="H47" s="353"/>
    </row>
    <row r="48" spans="1:9" s="159" customFormat="1" ht="24" customHeight="1">
      <c r="B48" s="490" t="s">
        <v>1214</v>
      </c>
      <c r="C48" s="490"/>
      <c r="D48" s="490"/>
      <c r="E48" s="490"/>
      <c r="F48" s="490"/>
      <c r="G48" s="490"/>
      <c r="H48" s="490"/>
    </row>
    <row r="49" spans="2:8" s="159" customFormat="1" ht="121.5" customHeight="1">
      <c r="B49" s="491" t="s">
        <v>1213</v>
      </c>
      <c r="C49" s="491"/>
      <c r="D49" s="491"/>
      <c r="E49" s="491"/>
      <c r="F49" s="491"/>
      <c r="G49" s="491"/>
      <c r="H49" s="491"/>
    </row>
    <row r="50" spans="2:8" s="159" customFormat="1" ht="102" customHeight="1">
      <c r="B50" s="491" t="s">
        <v>1215</v>
      </c>
      <c r="C50" s="491"/>
      <c r="D50" s="491"/>
      <c r="E50" s="491"/>
      <c r="F50" s="491"/>
      <c r="G50" s="491"/>
      <c r="H50" s="491"/>
    </row>
    <row r="51" spans="2:8" s="159" customFormat="1">
      <c r="B51" s="351" t="s">
        <v>1197</v>
      </c>
      <c r="C51" s="354"/>
      <c r="D51" s="352"/>
      <c r="E51" s="352"/>
      <c r="F51" s="352"/>
      <c r="G51" s="352"/>
      <c r="H51" s="352"/>
    </row>
    <row r="52" spans="2:8" s="159" customFormat="1">
      <c r="B52" s="351" t="s">
        <v>1198</v>
      </c>
      <c r="C52" s="492">
        <v>35800</v>
      </c>
      <c r="D52" s="492"/>
      <c r="E52" s="351" t="s">
        <v>514</v>
      </c>
      <c r="F52" s="352"/>
      <c r="G52" s="352"/>
      <c r="H52" s="352"/>
    </row>
    <row r="53" spans="2:8" s="159" customFormat="1" ht="24" customHeight="1">
      <c r="B53" s="484" t="s">
        <v>518</v>
      </c>
      <c r="C53" s="493" t="s">
        <v>519</v>
      </c>
      <c r="D53" s="494"/>
      <c r="E53" s="494"/>
      <c r="F53" s="494"/>
      <c r="G53" s="494"/>
      <c r="H53" s="495"/>
    </row>
    <row r="54" spans="2:8" s="159" customFormat="1" ht="48">
      <c r="B54" s="485"/>
      <c r="C54" s="355" t="s">
        <v>463</v>
      </c>
      <c r="D54" s="356" t="s">
        <v>508</v>
      </c>
      <c r="E54" s="356" t="s">
        <v>509</v>
      </c>
      <c r="F54" s="348" t="s">
        <v>510</v>
      </c>
      <c r="G54" s="348" t="s">
        <v>511</v>
      </c>
      <c r="H54" s="348" t="s">
        <v>512</v>
      </c>
    </row>
    <row r="55" spans="2:8" s="159" customFormat="1">
      <c r="B55" s="357" t="s">
        <v>1199</v>
      </c>
      <c r="C55" s="355" t="s">
        <v>468</v>
      </c>
      <c r="D55" s="358" t="s">
        <v>96</v>
      </c>
      <c r="E55" s="359">
        <v>65</v>
      </c>
      <c r="F55" s="358" t="s">
        <v>96</v>
      </c>
      <c r="G55" s="358" t="s">
        <v>96</v>
      </c>
      <c r="H55" s="358" t="s">
        <v>96</v>
      </c>
    </row>
    <row r="56" spans="2:8" s="159" customFormat="1">
      <c r="B56" s="360" t="s">
        <v>1200</v>
      </c>
      <c r="C56" s="348"/>
      <c r="D56" s="361"/>
      <c r="E56" s="362"/>
      <c r="F56" s="363"/>
      <c r="G56" s="363"/>
      <c r="H56" s="363"/>
    </row>
    <row r="57" spans="2:8" s="159" customFormat="1">
      <c r="B57" s="364" t="s">
        <v>1201</v>
      </c>
      <c r="C57" s="365"/>
      <c r="D57" s="366"/>
      <c r="E57" s="367"/>
      <c r="F57" s="368"/>
      <c r="G57" s="368"/>
      <c r="H57" s="368"/>
    </row>
    <row r="58" spans="2:8" s="159" customFormat="1">
      <c r="B58" s="369" t="s">
        <v>513</v>
      </c>
      <c r="C58" s="370" t="s">
        <v>514</v>
      </c>
      <c r="D58" s="358" t="s">
        <v>96</v>
      </c>
      <c r="E58" s="371">
        <v>35800</v>
      </c>
      <c r="F58" s="358" t="s">
        <v>96</v>
      </c>
      <c r="G58" s="358" t="s">
        <v>96</v>
      </c>
      <c r="H58" s="358" t="s">
        <v>96</v>
      </c>
    </row>
    <row r="59" spans="2:8" s="159" customFormat="1">
      <c r="B59" s="369" t="s">
        <v>515</v>
      </c>
      <c r="C59" s="370" t="s">
        <v>514</v>
      </c>
      <c r="D59" s="358" t="s">
        <v>96</v>
      </c>
      <c r="E59" s="371">
        <v>35800</v>
      </c>
      <c r="F59" s="358" t="s">
        <v>96</v>
      </c>
      <c r="G59" s="358" t="s">
        <v>96</v>
      </c>
      <c r="H59" s="358" t="s">
        <v>96</v>
      </c>
    </row>
    <row r="60" spans="2:8" s="159" customFormat="1">
      <c r="B60" s="369" t="s">
        <v>516</v>
      </c>
      <c r="C60" s="370" t="s">
        <v>514</v>
      </c>
      <c r="D60" s="372" t="s">
        <v>96</v>
      </c>
      <c r="E60" s="372" t="s">
        <v>96</v>
      </c>
      <c r="F60" s="372" t="s">
        <v>96</v>
      </c>
      <c r="G60" s="372" t="s">
        <v>96</v>
      </c>
      <c r="H60" s="372" t="s">
        <v>96</v>
      </c>
    </row>
    <row r="61" spans="2:8" s="159" customFormat="1" ht="25.5" customHeight="1">
      <c r="B61" s="183"/>
      <c r="C61" s="184"/>
      <c r="D61" s="185"/>
      <c r="E61" s="185"/>
      <c r="F61" s="185"/>
      <c r="G61" s="185"/>
      <c r="H61" s="185"/>
    </row>
    <row r="62" spans="2:8" s="159" customFormat="1" ht="24" customHeight="1">
      <c r="B62" s="161" t="s">
        <v>537</v>
      </c>
      <c r="C62" s="162"/>
      <c r="D62" s="163"/>
      <c r="E62" s="163"/>
      <c r="F62" s="163"/>
      <c r="G62" s="163"/>
      <c r="H62" s="163"/>
    </row>
    <row r="63" spans="2:8" ht="78.75" customHeight="1">
      <c r="B63" s="478" t="s">
        <v>989</v>
      </c>
      <c r="C63" s="478"/>
      <c r="D63" s="478"/>
      <c r="E63" s="478"/>
      <c r="F63" s="478"/>
      <c r="G63" s="478"/>
      <c r="H63" s="478"/>
    </row>
    <row r="64" spans="2:8" ht="31.5" customHeight="1">
      <c r="B64" s="503" t="s">
        <v>1298</v>
      </c>
      <c r="C64" s="504"/>
      <c r="D64" s="504"/>
      <c r="E64" s="504"/>
      <c r="F64" s="504"/>
      <c r="G64" s="504"/>
      <c r="H64" s="504"/>
    </row>
    <row r="65" spans="1:9">
      <c r="B65" s="476" t="s">
        <v>518</v>
      </c>
      <c r="C65" s="477" t="s">
        <v>519</v>
      </c>
      <c r="D65" s="477"/>
      <c r="E65" s="477"/>
      <c r="F65" s="477"/>
      <c r="G65" s="477"/>
      <c r="H65" s="477"/>
    </row>
    <row r="66" spans="1:9" ht="48">
      <c r="A66" s="102"/>
      <c r="B66" s="476"/>
      <c r="C66" s="164" t="s">
        <v>463</v>
      </c>
      <c r="D66" s="165" t="s">
        <v>508</v>
      </c>
      <c r="E66" s="165" t="s">
        <v>509</v>
      </c>
      <c r="F66" s="166" t="s">
        <v>510</v>
      </c>
      <c r="G66" s="166" t="s">
        <v>511</v>
      </c>
      <c r="H66" s="166" t="s">
        <v>512</v>
      </c>
      <c r="I66" s="159"/>
    </row>
    <row r="67" spans="1:9">
      <c r="B67" s="172" t="s">
        <v>538</v>
      </c>
      <c r="C67" s="166" t="s">
        <v>475</v>
      </c>
      <c r="D67" s="174">
        <v>28600</v>
      </c>
      <c r="E67" s="174">
        <v>31400</v>
      </c>
      <c r="F67" s="174">
        <v>34500</v>
      </c>
      <c r="G67" s="174">
        <v>37900</v>
      </c>
      <c r="H67" s="174">
        <v>41700</v>
      </c>
    </row>
    <row r="68" spans="1:9" ht="29.25" customHeight="1">
      <c r="B68" s="172" t="s">
        <v>539</v>
      </c>
      <c r="C68" s="166" t="s">
        <v>475</v>
      </c>
      <c r="D68" s="174">
        <v>19000</v>
      </c>
      <c r="E68" s="174">
        <v>20900</v>
      </c>
      <c r="F68" s="174">
        <v>22900</v>
      </c>
      <c r="G68" s="174">
        <v>25100</v>
      </c>
      <c r="H68" s="174">
        <v>27600</v>
      </c>
    </row>
    <row r="69" spans="1:9">
      <c r="B69" s="172" t="s">
        <v>540</v>
      </c>
      <c r="C69" s="166" t="s">
        <v>475</v>
      </c>
      <c r="D69" s="174">
        <v>3000</v>
      </c>
      <c r="E69" s="174">
        <v>3300</v>
      </c>
      <c r="F69" s="174">
        <v>3600</v>
      </c>
      <c r="G69" s="174">
        <v>3900</v>
      </c>
      <c r="H69" s="174">
        <v>4300</v>
      </c>
    </row>
    <row r="70" spans="1:9" ht="56.25" customHeight="1">
      <c r="B70" s="172" t="s">
        <v>529</v>
      </c>
      <c r="C70" s="166" t="s">
        <v>468</v>
      </c>
      <c r="D70" s="194">
        <v>80</v>
      </c>
      <c r="E70" s="194">
        <v>85</v>
      </c>
      <c r="F70" s="194">
        <v>90</v>
      </c>
      <c r="G70" s="194">
        <v>95</v>
      </c>
      <c r="H70" s="194">
        <v>95</v>
      </c>
    </row>
    <row r="71" spans="1:9" ht="72">
      <c r="B71" s="172" t="s">
        <v>541</v>
      </c>
      <c r="C71" s="166" t="s">
        <v>468</v>
      </c>
      <c r="D71" s="194">
        <v>80</v>
      </c>
      <c r="E71" s="194">
        <v>85</v>
      </c>
      <c r="F71" s="194">
        <v>90</v>
      </c>
      <c r="G71" s="194">
        <v>95</v>
      </c>
      <c r="H71" s="194">
        <v>95</v>
      </c>
    </row>
    <row r="72" spans="1:9" ht="51" customHeight="1">
      <c r="B72" s="195" t="s">
        <v>542</v>
      </c>
      <c r="C72" s="196" t="s">
        <v>475</v>
      </c>
      <c r="D72" s="197">
        <v>600</v>
      </c>
      <c r="E72" s="197">
        <v>660</v>
      </c>
      <c r="F72" s="197">
        <v>700</v>
      </c>
      <c r="G72" s="197">
        <v>770</v>
      </c>
      <c r="H72" s="197">
        <v>900</v>
      </c>
    </row>
    <row r="73" spans="1:9" ht="48">
      <c r="B73" s="195" t="s">
        <v>543</v>
      </c>
      <c r="C73" s="196" t="s">
        <v>470</v>
      </c>
      <c r="D73" s="197">
        <v>100</v>
      </c>
      <c r="E73" s="197">
        <v>110</v>
      </c>
      <c r="F73" s="197">
        <v>120</v>
      </c>
      <c r="G73" s="197">
        <v>130</v>
      </c>
      <c r="H73" s="197">
        <v>150</v>
      </c>
    </row>
    <row r="74" spans="1:9">
      <c r="B74" s="177" t="s">
        <v>513</v>
      </c>
      <c r="C74" s="178" t="s">
        <v>514</v>
      </c>
      <c r="D74" s="179">
        <f>SUM(D75:D76)</f>
        <v>2430800</v>
      </c>
      <c r="E74" s="179">
        <f>SUM(E75:E76)</f>
        <v>2231810</v>
      </c>
      <c r="F74" s="179">
        <f>SUM(F75:F76)</f>
        <v>0</v>
      </c>
      <c r="G74" s="179">
        <f>SUM(G75:G76)</f>
        <v>0</v>
      </c>
      <c r="H74" s="179">
        <f>SUM(H75:H76)</f>
        <v>0</v>
      </c>
    </row>
    <row r="75" spans="1:9">
      <c r="B75" s="177" t="s">
        <v>515</v>
      </c>
      <c r="C75" s="178" t="s">
        <v>514</v>
      </c>
      <c r="D75" s="192">
        <v>2430800</v>
      </c>
      <c r="E75" s="192">
        <f>สังเขป!G25</f>
        <v>2231810</v>
      </c>
      <c r="F75" s="193"/>
      <c r="G75" s="193"/>
      <c r="H75" s="193"/>
    </row>
    <row r="76" spans="1:9">
      <c r="B76" s="177" t="s">
        <v>516</v>
      </c>
      <c r="C76" s="178" t="s">
        <v>514</v>
      </c>
      <c r="D76" s="182"/>
      <c r="E76" s="182"/>
      <c r="F76" s="182"/>
      <c r="G76" s="182"/>
      <c r="H76" s="182"/>
    </row>
    <row r="77" spans="1:9">
      <c r="B77" s="226"/>
      <c r="C77" s="227"/>
      <c r="D77" s="228"/>
      <c r="E77" s="228"/>
      <c r="F77" s="228"/>
      <c r="G77" s="228"/>
      <c r="H77" s="228"/>
    </row>
    <row r="78" spans="1:9">
      <c r="B78" s="226"/>
      <c r="C78" s="227"/>
      <c r="D78" s="228"/>
      <c r="E78" s="228"/>
      <c r="F78" s="228"/>
      <c r="G78" s="228"/>
      <c r="H78" s="228"/>
    </row>
    <row r="79" spans="1:9">
      <c r="B79" s="226"/>
      <c r="C79" s="227"/>
      <c r="D79" s="228"/>
      <c r="E79" s="228"/>
      <c r="F79" s="228"/>
      <c r="G79" s="228"/>
      <c r="H79" s="228"/>
    </row>
    <row r="80" spans="1:9">
      <c r="B80" s="183"/>
      <c r="C80" s="184"/>
      <c r="D80" s="185"/>
      <c r="E80" s="185"/>
      <c r="F80" s="185"/>
      <c r="G80" s="185"/>
      <c r="H80" s="185"/>
    </row>
    <row r="81" spans="1:9" s="159" customFormat="1" ht="26.25" customHeight="1">
      <c r="B81" s="161" t="s">
        <v>544</v>
      </c>
      <c r="C81" s="162"/>
      <c r="D81" s="163"/>
      <c r="E81" s="163"/>
      <c r="F81" s="163"/>
      <c r="G81" s="163"/>
      <c r="H81" s="163"/>
    </row>
    <row r="82" spans="1:9" s="159" customFormat="1" ht="144.75" customHeight="1">
      <c r="B82" s="478" t="s">
        <v>990</v>
      </c>
      <c r="C82" s="478"/>
      <c r="D82" s="478"/>
      <c r="E82" s="478"/>
      <c r="F82" s="478"/>
      <c r="G82" s="478"/>
      <c r="H82" s="478"/>
    </row>
    <row r="83" spans="1:9" ht="35.25" customHeight="1">
      <c r="B83" s="479" t="s">
        <v>971</v>
      </c>
      <c r="C83" s="479"/>
      <c r="D83" s="479"/>
      <c r="E83" s="479"/>
      <c r="F83" s="479"/>
      <c r="G83" s="479"/>
      <c r="H83" s="479"/>
    </row>
    <row r="84" spans="1:9">
      <c r="B84" s="476" t="s">
        <v>518</v>
      </c>
      <c r="C84" s="477" t="s">
        <v>519</v>
      </c>
      <c r="D84" s="477"/>
      <c r="E84" s="477"/>
      <c r="F84" s="477"/>
      <c r="G84" s="477"/>
      <c r="H84" s="477"/>
    </row>
    <row r="85" spans="1:9" ht="41.25" customHeight="1">
      <c r="A85" s="102"/>
      <c r="B85" s="476"/>
      <c r="C85" s="164" t="s">
        <v>463</v>
      </c>
      <c r="D85" s="165" t="s">
        <v>508</v>
      </c>
      <c r="E85" s="165" t="s">
        <v>509</v>
      </c>
      <c r="F85" s="166" t="s">
        <v>510</v>
      </c>
      <c r="G85" s="166" t="s">
        <v>511</v>
      </c>
      <c r="H85" s="166" t="s">
        <v>512</v>
      </c>
      <c r="I85" s="159"/>
    </row>
    <row r="86" spans="1:9">
      <c r="B86" s="198" t="s">
        <v>545</v>
      </c>
      <c r="C86" s="166" t="s">
        <v>475</v>
      </c>
      <c r="D86" s="199">
        <v>51690</v>
      </c>
      <c r="E86" s="199">
        <v>51690</v>
      </c>
      <c r="F86" s="199">
        <v>51690</v>
      </c>
      <c r="G86" s="199">
        <v>51690</v>
      </c>
      <c r="H86" s="199">
        <v>51690</v>
      </c>
    </row>
    <row r="87" spans="1:9">
      <c r="B87" s="198" t="s">
        <v>546</v>
      </c>
      <c r="C87" s="166" t="s">
        <v>547</v>
      </c>
      <c r="D87" s="199">
        <v>2150</v>
      </c>
      <c r="E87" s="199">
        <v>2150</v>
      </c>
      <c r="F87" s="199">
        <v>2150</v>
      </c>
      <c r="G87" s="199">
        <v>2150</v>
      </c>
      <c r="H87" s="199">
        <v>2000</v>
      </c>
    </row>
    <row r="88" spans="1:9" ht="29.25" customHeight="1">
      <c r="B88" s="172" t="s">
        <v>548</v>
      </c>
      <c r="C88" s="166" t="s">
        <v>549</v>
      </c>
      <c r="D88" s="200">
        <v>4900</v>
      </c>
      <c r="E88" s="200">
        <v>4900</v>
      </c>
      <c r="F88" s="200">
        <v>4900</v>
      </c>
      <c r="G88" s="200">
        <v>4900</v>
      </c>
      <c r="H88" s="200">
        <v>4900</v>
      </c>
    </row>
    <row r="89" spans="1:9" ht="52.5" customHeight="1">
      <c r="B89" s="172" t="s">
        <v>550</v>
      </c>
      <c r="C89" s="166" t="s">
        <v>514</v>
      </c>
      <c r="D89" s="176" t="s">
        <v>551</v>
      </c>
      <c r="E89" s="176" t="s">
        <v>551</v>
      </c>
      <c r="F89" s="176" t="s">
        <v>551</v>
      </c>
      <c r="G89" s="176" t="s">
        <v>551</v>
      </c>
      <c r="H89" s="176" t="s">
        <v>551</v>
      </c>
    </row>
    <row r="90" spans="1:9">
      <c r="B90" s="172" t="s">
        <v>552</v>
      </c>
      <c r="C90" s="166" t="s">
        <v>465</v>
      </c>
      <c r="D90" s="176">
        <v>12</v>
      </c>
      <c r="E90" s="176">
        <v>12</v>
      </c>
      <c r="F90" s="176">
        <v>12</v>
      </c>
      <c r="G90" s="176">
        <v>12</v>
      </c>
      <c r="H90" s="176">
        <v>12</v>
      </c>
    </row>
    <row r="91" spans="1:9" ht="48">
      <c r="B91" s="172" t="s">
        <v>553</v>
      </c>
      <c r="C91" s="166" t="s">
        <v>554</v>
      </c>
      <c r="D91" s="201">
        <v>12</v>
      </c>
      <c r="E91" s="201">
        <v>12</v>
      </c>
      <c r="F91" s="201">
        <v>12</v>
      </c>
      <c r="G91" s="201">
        <v>12</v>
      </c>
      <c r="H91" s="201">
        <v>12</v>
      </c>
    </row>
    <row r="92" spans="1:9" ht="48">
      <c r="B92" s="172" t="s">
        <v>555</v>
      </c>
      <c r="C92" s="166" t="s">
        <v>468</v>
      </c>
      <c r="D92" s="201">
        <v>80</v>
      </c>
      <c r="E92" s="201">
        <v>80</v>
      </c>
      <c r="F92" s="201">
        <v>80</v>
      </c>
      <c r="G92" s="201">
        <v>80</v>
      </c>
      <c r="H92" s="201">
        <v>80</v>
      </c>
    </row>
    <row r="93" spans="1:9" ht="48">
      <c r="B93" s="172" t="s">
        <v>556</v>
      </c>
      <c r="C93" s="166" t="s">
        <v>475</v>
      </c>
      <c r="D93" s="176" t="s">
        <v>557</v>
      </c>
      <c r="E93" s="176" t="s">
        <v>557</v>
      </c>
      <c r="F93" s="176" t="s">
        <v>557</v>
      </c>
      <c r="G93" s="176" t="s">
        <v>557</v>
      </c>
      <c r="H93" s="176" t="s">
        <v>557</v>
      </c>
    </row>
    <row r="94" spans="1:9">
      <c r="B94" s="177" t="s">
        <v>513</v>
      </c>
      <c r="C94" s="178" t="s">
        <v>514</v>
      </c>
      <c r="D94" s="179">
        <v>697400</v>
      </c>
      <c r="E94" s="179">
        <f>SUM(E95:E96)</f>
        <v>681500</v>
      </c>
      <c r="F94" s="179">
        <f>SUM(F95:F96)</f>
        <v>0</v>
      </c>
      <c r="G94" s="179">
        <f>SUM(G95:G96)</f>
        <v>0</v>
      </c>
      <c r="H94" s="179">
        <f>SUM(H95:H96)</f>
        <v>0</v>
      </c>
    </row>
    <row r="95" spans="1:9">
      <c r="B95" s="177" t="s">
        <v>515</v>
      </c>
      <c r="C95" s="178" t="s">
        <v>514</v>
      </c>
      <c r="D95" s="192">
        <v>697400</v>
      </c>
      <c r="E95" s="192">
        <f>สังเขป!G26</f>
        <v>681500</v>
      </c>
      <c r="F95" s="193"/>
      <c r="G95" s="193"/>
      <c r="H95" s="193"/>
    </row>
    <row r="96" spans="1:9">
      <c r="B96" s="177" t="s">
        <v>516</v>
      </c>
      <c r="C96" s="178" t="s">
        <v>514</v>
      </c>
      <c r="D96" s="182"/>
      <c r="E96" s="182"/>
      <c r="F96" s="182"/>
      <c r="G96" s="182"/>
      <c r="H96" s="182"/>
    </row>
    <row r="97" spans="1:9" ht="31.5" customHeight="1">
      <c r="B97" s="226"/>
      <c r="C97" s="227"/>
      <c r="D97" s="228"/>
      <c r="E97" s="228"/>
      <c r="F97" s="228"/>
      <c r="G97" s="228"/>
      <c r="H97" s="228"/>
    </row>
    <row r="98" spans="1:9" s="159" customFormat="1" ht="29.25" customHeight="1">
      <c r="B98" s="202" t="s">
        <v>558</v>
      </c>
      <c r="C98" s="203"/>
      <c r="D98" s="163"/>
      <c r="E98" s="163"/>
      <c r="F98" s="163"/>
      <c r="G98" s="163"/>
      <c r="H98" s="163"/>
    </row>
    <row r="99" spans="1:9" s="159" customFormat="1" ht="75" customHeight="1">
      <c r="B99" s="478" t="s">
        <v>972</v>
      </c>
      <c r="C99" s="478"/>
      <c r="D99" s="478"/>
      <c r="E99" s="478"/>
      <c r="F99" s="478"/>
      <c r="G99" s="478"/>
      <c r="H99" s="478"/>
    </row>
    <row r="100" spans="1:9" s="159" customFormat="1" ht="54.75" customHeight="1">
      <c r="B100" s="479" t="s">
        <v>973</v>
      </c>
      <c r="C100" s="479"/>
      <c r="D100" s="479"/>
      <c r="E100" s="479"/>
      <c r="F100" s="479"/>
      <c r="G100" s="479"/>
      <c r="H100" s="479"/>
    </row>
    <row r="101" spans="1:9" s="159" customFormat="1" ht="54.75" customHeight="1">
      <c r="B101" s="412"/>
      <c r="C101" s="412"/>
      <c r="D101" s="412"/>
      <c r="E101" s="412"/>
      <c r="F101" s="412"/>
      <c r="G101" s="412"/>
      <c r="H101" s="412"/>
    </row>
    <row r="102" spans="1:9" s="159" customFormat="1" ht="33" customHeight="1">
      <c r="B102" s="412"/>
      <c r="C102" s="412"/>
      <c r="D102" s="412"/>
      <c r="E102" s="412"/>
      <c r="F102" s="412"/>
      <c r="G102" s="412"/>
      <c r="H102" s="412"/>
    </row>
    <row r="103" spans="1:9">
      <c r="B103" s="476" t="s">
        <v>518</v>
      </c>
      <c r="C103" s="477" t="s">
        <v>519</v>
      </c>
      <c r="D103" s="477"/>
      <c r="E103" s="477"/>
      <c r="F103" s="477"/>
      <c r="G103" s="477"/>
      <c r="H103" s="477"/>
    </row>
    <row r="104" spans="1:9" ht="48">
      <c r="A104" s="102"/>
      <c r="B104" s="476"/>
      <c r="C104" s="164" t="s">
        <v>463</v>
      </c>
      <c r="D104" s="165" t="s">
        <v>508</v>
      </c>
      <c r="E104" s="165" t="s">
        <v>509</v>
      </c>
      <c r="F104" s="166" t="s">
        <v>510</v>
      </c>
      <c r="G104" s="166" t="s">
        <v>511</v>
      </c>
      <c r="H104" s="166" t="s">
        <v>512</v>
      </c>
      <c r="I104" s="159"/>
    </row>
    <row r="105" spans="1:9" ht="23.25" customHeight="1">
      <c r="B105" s="172" t="s">
        <v>559</v>
      </c>
      <c r="C105" s="166" t="s">
        <v>560</v>
      </c>
      <c r="D105" s="174">
        <v>100</v>
      </c>
      <c r="E105" s="174">
        <v>100</v>
      </c>
      <c r="F105" s="174">
        <v>100</v>
      </c>
      <c r="G105" s="174">
        <v>100</v>
      </c>
      <c r="H105" s="174">
        <v>50</v>
      </c>
    </row>
    <row r="106" spans="1:9">
      <c r="B106" s="172" t="s">
        <v>561</v>
      </c>
      <c r="C106" s="166" t="s">
        <v>475</v>
      </c>
      <c r="D106" s="174">
        <v>100</v>
      </c>
      <c r="E106" s="174">
        <v>100</v>
      </c>
      <c r="F106" s="174">
        <v>100</v>
      </c>
      <c r="G106" s="174">
        <v>100</v>
      </c>
      <c r="H106" s="174">
        <v>50</v>
      </c>
    </row>
    <row r="107" spans="1:9">
      <c r="B107" s="172" t="s">
        <v>562</v>
      </c>
      <c r="C107" s="166" t="s">
        <v>475</v>
      </c>
      <c r="D107" s="174">
        <v>9460</v>
      </c>
      <c r="E107" s="174">
        <v>9460</v>
      </c>
      <c r="F107" s="174">
        <v>9460</v>
      </c>
      <c r="G107" s="174">
        <v>9460</v>
      </c>
      <c r="H107" s="174">
        <v>9800</v>
      </c>
    </row>
    <row r="108" spans="1:9" ht="48.75" customHeight="1">
      <c r="B108" s="172" t="s">
        <v>563</v>
      </c>
      <c r="C108" s="166" t="s">
        <v>475</v>
      </c>
      <c r="D108" s="174">
        <v>1250</v>
      </c>
      <c r="E108" s="174">
        <v>1250</v>
      </c>
      <c r="F108" s="174">
        <v>1250</v>
      </c>
      <c r="G108" s="174">
        <v>1250</v>
      </c>
      <c r="H108" s="174">
        <v>1250</v>
      </c>
    </row>
    <row r="109" spans="1:9" ht="72">
      <c r="B109" s="172" t="s">
        <v>564</v>
      </c>
      <c r="C109" s="166" t="s">
        <v>475</v>
      </c>
      <c r="D109" s="204">
        <v>50</v>
      </c>
      <c r="E109" s="204">
        <v>50</v>
      </c>
      <c r="F109" s="204">
        <v>50</v>
      </c>
      <c r="G109" s="204">
        <v>50</v>
      </c>
      <c r="H109" s="204">
        <v>20</v>
      </c>
    </row>
    <row r="110" spans="1:9" ht="48">
      <c r="B110" s="172" t="s">
        <v>565</v>
      </c>
      <c r="C110" s="166" t="s">
        <v>475</v>
      </c>
      <c r="D110" s="174">
        <v>1350</v>
      </c>
      <c r="E110" s="174">
        <v>1350</v>
      </c>
      <c r="F110" s="174">
        <v>1350</v>
      </c>
      <c r="G110" s="174">
        <v>1350</v>
      </c>
      <c r="H110" s="174">
        <v>1500</v>
      </c>
    </row>
    <row r="111" spans="1:9" ht="48">
      <c r="B111" s="172" t="s">
        <v>1290</v>
      </c>
      <c r="C111" s="166" t="s">
        <v>468</v>
      </c>
      <c r="D111" s="174">
        <v>85</v>
      </c>
      <c r="E111" s="174">
        <v>85</v>
      </c>
      <c r="F111" s="174">
        <v>85</v>
      </c>
      <c r="G111" s="174">
        <v>85</v>
      </c>
      <c r="H111" s="174">
        <v>85</v>
      </c>
    </row>
    <row r="112" spans="1:9" ht="48">
      <c r="B112" s="172" t="s">
        <v>566</v>
      </c>
      <c r="C112" s="166" t="s">
        <v>475</v>
      </c>
      <c r="D112" s="174">
        <v>1000</v>
      </c>
      <c r="E112" s="174">
        <v>1000</v>
      </c>
      <c r="F112" s="174">
        <v>1000</v>
      </c>
      <c r="G112" s="174">
        <v>1000</v>
      </c>
      <c r="H112" s="174">
        <v>1000</v>
      </c>
    </row>
    <row r="113" spans="1:9" ht="144">
      <c r="B113" s="172" t="s">
        <v>567</v>
      </c>
      <c r="C113" s="166" t="s">
        <v>568</v>
      </c>
      <c r="D113" s="174">
        <v>100</v>
      </c>
      <c r="E113" s="174">
        <v>100</v>
      </c>
      <c r="F113" s="174">
        <v>100</v>
      </c>
      <c r="G113" s="174">
        <v>100</v>
      </c>
      <c r="H113" s="174">
        <v>50</v>
      </c>
    </row>
    <row r="114" spans="1:9">
      <c r="B114" s="177" t="s">
        <v>513</v>
      </c>
      <c r="C114" s="178" t="s">
        <v>514</v>
      </c>
      <c r="D114" s="179">
        <v>1122640</v>
      </c>
      <c r="E114" s="179">
        <f>SUM(E115:E116)</f>
        <v>786700</v>
      </c>
      <c r="F114" s="179">
        <f>SUM(F115:F116)</f>
        <v>0</v>
      </c>
      <c r="G114" s="179">
        <f>SUM(G115:G116)</f>
        <v>0</v>
      </c>
      <c r="H114" s="179">
        <f>SUM(H115:H116)</f>
        <v>0</v>
      </c>
    </row>
    <row r="115" spans="1:9">
      <c r="B115" s="177" t="s">
        <v>515</v>
      </c>
      <c r="C115" s="178" t="s">
        <v>514</v>
      </c>
      <c r="D115" s="192">
        <v>1122640</v>
      </c>
      <c r="E115" s="192">
        <f>สังเขป!G27</f>
        <v>786700</v>
      </c>
      <c r="F115" s="193"/>
      <c r="G115" s="193"/>
      <c r="H115" s="193"/>
    </row>
    <row r="116" spans="1:9">
      <c r="B116" s="177" t="s">
        <v>516</v>
      </c>
      <c r="C116" s="178" t="s">
        <v>514</v>
      </c>
      <c r="D116" s="182"/>
      <c r="E116" s="182"/>
      <c r="F116" s="182"/>
      <c r="G116" s="182"/>
      <c r="H116" s="182"/>
    </row>
    <row r="117" spans="1:9">
      <c r="B117" s="183"/>
      <c r="C117" s="184"/>
      <c r="D117" s="185"/>
      <c r="E117" s="185"/>
      <c r="F117" s="185"/>
      <c r="G117" s="185"/>
      <c r="H117" s="185"/>
    </row>
    <row r="118" spans="1:9" ht="26.25" customHeight="1">
      <c r="B118" s="202" t="s">
        <v>569</v>
      </c>
      <c r="C118" s="203"/>
      <c r="D118" s="163"/>
      <c r="E118" s="163"/>
      <c r="F118" s="163"/>
      <c r="G118" s="163"/>
      <c r="H118" s="163"/>
    </row>
    <row r="119" spans="1:9" ht="47.25" customHeight="1">
      <c r="B119" s="478" t="s">
        <v>974</v>
      </c>
      <c r="C119" s="478"/>
      <c r="D119" s="478"/>
      <c r="E119" s="478"/>
      <c r="F119" s="478"/>
      <c r="G119" s="478"/>
      <c r="H119" s="478"/>
    </row>
    <row r="120" spans="1:9" ht="49.5" customHeight="1">
      <c r="B120" s="481" t="s">
        <v>1216</v>
      </c>
      <c r="C120" s="479"/>
      <c r="D120" s="479"/>
      <c r="E120" s="479"/>
      <c r="F120" s="479"/>
      <c r="G120" s="479"/>
      <c r="H120" s="479"/>
    </row>
    <row r="121" spans="1:9" ht="21.75" customHeight="1">
      <c r="B121" s="414"/>
      <c r="C121" s="412"/>
      <c r="D121" s="412"/>
      <c r="E121" s="412"/>
      <c r="F121" s="412"/>
      <c r="G121" s="412"/>
      <c r="H121" s="412"/>
    </row>
    <row r="122" spans="1:9">
      <c r="B122" s="476" t="s">
        <v>518</v>
      </c>
      <c r="C122" s="477" t="s">
        <v>519</v>
      </c>
      <c r="D122" s="477"/>
      <c r="E122" s="477"/>
      <c r="F122" s="477"/>
      <c r="G122" s="477"/>
      <c r="H122" s="477"/>
    </row>
    <row r="123" spans="1:9" ht="43.5" customHeight="1">
      <c r="A123" s="102"/>
      <c r="B123" s="476"/>
      <c r="C123" s="164" t="s">
        <v>463</v>
      </c>
      <c r="D123" s="165" t="s">
        <v>508</v>
      </c>
      <c r="E123" s="165" t="s">
        <v>509</v>
      </c>
      <c r="F123" s="166" t="s">
        <v>510</v>
      </c>
      <c r="G123" s="166" t="s">
        <v>511</v>
      </c>
      <c r="H123" s="166" t="s">
        <v>512</v>
      </c>
      <c r="I123" s="159"/>
    </row>
    <row r="124" spans="1:9">
      <c r="B124" s="172" t="s">
        <v>570</v>
      </c>
      <c r="C124" s="166" t="s">
        <v>525</v>
      </c>
      <c r="D124" s="176">
        <v>493</v>
      </c>
      <c r="E124" s="176">
        <v>493</v>
      </c>
      <c r="F124" s="176">
        <v>493</v>
      </c>
      <c r="G124" s="176">
        <v>493</v>
      </c>
      <c r="H124" s="176">
        <v>493</v>
      </c>
    </row>
    <row r="125" spans="1:9" s="186" customFormat="1">
      <c r="B125" s="172" t="s">
        <v>571</v>
      </c>
      <c r="C125" s="166" t="s">
        <v>465</v>
      </c>
      <c r="D125" s="176">
        <v>178</v>
      </c>
      <c r="E125" s="176">
        <v>178</v>
      </c>
      <c r="F125" s="176">
        <v>178</v>
      </c>
      <c r="G125" s="176">
        <v>178</v>
      </c>
      <c r="H125" s="176">
        <v>178</v>
      </c>
    </row>
    <row r="126" spans="1:9" s="186" customFormat="1">
      <c r="B126" s="172" t="s">
        <v>572</v>
      </c>
      <c r="C126" s="166" t="s">
        <v>470</v>
      </c>
      <c r="D126" s="201">
        <v>12</v>
      </c>
      <c r="E126" s="201">
        <v>12</v>
      </c>
      <c r="F126" s="201">
        <v>12</v>
      </c>
      <c r="G126" s="201">
        <v>12</v>
      </c>
      <c r="H126" s="201">
        <v>12</v>
      </c>
    </row>
    <row r="127" spans="1:9" s="186" customFormat="1">
      <c r="B127" s="476" t="s">
        <v>518</v>
      </c>
      <c r="C127" s="477" t="s">
        <v>519</v>
      </c>
      <c r="D127" s="477"/>
      <c r="E127" s="477"/>
      <c r="F127" s="477"/>
      <c r="G127" s="477"/>
      <c r="H127" s="477"/>
    </row>
    <row r="128" spans="1:9" s="186" customFormat="1" ht="48">
      <c r="B128" s="476"/>
      <c r="C128" s="164" t="s">
        <v>463</v>
      </c>
      <c r="D128" s="165" t="s">
        <v>508</v>
      </c>
      <c r="E128" s="165" t="s">
        <v>509</v>
      </c>
      <c r="F128" s="166" t="s">
        <v>510</v>
      </c>
      <c r="G128" s="166" t="s">
        <v>511</v>
      </c>
      <c r="H128" s="166" t="s">
        <v>512</v>
      </c>
    </row>
    <row r="129" spans="1:9" ht="51.75" customHeight="1">
      <c r="B129" s="172" t="s">
        <v>573</v>
      </c>
      <c r="C129" s="166" t="s">
        <v>470</v>
      </c>
      <c r="D129" s="201">
        <v>180</v>
      </c>
      <c r="E129" s="201">
        <v>180</v>
      </c>
      <c r="F129" s="201">
        <v>180</v>
      </c>
      <c r="G129" s="201">
        <v>180</v>
      </c>
      <c r="H129" s="201">
        <v>180</v>
      </c>
    </row>
    <row r="130" spans="1:9" ht="48">
      <c r="B130" s="172" t="s">
        <v>574</v>
      </c>
      <c r="C130" s="166" t="s">
        <v>475</v>
      </c>
      <c r="D130" s="201">
        <v>2353</v>
      </c>
      <c r="E130" s="201">
        <v>2353</v>
      </c>
      <c r="F130" s="201">
        <v>2353</v>
      </c>
      <c r="G130" s="201">
        <v>2353</v>
      </c>
      <c r="H130" s="201">
        <v>2353</v>
      </c>
    </row>
    <row r="131" spans="1:9" s="159" customFormat="1">
      <c r="B131" s="177" t="s">
        <v>513</v>
      </c>
      <c r="C131" s="178" t="s">
        <v>514</v>
      </c>
      <c r="D131" s="179">
        <v>2698060</v>
      </c>
      <c r="E131" s="179">
        <f>SUM(E132:E133)</f>
        <v>13561800</v>
      </c>
      <c r="F131" s="179">
        <f>SUM(F132:F133)</f>
        <v>0</v>
      </c>
      <c r="G131" s="179">
        <f>SUM(G132:G133)</f>
        <v>0</v>
      </c>
      <c r="H131" s="179">
        <f>SUM(H132:H133)</f>
        <v>0</v>
      </c>
    </row>
    <row r="132" spans="1:9" s="159" customFormat="1">
      <c r="B132" s="177" t="s">
        <v>515</v>
      </c>
      <c r="C132" s="178" t="s">
        <v>514</v>
      </c>
      <c r="D132" s="179">
        <v>2698060</v>
      </c>
      <c r="E132" s="192">
        <f>สังเขป!G28</f>
        <v>13561800</v>
      </c>
      <c r="F132" s="193"/>
      <c r="G132" s="193"/>
      <c r="H132" s="193"/>
    </row>
    <row r="133" spans="1:9" s="159" customFormat="1">
      <c r="B133" s="177" t="s">
        <v>516</v>
      </c>
      <c r="C133" s="178" t="s">
        <v>514</v>
      </c>
      <c r="D133" s="182"/>
      <c r="E133" s="182"/>
      <c r="F133" s="182"/>
      <c r="G133" s="182"/>
      <c r="H133" s="182"/>
    </row>
    <row r="134" spans="1:9" s="159" customFormat="1" ht="21" customHeight="1">
      <c r="B134" s="154"/>
      <c r="C134" s="205"/>
      <c r="D134" s="154"/>
      <c r="E134" s="154"/>
      <c r="F134" s="154"/>
      <c r="G134" s="154"/>
      <c r="H134" s="154"/>
    </row>
    <row r="135" spans="1:9" ht="27.75" customHeight="1">
      <c r="B135" s="202" t="s">
        <v>575</v>
      </c>
      <c r="C135" s="203"/>
      <c r="D135" s="163"/>
      <c r="E135" s="163"/>
      <c r="F135" s="163"/>
      <c r="G135" s="163"/>
      <c r="H135" s="163"/>
    </row>
    <row r="136" spans="1:9" ht="51" customHeight="1">
      <c r="B136" s="478" t="s">
        <v>975</v>
      </c>
      <c r="C136" s="478"/>
      <c r="D136" s="478"/>
      <c r="E136" s="478"/>
      <c r="F136" s="478"/>
      <c r="G136" s="478"/>
      <c r="H136" s="478"/>
    </row>
    <row r="137" spans="1:9" ht="49.5" customHeight="1">
      <c r="B137" s="479" t="s">
        <v>976</v>
      </c>
      <c r="C137" s="479"/>
      <c r="D137" s="479"/>
      <c r="E137" s="479"/>
      <c r="F137" s="479"/>
      <c r="G137" s="479"/>
      <c r="H137" s="479"/>
    </row>
    <row r="138" spans="1:9" ht="21.75" customHeight="1">
      <c r="B138" s="412"/>
      <c r="C138" s="412"/>
      <c r="D138" s="412"/>
      <c r="E138" s="412"/>
      <c r="F138" s="412"/>
      <c r="G138" s="412"/>
      <c r="H138" s="412"/>
    </row>
    <row r="139" spans="1:9">
      <c r="B139" s="476" t="s">
        <v>518</v>
      </c>
      <c r="C139" s="477" t="s">
        <v>519</v>
      </c>
      <c r="D139" s="477"/>
      <c r="E139" s="477"/>
      <c r="F139" s="477"/>
      <c r="G139" s="477"/>
      <c r="H139" s="477"/>
    </row>
    <row r="140" spans="1:9" ht="45" customHeight="1">
      <c r="A140" s="102"/>
      <c r="B140" s="476"/>
      <c r="C140" s="164" t="s">
        <v>463</v>
      </c>
      <c r="D140" s="165" t="s">
        <v>508</v>
      </c>
      <c r="E140" s="165" t="s">
        <v>509</v>
      </c>
      <c r="F140" s="166" t="s">
        <v>510</v>
      </c>
      <c r="G140" s="166" t="s">
        <v>511</v>
      </c>
      <c r="H140" s="166" t="s">
        <v>512</v>
      </c>
      <c r="I140" s="159"/>
    </row>
    <row r="141" spans="1:9" ht="48">
      <c r="B141" s="439" t="s">
        <v>1291</v>
      </c>
      <c r="C141" s="166" t="s">
        <v>576</v>
      </c>
      <c r="D141" s="206">
        <v>0.4486</v>
      </c>
      <c r="E141" s="206">
        <v>0.4486</v>
      </c>
      <c r="F141" s="206">
        <v>0.4486</v>
      </c>
      <c r="G141" s="206">
        <v>0.4486</v>
      </c>
      <c r="H141" s="206">
        <v>0.4486</v>
      </c>
    </row>
    <row r="142" spans="1:9">
      <c r="B142" s="207" t="s">
        <v>577</v>
      </c>
      <c r="C142" s="208" t="s">
        <v>578</v>
      </c>
      <c r="D142" s="209">
        <v>2</v>
      </c>
      <c r="E142" s="209">
        <v>2</v>
      </c>
      <c r="F142" s="209">
        <v>2</v>
      </c>
      <c r="G142" s="210">
        <v>2</v>
      </c>
      <c r="H142" s="210">
        <v>2</v>
      </c>
    </row>
    <row r="143" spans="1:9">
      <c r="B143" s="172" t="s">
        <v>579</v>
      </c>
      <c r="C143" s="166" t="s">
        <v>470</v>
      </c>
      <c r="D143" s="176">
        <v>17</v>
      </c>
      <c r="E143" s="176">
        <v>17</v>
      </c>
      <c r="F143" s="176">
        <v>17</v>
      </c>
      <c r="G143" s="176">
        <v>17</v>
      </c>
      <c r="H143" s="176">
        <v>17</v>
      </c>
    </row>
    <row r="144" spans="1:9">
      <c r="B144" s="172" t="s">
        <v>580</v>
      </c>
      <c r="C144" s="166" t="s">
        <v>581</v>
      </c>
      <c r="D144" s="176">
        <v>16</v>
      </c>
      <c r="E144" s="176">
        <v>16</v>
      </c>
      <c r="F144" s="176">
        <v>16</v>
      </c>
      <c r="G144" s="176">
        <v>16</v>
      </c>
      <c r="H144" s="176">
        <v>16</v>
      </c>
    </row>
    <row r="145" spans="1:9" ht="48">
      <c r="B145" s="172" t="s">
        <v>1292</v>
      </c>
      <c r="C145" s="166" t="s">
        <v>468</v>
      </c>
      <c r="D145" s="211">
        <v>72.67</v>
      </c>
      <c r="E145" s="211">
        <v>72.67</v>
      </c>
      <c r="F145" s="211">
        <v>72.67</v>
      </c>
      <c r="G145" s="211">
        <v>72.67</v>
      </c>
      <c r="H145" s="211">
        <v>72.67</v>
      </c>
    </row>
    <row r="146" spans="1:9">
      <c r="B146" s="177" t="s">
        <v>513</v>
      </c>
      <c r="C146" s="178" t="s">
        <v>514</v>
      </c>
      <c r="D146" s="179">
        <v>8429880</v>
      </c>
      <c r="E146" s="179">
        <f>SUM(E147:E148)</f>
        <v>1736500</v>
      </c>
      <c r="F146" s="179">
        <f>SUM(F147:F148)</f>
        <v>0</v>
      </c>
      <c r="G146" s="179">
        <f>SUM(G147:G148)</f>
        <v>0</v>
      </c>
      <c r="H146" s="179">
        <f>SUM(H147:H148)</f>
        <v>0</v>
      </c>
    </row>
    <row r="147" spans="1:9" s="159" customFormat="1">
      <c r="B147" s="177" t="s">
        <v>515</v>
      </c>
      <c r="C147" s="178" t="s">
        <v>514</v>
      </c>
      <c r="D147" s="192">
        <v>8429880</v>
      </c>
      <c r="E147" s="192">
        <f>สังเขป!G29</f>
        <v>1736500</v>
      </c>
      <c r="F147" s="193"/>
      <c r="G147" s="193"/>
      <c r="H147" s="193"/>
    </row>
    <row r="148" spans="1:9" s="159" customFormat="1">
      <c r="B148" s="177" t="s">
        <v>516</v>
      </c>
      <c r="C148" s="178" t="s">
        <v>514</v>
      </c>
      <c r="D148" s="182"/>
      <c r="E148" s="182"/>
      <c r="F148" s="182"/>
      <c r="G148" s="182"/>
      <c r="H148" s="182"/>
    </row>
    <row r="149" spans="1:9" s="159" customFormat="1" ht="30" customHeight="1">
      <c r="B149" s="226"/>
      <c r="C149" s="227"/>
      <c r="D149" s="228"/>
      <c r="E149" s="228"/>
      <c r="F149" s="228"/>
      <c r="G149" s="228"/>
      <c r="H149" s="228"/>
    </row>
    <row r="150" spans="1:9">
      <c r="B150" s="161" t="s">
        <v>582</v>
      </c>
      <c r="C150" s="162"/>
      <c r="D150" s="163"/>
      <c r="E150" s="163"/>
      <c r="F150" s="163"/>
      <c r="G150" s="163"/>
      <c r="H150" s="163"/>
    </row>
    <row r="151" spans="1:9" ht="74.25" customHeight="1">
      <c r="B151" s="478" t="s">
        <v>1217</v>
      </c>
      <c r="C151" s="478"/>
      <c r="D151" s="478"/>
      <c r="E151" s="478"/>
      <c r="F151" s="478"/>
      <c r="G151" s="478"/>
      <c r="H151" s="478"/>
    </row>
    <row r="152" spans="1:9" ht="32.25" customHeight="1">
      <c r="B152" s="479" t="s">
        <v>977</v>
      </c>
      <c r="C152" s="479"/>
      <c r="D152" s="479"/>
      <c r="E152" s="479"/>
      <c r="F152" s="479"/>
      <c r="G152" s="479"/>
      <c r="H152" s="479"/>
    </row>
    <row r="153" spans="1:9" ht="35.25" customHeight="1">
      <c r="B153" s="412"/>
      <c r="C153" s="412"/>
      <c r="D153" s="412"/>
      <c r="E153" s="412"/>
      <c r="F153" s="412"/>
      <c r="G153" s="412"/>
      <c r="H153" s="412"/>
    </row>
    <row r="154" spans="1:9">
      <c r="B154" s="476" t="s">
        <v>518</v>
      </c>
      <c r="C154" s="477" t="s">
        <v>519</v>
      </c>
      <c r="D154" s="477"/>
      <c r="E154" s="477"/>
      <c r="F154" s="477"/>
      <c r="G154" s="477"/>
      <c r="H154" s="477"/>
    </row>
    <row r="155" spans="1:9" ht="48">
      <c r="A155" s="102"/>
      <c r="B155" s="476"/>
      <c r="C155" s="164" t="s">
        <v>463</v>
      </c>
      <c r="D155" s="165" t="s">
        <v>508</v>
      </c>
      <c r="E155" s="165" t="s">
        <v>509</v>
      </c>
      <c r="F155" s="166" t="s">
        <v>510</v>
      </c>
      <c r="G155" s="166" t="s">
        <v>511</v>
      </c>
      <c r="H155" s="166" t="s">
        <v>512</v>
      </c>
      <c r="I155" s="159"/>
    </row>
    <row r="156" spans="1:9">
      <c r="B156" s="172" t="s">
        <v>583</v>
      </c>
      <c r="C156" s="166" t="s">
        <v>473</v>
      </c>
      <c r="D156" s="212">
        <v>82529.2</v>
      </c>
      <c r="E156" s="212">
        <v>82529.2</v>
      </c>
      <c r="F156" s="212">
        <v>82529.2</v>
      </c>
      <c r="G156" s="212">
        <v>82529.2</v>
      </c>
      <c r="H156" s="212">
        <v>82529.2</v>
      </c>
    </row>
    <row r="157" spans="1:9">
      <c r="B157" s="213" t="s">
        <v>584</v>
      </c>
      <c r="C157" s="214" t="s">
        <v>585</v>
      </c>
      <c r="D157" s="451" t="s">
        <v>1357</v>
      </c>
      <c r="E157" s="215" t="s">
        <v>1357</v>
      </c>
      <c r="F157" s="215" t="s">
        <v>1357</v>
      </c>
      <c r="G157" s="215" t="s">
        <v>1357</v>
      </c>
      <c r="H157" s="215" t="s">
        <v>1357</v>
      </c>
    </row>
    <row r="158" spans="1:9">
      <c r="B158" s="213" t="s">
        <v>586</v>
      </c>
      <c r="C158" s="214" t="s">
        <v>585</v>
      </c>
      <c r="D158" s="216" t="s">
        <v>1358</v>
      </c>
      <c r="E158" s="216" t="s">
        <v>1358</v>
      </c>
      <c r="F158" s="216" t="s">
        <v>1358</v>
      </c>
      <c r="G158" s="216" t="s">
        <v>1358</v>
      </c>
      <c r="H158" s="216" t="s">
        <v>1358</v>
      </c>
    </row>
    <row r="159" spans="1:9" ht="48">
      <c r="B159" s="172" t="s">
        <v>1219</v>
      </c>
      <c r="C159" s="166" t="s">
        <v>587</v>
      </c>
      <c r="D159" s="201">
        <v>10</v>
      </c>
      <c r="E159" s="201">
        <v>10</v>
      </c>
      <c r="F159" s="201">
        <v>10</v>
      </c>
      <c r="G159" s="201">
        <v>10</v>
      </c>
      <c r="H159" s="201">
        <v>10</v>
      </c>
    </row>
    <row r="160" spans="1:9" ht="50.25" customHeight="1">
      <c r="B160" s="172" t="s">
        <v>588</v>
      </c>
      <c r="C160" s="166" t="s">
        <v>468</v>
      </c>
      <c r="D160" s="217">
        <v>72.67</v>
      </c>
      <c r="E160" s="217">
        <v>72.67</v>
      </c>
      <c r="F160" s="217">
        <v>72.67</v>
      </c>
      <c r="G160" s="217">
        <v>72.67</v>
      </c>
      <c r="H160" s="217">
        <v>72.67</v>
      </c>
    </row>
    <row r="161" spans="1:9" s="186" customFormat="1" ht="56.25" customHeight="1">
      <c r="B161" s="172" t="s">
        <v>1218</v>
      </c>
      <c r="C161" s="166" t="s">
        <v>468</v>
      </c>
      <c r="D161" s="217">
        <v>72.67</v>
      </c>
      <c r="E161" s="217">
        <v>72.67</v>
      </c>
      <c r="F161" s="217">
        <v>72.67</v>
      </c>
      <c r="G161" s="217">
        <v>72.67</v>
      </c>
      <c r="H161" s="217">
        <v>72.67</v>
      </c>
    </row>
    <row r="162" spans="1:9" s="159" customFormat="1">
      <c r="B162" s="177" t="s">
        <v>513</v>
      </c>
      <c r="C162" s="178" t="s">
        <v>514</v>
      </c>
      <c r="D162" s="179">
        <v>19351960</v>
      </c>
      <c r="E162" s="179">
        <f>SUM(E163:E164)</f>
        <v>22283500</v>
      </c>
      <c r="F162" s="179">
        <f>SUM(F163:F164)</f>
        <v>0</v>
      </c>
      <c r="G162" s="179">
        <f>SUM(G163:G164)</f>
        <v>0</v>
      </c>
      <c r="H162" s="179">
        <f>SUM(H163:H164)</f>
        <v>0</v>
      </c>
    </row>
    <row r="163" spans="1:9" s="159" customFormat="1">
      <c r="B163" s="177" t="s">
        <v>515</v>
      </c>
      <c r="C163" s="178" t="s">
        <v>514</v>
      </c>
      <c r="D163" s="179">
        <v>19351960</v>
      </c>
      <c r="E163" s="192">
        <f>สังเขป!G30</f>
        <v>22283500</v>
      </c>
      <c r="F163" s="193"/>
      <c r="G163" s="193"/>
      <c r="H163" s="193"/>
    </row>
    <row r="164" spans="1:9" s="159" customFormat="1">
      <c r="B164" s="177" t="s">
        <v>516</v>
      </c>
      <c r="C164" s="178" t="s">
        <v>514</v>
      </c>
      <c r="D164" s="182"/>
      <c r="E164" s="182"/>
      <c r="F164" s="182"/>
      <c r="G164" s="182"/>
      <c r="H164" s="182"/>
    </row>
    <row r="165" spans="1:9" s="159" customFormat="1">
      <c r="B165" s="183"/>
      <c r="C165" s="184"/>
      <c r="D165" s="185"/>
      <c r="E165" s="185"/>
      <c r="F165" s="185"/>
      <c r="G165" s="185"/>
      <c r="H165" s="185"/>
    </row>
    <row r="166" spans="1:9" s="159" customFormat="1" ht="26.25" customHeight="1">
      <c r="B166" s="161" t="s">
        <v>589</v>
      </c>
      <c r="C166" s="162"/>
      <c r="D166" s="163"/>
      <c r="E166" s="163"/>
      <c r="F166" s="163"/>
      <c r="G166" s="163"/>
      <c r="H166" s="163"/>
    </row>
    <row r="167" spans="1:9" s="159" customFormat="1" ht="78.75" customHeight="1">
      <c r="B167" s="478" t="s">
        <v>1220</v>
      </c>
      <c r="C167" s="478"/>
      <c r="D167" s="478"/>
      <c r="E167" s="478"/>
      <c r="F167" s="478"/>
      <c r="G167" s="478"/>
      <c r="H167" s="478"/>
    </row>
    <row r="168" spans="1:9" s="159" customFormat="1">
      <c r="B168" s="463" t="s">
        <v>978</v>
      </c>
      <c r="C168" s="463"/>
      <c r="D168" s="463"/>
      <c r="E168" s="463"/>
      <c r="F168" s="463"/>
      <c r="G168" s="463"/>
      <c r="H168" s="463"/>
    </row>
    <row r="169" spans="1:9" s="159" customFormat="1" ht="18" customHeight="1">
      <c r="B169" s="155"/>
      <c r="C169" s="205"/>
      <c r="D169" s="154"/>
      <c r="E169" s="154"/>
      <c r="F169" s="154"/>
      <c r="G169" s="154"/>
      <c r="H169" s="154"/>
    </row>
    <row r="170" spans="1:9" s="159" customFormat="1">
      <c r="B170" s="476" t="s">
        <v>518</v>
      </c>
      <c r="C170" s="477" t="s">
        <v>519</v>
      </c>
      <c r="D170" s="477"/>
      <c r="E170" s="477"/>
      <c r="F170" s="477"/>
      <c r="G170" s="477"/>
      <c r="H170" s="477"/>
    </row>
    <row r="171" spans="1:9" ht="48">
      <c r="A171" s="102"/>
      <c r="B171" s="476"/>
      <c r="C171" s="164" t="s">
        <v>463</v>
      </c>
      <c r="D171" s="165" t="s">
        <v>508</v>
      </c>
      <c r="E171" s="165" t="s">
        <v>509</v>
      </c>
      <c r="F171" s="166" t="s">
        <v>510</v>
      </c>
      <c r="G171" s="166" t="s">
        <v>511</v>
      </c>
      <c r="H171" s="166" t="s">
        <v>512</v>
      </c>
      <c r="I171" s="159"/>
    </row>
    <row r="172" spans="1:9" s="159" customFormat="1">
      <c r="B172" s="218" t="s">
        <v>590</v>
      </c>
      <c r="C172" s="166" t="s">
        <v>525</v>
      </c>
      <c r="D172" s="176">
        <v>1791460</v>
      </c>
      <c r="E172" s="176">
        <v>1791460</v>
      </c>
      <c r="F172" s="176">
        <v>1791460</v>
      </c>
      <c r="G172" s="176">
        <v>1791460</v>
      </c>
      <c r="H172" s="176">
        <v>1791460</v>
      </c>
    </row>
    <row r="173" spans="1:9" s="159" customFormat="1">
      <c r="B173" s="172" t="s">
        <v>591</v>
      </c>
      <c r="C173" s="166" t="s">
        <v>592</v>
      </c>
      <c r="D173" s="176">
        <v>1595</v>
      </c>
      <c r="E173" s="176">
        <v>1595</v>
      </c>
      <c r="F173" s="176">
        <v>1595</v>
      </c>
      <c r="G173" s="176">
        <v>1595</v>
      </c>
      <c r="H173" s="176">
        <v>1595</v>
      </c>
    </row>
    <row r="174" spans="1:9" s="159" customFormat="1">
      <c r="B174" s="172" t="s">
        <v>593</v>
      </c>
      <c r="C174" s="166" t="s">
        <v>594</v>
      </c>
      <c r="D174" s="176">
        <v>14400</v>
      </c>
      <c r="E174" s="176">
        <v>14400</v>
      </c>
      <c r="F174" s="176">
        <v>14400</v>
      </c>
      <c r="G174" s="176">
        <v>14400</v>
      </c>
      <c r="H174" s="176">
        <v>14400</v>
      </c>
    </row>
    <row r="175" spans="1:9" s="159" customFormat="1">
      <c r="B175" s="172" t="s">
        <v>595</v>
      </c>
      <c r="C175" s="166" t="s">
        <v>475</v>
      </c>
      <c r="D175" s="176">
        <v>4</v>
      </c>
      <c r="E175" s="176">
        <v>4</v>
      </c>
      <c r="F175" s="176">
        <v>4</v>
      </c>
      <c r="G175" s="176">
        <v>4</v>
      </c>
      <c r="H175" s="176">
        <v>4</v>
      </c>
    </row>
    <row r="176" spans="1:9" s="159" customFormat="1">
      <c r="B176" s="172" t="s">
        <v>596</v>
      </c>
      <c r="C176" s="166" t="s">
        <v>470</v>
      </c>
      <c r="D176" s="217">
        <v>2</v>
      </c>
      <c r="E176" s="217">
        <v>2</v>
      </c>
      <c r="F176" s="217">
        <v>2</v>
      </c>
      <c r="G176" s="217">
        <v>2</v>
      </c>
      <c r="H176" s="217">
        <v>2</v>
      </c>
    </row>
    <row r="177" spans="1:9" s="159" customFormat="1">
      <c r="B177" s="177" t="s">
        <v>513</v>
      </c>
      <c r="C177" s="178" t="s">
        <v>514</v>
      </c>
      <c r="D177" s="179">
        <v>7350900</v>
      </c>
      <c r="E177" s="179">
        <f t="shared" ref="E177:G177" si="1">SUM(E178:E179)</f>
        <v>7413400</v>
      </c>
      <c r="F177" s="179">
        <f t="shared" si="1"/>
        <v>0</v>
      </c>
      <c r="G177" s="179">
        <f t="shared" si="1"/>
        <v>0</v>
      </c>
      <c r="H177" s="179">
        <f t="shared" ref="H177" si="2">SUM(H178:H179)</f>
        <v>0</v>
      </c>
    </row>
    <row r="178" spans="1:9" s="159" customFormat="1">
      <c r="B178" s="177" t="s">
        <v>515</v>
      </c>
      <c r="C178" s="178" t="s">
        <v>514</v>
      </c>
      <c r="D178" s="179">
        <v>7350900</v>
      </c>
      <c r="E178" s="192">
        <f>สังเขป!G31</f>
        <v>7413400</v>
      </c>
      <c r="F178" s="193"/>
      <c r="G178" s="193"/>
      <c r="H178" s="193"/>
    </row>
    <row r="179" spans="1:9" s="159" customFormat="1">
      <c r="B179" s="177" t="s">
        <v>516</v>
      </c>
      <c r="C179" s="178" t="s">
        <v>514</v>
      </c>
      <c r="D179" s="182"/>
      <c r="E179" s="182"/>
      <c r="F179" s="182"/>
      <c r="G179" s="182"/>
      <c r="H179" s="182"/>
    </row>
    <row r="180" spans="1:9" s="159" customFormat="1">
      <c r="B180" s="226"/>
      <c r="C180" s="227"/>
      <c r="D180" s="228"/>
      <c r="E180" s="228"/>
      <c r="F180" s="228"/>
      <c r="G180" s="228"/>
      <c r="H180" s="228"/>
    </row>
    <row r="181" spans="1:9" s="159" customFormat="1">
      <c r="B181" s="226"/>
      <c r="C181" s="227"/>
      <c r="D181" s="228"/>
      <c r="E181" s="228"/>
      <c r="F181" s="228"/>
      <c r="G181" s="228"/>
      <c r="H181" s="228"/>
    </row>
    <row r="182" spans="1:9" s="159" customFormat="1">
      <c r="B182" s="226"/>
      <c r="C182" s="227"/>
      <c r="D182" s="228"/>
      <c r="E182" s="228"/>
      <c r="F182" s="228"/>
      <c r="G182" s="228"/>
      <c r="H182" s="228"/>
    </row>
    <row r="183" spans="1:9" s="159" customFormat="1">
      <c r="B183" s="226"/>
      <c r="C183" s="227"/>
      <c r="D183" s="228"/>
      <c r="E183" s="228"/>
      <c r="F183" s="228"/>
      <c r="G183" s="228"/>
      <c r="H183" s="228"/>
    </row>
    <row r="184" spans="1:9" s="159" customFormat="1">
      <c r="B184" s="226"/>
      <c r="C184" s="227"/>
      <c r="D184" s="228"/>
      <c r="E184" s="228"/>
      <c r="F184" s="228"/>
      <c r="G184" s="228"/>
      <c r="H184" s="228"/>
    </row>
    <row r="185" spans="1:9" s="159" customFormat="1" ht="27" customHeight="1">
      <c r="B185" s="202" t="s">
        <v>597</v>
      </c>
      <c r="C185" s="203"/>
      <c r="D185" s="163"/>
      <c r="E185" s="163"/>
      <c r="F185" s="163"/>
      <c r="G185" s="163"/>
      <c r="H185" s="163"/>
    </row>
    <row r="186" spans="1:9" ht="96.75" customHeight="1">
      <c r="B186" s="489" t="s">
        <v>1221</v>
      </c>
      <c r="C186" s="478"/>
      <c r="D186" s="478"/>
      <c r="E186" s="478"/>
      <c r="F186" s="478"/>
      <c r="G186" s="478"/>
      <c r="H186" s="478"/>
    </row>
    <row r="187" spans="1:9" ht="28.5" customHeight="1">
      <c r="B187" s="479" t="s">
        <v>979</v>
      </c>
      <c r="C187" s="479"/>
      <c r="D187" s="479"/>
      <c r="E187" s="479"/>
      <c r="F187" s="479"/>
      <c r="G187" s="479"/>
      <c r="H187" s="479"/>
    </row>
    <row r="188" spans="1:9">
      <c r="B188" s="476" t="s">
        <v>518</v>
      </c>
      <c r="C188" s="477" t="s">
        <v>519</v>
      </c>
      <c r="D188" s="477"/>
      <c r="E188" s="477"/>
      <c r="F188" s="477"/>
      <c r="G188" s="477"/>
      <c r="H188" s="477"/>
    </row>
    <row r="189" spans="1:9" ht="40.5" customHeight="1">
      <c r="A189" s="102"/>
      <c r="B189" s="476"/>
      <c r="C189" s="164" t="s">
        <v>463</v>
      </c>
      <c r="D189" s="165" t="s">
        <v>508</v>
      </c>
      <c r="E189" s="165" t="s">
        <v>509</v>
      </c>
      <c r="F189" s="166" t="s">
        <v>510</v>
      </c>
      <c r="G189" s="166" t="s">
        <v>511</v>
      </c>
      <c r="H189" s="166" t="s">
        <v>512</v>
      </c>
      <c r="I189" s="159"/>
    </row>
    <row r="190" spans="1:9">
      <c r="B190" s="172" t="s">
        <v>598</v>
      </c>
      <c r="C190" s="166" t="s">
        <v>465</v>
      </c>
      <c r="D190" s="176">
        <v>30</v>
      </c>
      <c r="E190" s="176">
        <v>30</v>
      </c>
      <c r="F190" s="176">
        <v>30</v>
      </c>
      <c r="G190" s="176">
        <v>30</v>
      </c>
      <c r="H190" s="176">
        <v>30</v>
      </c>
    </row>
    <row r="191" spans="1:9">
      <c r="B191" s="172" t="s">
        <v>324</v>
      </c>
      <c r="C191" s="166" t="s">
        <v>599</v>
      </c>
      <c r="D191" s="176" t="s">
        <v>557</v>
      </c>
      <c r="E191" s="176" t="s">
        <v>557</v>
      </c>
      <c r="F191" s="176" t="s">
        <v>557</v>
      </c>
      <c r="G191" s="176" t="s">
        <v>557</v>
      </c>
      <c r="H191" s="176" t="s">
        <v>557</v>
      </c>
    </row>
    <row r="192" spans="1:9" ht="48">
      <c r="B192" s="172" t="s">
        <v>600</v>
      </c>
      <c r="C192" s="166" t="s">
        <v>601</v>
      </c>
      <c r="D192" s="176" t="s">
        <v>1359</v>
      </c>
      <c r="E192" s="176" t="s">
        <v>1359</v>
      </c>
      <c r="F192" s="176" t="s">
        <v>1359</v>
      </c>
      <c r="G192" s="176" t="s">
        <v>1359</v>
      </c>
      <c r="H192" s="176" t="s">
        <v>1359</v>
      </c>
    </row>
    <row r="193" spans="1:9" ht="48">
      <c r="B193" s="172" t="s">
        <v>602</v>
      </c>
      <c r="C193" s="166" t="s">
        <v>601</v>
      </c>
      <c r="D193" s="176" t="s">
        <v>603</v>
      </c>
      <c r="E193" s="176" t="s">
        <v>603</v>
      </c>
      <c r="F193" s="176" t="s">
        <v>604</v>
      </c>
      <c r="G193" s="176" t="s">
        <v>604</v>
      </c>
      <c r="H193" s="176" t="s">
        <v>1360</v>
      </c>
    </row>
    <row r="194" spans="1:9">
      <c r="B194" s="177" t="s">
        <v>513</v>
      </c>
      <c r="C194" s="178" t="s">
        <v>514</v>
      </c>
      <c r="D194" s="179">
        <v>4655100</v>
      </c>
      <c r="E194" s="179">
        <f>SUM(E195:E196)</f>
        <v>5792740</v>
      </c>
      <c r="F194" s="179">
        <f>SUM(F195:F196)</f>
        <v>0</v>
      </c>
      <c r="G194" s="179">
        <f>SUM(G195:G196)</f>
        <v>0</v>
      </c>
      <c r="H194" s="179">
        <f>SUM(H195:H196)</f>
        <v>0</v>
      </c>
    </row>
    <row r="195" spans="1:9">
      <c r="B195" s="177" t="s">
        <v>515</v>
      </c>
      <c r="C195" s="178" t="s">
        <v>514</v>
      </c>
      <c r="D195" s="192">
        <v>4655100</v>
      </c>
      <c r="E195" s="192">
        <f>สังเขป!G32</f>
        <v>5792740</v>
      </c>
      <c r="F195" s="193"/>
      <c r="G195" s="193"/>
      <c r="H195" s="193"/>
    </row>
    <row r="196" spans="1:9">
      <c r="B196" s="177" t="s">
        <v>516</v>
      </c>
      <c r="C196" s="178" t="s">
        <v>514</v>
      </c>
      <c r="D196" s="182"/>
      <c r="E196" s="182"/>
      <c r="F196" s="182"/>
      <c r="G196" s="182"/>
      <c r="H196" s="182"/>
    </row>
    <row r="197" spans="1:9" s="159" customFormat="1" ht="20.25" customHeight="1">
      <c r="B197" s="154"/>
      <c r="C197" s="205"/>
      <c r="D197" s="154"/>
      <c r="E197" s="154"/>
      <c r="F197" s="154"/>
      <c r="G197" s="154"/>
      <c r="H197" s="154"/>
    </row>
    <row r="198" spans="1:9" s="159" customFormat="1">
      <c r="B198" s="161" t="s">
        <v>605</v>
      </c>
      <c r="C198" s="162"/>
      <c r="D198" s="163"/>
      <c r="E198" s="163"/>
      <c r="F198" s="163"/>
      <c r="G198" s="163"/>
      <c r="H198" s="163"/>
    </row>
    <row r="199" spans="1:9" s="159" customFormat="1" ht="102" customHeight="1">
      <c r="B199" s="478" t="s">
        <v>1297</v>
      </c>
      <c r="C199" s="488"/>
      <c r="D199" s="488"/>
      <c r="E199" s="488"/>
      <c r="F199" s="488"/>
      <c r="G199" s="488"/>
      <c r="H199" s="488"/>
    </row>
    <row r="200" spans="1:9" ht="26.25" customHeight="1">
      <c r="B200" s="479" t="s">
        <v>980</v>
      </c>
      <c r="C200" s="479"/>
      <c r="D200" s="479"/>
      <c r="E200" s="479"/>
      <c r="F200" s="479"/>
      <c r="G200" s="479"/>
      <c r="H200" s="479"/>
    </row>
    <row r="201" spans="1:9" ht="18.75" customHeight="1">
      <c r="B201" s="412"/>
      <c r="C201" s="412"/>
      <c r="D201" s="412"/>
      <c r="E201" s="412"/>
      <c r="F201" s="412"/>
      <c r="G201" s="412"/>
      <c r="H201" s="412"/>
    </row>
    <row r="202" spans="1:9">
      <c r="B202" s="476" t="s">
        <v>518</v>
      </c>
      <c r="C202" s="477" t="s">
        <v>519</v>
      </c>
      <c r="D202" s="477"/>
      <c r="E202" s="477"/>
      <c r="F202" s="477"/>
      <c r="G202" s="477"/>
      <c r="H202" s="477"/>
    </row>
    <row r="203" spans="1:9" ht="48">
      <c r="A203" s="102"/>
      <c r="B203" s="476"/>
      <c r="C203" s="164" t="s">
        <v>463</v>
      </c>
      <c r="D203" s="165" t="s">
        <v>508</v>
      </c>
      <c r="E203" s="165" t="s">
        <v>509</v>
      </c>
      <c r="F203" s="166" t="s">
        <v>510</v>
      </c>
      <c r="G203" s="166" t="s">
        <v>511</v>
      </c>
      <c r="H203" s="166" t="s">
        <v>512</v>
      </c>
      <c r="I203" s="159"/>
    </row>
    <row r="204" spans="1:9" ht="48">
      <c r="B204" s="213" t="s">
        <v>606</v>
      </c>
      <c r="C204" s="214" t="s">
        <v>607</v>
      </c>
      <c r="D204" s="176" t="s">
        <v>608</v>
      </c>
      <c r="E204" s="176" t="s">
        <v>608</v>
      </c>
      <c r="F204" s="176" t="s">
        <v>608</v>
      </c>
      <c r="G204" s="176" t="s">
        <v>608</v>
      </c>
      <c r="H204" s="176" t="s">
        <v>608</v>
      </c>
    </row>
    <row r="205" spans="1:9" ht="48">
      <c r="B205" s="172" t="s">
        <v>609</v>
      </c>
      <c r="C205" s="166" t="s">
        <v>610</v>
      </c>
      <c r="D205" s="219" t="s">
        <v>611</v>
      </c>
      <c r="E205" s="219" t="s">
        <v>611</v>
      </c>
      <c r="F205" s="219" t="s">
        <v>611</v>
      </c>
      <c r="G205" s="219" t="s">
        <v>611</v>
      </c>
      <c r="H205" s="219" t="s">
        <v>611</v>
      </c>
    </row>
    <row r="206" spans="1:9" ht="48">
      <c r="B206" s="172" t="s">
        <v>612</v>
      </c>
      <c r="C206" s="166" t="s">
        <v>613</v>
      </c>
      <c r="D206" s="187">
        <v>180</v>
      </c>
      <c r="E206" s="187">
        <v>150</v>
      </c>
      <c r="F206" s="187">
        <v>150</v>
      </c>
      <c r="G206" s="187">
        <v>150</v>
      </c>
      <c r="H206" s="187">
        <v>150</v>
      </c>
    </row>
    <row r="207" spans="1:9" ht="47.25" customHeight="1">
      <c r="B207" s="172" t="s">
        <v>614</v>
      </c>
      <c r="C207" s="166" t="s">
        <v>610</v>
      </c>
      <c r="D207" s="176" t="s">
        <v>1361</v>
      </c>
      <c r="E207" s="176" t="s">
        <v>1361</v>
      </c>
      <c r="F207" s="176" t="s">
        <v>615</v>
      </c>
      <c r="G207" s="176" t="s">
        <v>615</v>
      </c>
      <c r="H207" s="176" t="s">
        <v>1361</v>
      </c>
    </row>
    <row r="208" spans="1:9" ht="48">
      <c r="B208" s="213" t="s">
        <v>616</v>
      </c>
      <c r="C208" s="214" t="s">
        <v>607</v>
      </c>
      <c r="D208" s="176" t="s">
        <v>617</v>
      </c>
      <c r="E208" s="176" t="s">
        <v>617</v>
      </c>
      <c r="F208" s="176" t="s">
        <v>617</v>
      </c>
      <c r="G208" s="176" t="s">
        <v>617</v>
      </c>
      <c r="H208" s="176" t="s">
        <v>617</v>
      </c>
    </row>
    <row r="209" spans="1:9" ht="24" customHeight="1">
      <c r="B209" s="476" t="s">
        <v>518</v>
      </c>
      <c r="C209" s="477" t="s">
        <v>519</v>
      </c>
      <c r="D209" s="477"/>
      <c r="E209" s="477"/>
      <c r="F209" s="477"/>
      <c r="G209" s="477"/>
      <c r="H209" s="477"/>
    </row>
    <row r="210" spans="1:9" ht="39.75" customHeight="1">
      <c r="B210" s="476"/>
      <c r="C210" s="164" t="s">
        <v>463</v>
      </c>
      <c r="D210" s="165" t="s">
        <v>508</v>
      </c>
      <c r="E210" s="165" t="s">
        <v>509</v>
      </c>
      <c r="F210" s="166" t="s">
        <v>510</v>
      </c>
      <c r="G210" s="166" t="s">
        <v>511</v>
      </c>
      <c r="H210" s="166" t="s">
        <v>512</v>
      </c>
    </row>
    <row r="211" spans="1:9" ht="48">
      <c r="B211" s="213" t="s">
        <v>618</v>
      </c>
      <c r="C211" s="214" t="s">
        <v>607</v>
      </c>
      <c r="D211" s="176" t="s">
        <v>619</v>
      </c>
      <c r="E211" s="176" t="s">
        <v>619</v>
      </c>
      <c r="F211" s="176" t="s">
        <v>619</v>
      </c>
      <c r="G211" s="176" t="s">
        <v>619</v>
      </c>
      <c r="H211" s="176" t="s">
        <v>619</v>
      </c>
    </row>
    <row r="212" spans="1:9">
      <c r="B212" s="177" t="s">
        <v>513</v>
      </c>
      <c r="C212" s="178" t="s">
        <v>514</v>
      </c>
      <c r="D212" s="179">
        <v>0</v>
      </c>
      <c r="E212" s="179">
        <f>SUM(E213:E214)</f>
        <v>198600</v>
      </c>
      <c r="F212" s="179">
        <f>SUM(F213:F214)</f>
        <v>0</v>
      </c>
      <c r="G212" s="179">
        <f>SUM(G213:G214)</f>
        <v>0</v>
      </c>
      <c r="H212" s="179">
        <f>SUM(H213:H214)</f>
        <v>0</v>
      </c>
    </row>
    <row r="213" spans="1:9">
      <c r="B213" s="177" t="s">
        <v>515</v>
      </c>
      <c r="C213" s="178" t="s">
        <v>514</v>
      </c>
      <c r="D213" s="192">
        <v>0</v>
      </c>
      <c r="E213" s="192">
        <f>สังเขป!G33</f>
        <v>198600</v>
      </c>
      <c r="F213" s="193"/>
      <c r="G213" s="193"/>
      <c r="H213" s="193"/>
    </row>
    <row r="214" spans="1:9">
      <c r="B214" s="177" t="s">
        <v>516</v>
      </c>
      <c r="C214" s="178" t="s">
        <v>514</v>
      </c>
      <c r="D214" s="182"/>
      <c r="E214" s="182"/>
      <c r="F214" s="182"/>
      <c r="G214" s="182"/>
      <c r="H214" s="182"/>
    </row>
    <row r="215" spans="1:9">
      <c r="B215" s="183"/>
      <c r="C215" s="184"/>
      <c r="D215" s="185"/>
      <c r="E215" s="185"/>
      <c r="F215" s="185"/>
      <c r="G215" s="185"/>
      <c r="H215" s="185"/>
    </row>
    <row r="216" spans="1:9" ht="27.75" customHeight="1">
      <c r="B216" s="202" t="s">
        <v>620</v>
      </c>
      <c r="C216" s="162"/>
      <c r="D216" s="163"/>
      <c r="E216" s="163"/>
      <c r="F216" s="163"/>
      <c r="G216" s="163"/>
      <c r="H216" s="163"/>
    </row>
    <row r="217" spans="1:9" ht="70.5" customHeight="1">
      <c r="B217" s="478" t="s">
        <v>1222</v>
      </c>
      <c r="C217" s="478"/>
      <c r="D217" s="478"/>
      <c r="E217" s="478"/>
      <c r="F217" s="478"/>
      <c r="G217" s="478"/>
      <c r="H217" s="478"/>
    </row>
    <row r="218" spans="1:9" ht="26.25" customHeight="1">
      <c r="B218" s="463" t="s">
        <v>981</v>
      </c>
      <c r="C218" s="463"/>
      <c r="D218" s="463"/>
      <c r="E218" s="463"/>
      <c r="F218" s="463"/>
      <c r="G218" s="463"/>
      <c r="H218" s="463"/>
    </row>
    <row r="219" spans="1:9" ht="13.5" customHeight="1">
      <c r="B219" s="411"/>
      <c r="C219" s="411"/>
      <c r="D219" s="411"/>
      <c r="E219" s="411"/>
      <c r="F219" s="411"/>
      <c r="G219" s="411"/>
      <c r="H219" s="411"/>
    </row>
    <row r="220" spans="1:9">
      <c r="B220" s="476" t="s">
        <v>518</v>
      </c>
      <c r="C220" s="477" t="s">
        <v>519</v>
      </c>
      <c r="D220" s="477"/>
      <c r="E220" s="477"/>
      <c r="F220" s="477"/>
      <c r="G220" s="477"/>
      <c r="H220" s="477"/>
    </row>
    <row r="221" spans="1:9" ht="48">
      <c r="A221" s="102"/>
      <c r="B221" s="476"/>
      <c r="C221" s="164" t="s">
        <v>463</v>
      </c>
      <c r="D221" s="165" t="s">
        <v>508</v>
      </c>
      <c r="E221" s="165" t="s">
        <v>509</v>
      </c>
      <c r="F221" s="166" t="s">
        <v>510</v>
      </c>
      <c r="G221" s="166" t="s">
        <v>511</v>
      </c>
      <c r="H221" s="166" t="s">
        <v>512</v>
      </c>
      <c r="I221" s="159"/>
    </row>
    <row r="222" spans="1:9">
      <c r="B222" s="172" t="s">
        <v>621</v>
      </c>
      <c r="C222" s="166" t="s">
        <v>465</v>
      </c>
      <c r="D222" s="176">
        <v>370</v>
      </c>
      <c r="E222" s="176">
        <v>370</v>
      </c>
      <c r="F222" s="176">
        <v>370</v>
      </c>
      <c r="G222" s="176">
        <v>370</v>
      </c>
      <c r="H222" s="176">
        <v>370</v>
      </c>
    </row>
    <row r="223" spans="1:9">
      <c r="B223" s="172" t="s">
        <v>622</v>
      </c>
      <c r="C223" s="166" t="s">
        <v>623</v>
      </c>
      <c r="D223" s="176">
        <v>9</v>
      </c>
      <c r="E223" s="176">
        <v>9</v>
      </c>
      <c r="F223" s="176">
        <v>9</v>
      </c>
      <c r="G223" s="176">
        <v>9</v>
      </c>
      <c r="H223" s="176">
        <v>9</v>
      </c>
    </row>
    <row r="224" spans="1:9" ht="51.75" customHeight="1">
      <c r="B224" s="172" t="s">
        <v>624</v>
      </c>
      <c r="C224" s="166" t="s">
        <v>97</v>
      </c>
      <c r="D224" s="176">
        <v>10</v>
      </c>
      <c r="E224" s="176">
        <v>10</v>
      </c>
      <c r="F224" s="176">
        <v>10</v>
      </c>
      <c r="G224" s="176">
        <v>10</v>
      </c>
      <c r="H224" s="176">
        <v>10</v>
      </c>
    </row>
    <row r="225" spans="1:9">
      <c r="B225" s="177" t="s">
        <v>513</v>
      </c>
      <c r="C225" s="178" t="s">
        <v>514</v>
      </c>
      <c r="D225" s="179">
        <v>1318100</v>
      </c>
      <c r="E225" s="179">
        <f>SUM(E226:E227)</f>
        <v>1470500</v>
      </c>
      <c r="F225" s="179">
        <f>SUM(F226:F227)</f>
        <v>0</v>
      </c>
      <c r="G225" s="179">
        <f>SUM(G226:G227)</f>
        <v>0</v>
      </c>
      <c r="H225" s="179">
        <f>SUM(H226:H227)</f>
        <v>0</v>
      </c>
    </row>
    <row r="226" spans="1:9">
      <c r="B226" s="177" t="s">
        <v>515</v>
      </c>
      <c r="C226" s="178" t="s">
        <v>514</v>
      </c>
      <c r="D226" s="192">
        <v>1318100</v>
      </c>
      <c r="E226" s="192">
        <f>สังเขป!G34</f>
        <v>1470500</v>
      </c>
      <c r="F226" s="193"/>
      <c r="G226" s="193"/>
      <c r="H226" s="193"/>
    </row>
    <row r="227" spans="1:9" s="159" customFormat="1">
      <c r="B227" s="177" t="s">
        <v>516</v>
      </c>
      <c r="C227" s="178" t="s">
        <v>514</v>
      </c>
      <c r="D227" s="182"/>
      <c r="E227" s="182"/>
      <c r="F227" s="182"/>
      <c r="G227" s="182"/>
      <c r="H227" s="182"/>
    </row>
    <row r="228" spans="1:9" s="159" customFormat="1" ht="26.25" customHeight="1">
      <c r="B228" s="183"/>
      <c r="C228" s="184"/>
      <c r="D228" s="185"/>
      <c r="E228" s="185"/>
      <c r="F228" s="185"/>
      <c r="G228" s="185"/>
      <c r="H228" s="185"/>
    </row>
    <row r="229" spans="1:9" s="159" customFormat="1" ht="27" customHeight="1">
      <c r="B229" s="161" t="s">
        <v>625</v>
      </c>
      <c r="C229" s="162"/>
      <c r="D229" s="163"/>
      <c r="E229" s="163"/>
      <c r="F229" s="163"/>
      <c r="G229" s="161"/>
      <c r="H229" s="163"/>
    </row>
    <row r="230" spans="1:9" ht="72.75" customHeight="1">
      <c r="B230" s="478" t="s">
        <v>1223</v>
      </c>
      <c r="C230" s="478"/>
      <c r="D230" s="478"/>
      <c r="E230" s="478"/>
      <c r="F230" s="478"/>
      <c r="G230" s="478"/>
      <c r="H230" s="478"/>
    </row>
    <row r="231" spans="1:9" ht="47.25" customHeight="1">
      <c r="B231" s="481" t="s">
        <v>1293</v>
      </c>
      <c r="C231" s="479"/>
      <c r="D231" s="479"/>
      <c r="E231" s="479"/>
      <c r="F231" s="479"/>
      <c r="G231" s="479"/>
      <c r="H231" s="479"/>
    </row>
    <row r="232" spans="1:9" ht="13.5" customHeight="1">
      <c r="B232" s="414"/>
      <c r="C232" s="412"/>
      <c r="D232" s="412"/>
      <c r="E232" s="412"/>
      <c r="F232" s="412"/>
      <c r="G232" s="412"/>
      <c r="H232" s="412"/>
    </row>
    <row r="233" spans="1:9">
      <c r="B233" s="476" t="s">
        <v>518</v>
      </c>
      <c r="C233" s="477" t="s">
        <v>519</v>
      </c>
      <c r="D233" s="477"/>
      <c r="E233" s="477"/>
      <c r="F233" s="477"/>
      <c r="G233" s="477"/>
      <c r="H233" s="477"/>
    </row>
    <row r="234" spans="1:9" ht="27" customHeight="1">
      <c r="A234" s="102"/>
      <c r="B234" s="476"/>
      <c r="C234" s="164" t="s">
        <v>463</v>
      </c>
      <c r="D234" s="165" t="s">
        <v>508</v>
      </c>
      <c r="E234" s="165" t="s">
        <v>509</v>
      </c>
      <c r="F234" s="166" t="s">
        <v>510</v>
      </c>
      <c r="G234" s="166" t="s">
        <v>511</v>
      </c>
      <c r="H234" s="166" t="s">
        <v>512</v>
      </c>
      <c r="I234" s="159"/>
    </row>
    <row r="235" spans="1:9" ht="46.5" customHeight="1">
      <c r="B235" s="172" t="s">
        <v>626</v>
      </c>
      <c r="C235" s="166" t="s">
        <v>475</v>
      </c>
      <c r="D235" s="176">
        <v>23</v>
      </c>
      <c r="E235" s="176">
        <v>40</v>
      </c>
      <c r="F235" s="176">
        <v>40</v>
      </c>
      <c r="G235" s="176">
        <v>40</v>
      </c>
      <c r="H235" s="176">
        <v>40</v>
      </c>
    </row>
    <row r="236" spans="1:9" ht="47.25" customHeight="1">
      <c r="B236" s="172" t="s">
        <v>627</v>
      </c>
      <c r="C236" s="166" t="s">
        <v>628</v>
      </c>
      <c r="D236" s="176">
        <v>135</v>
      </c>
      <c r="E236" s="176">
        <v>135</v>
      </c>
      <c r="F236" s="176">
        <v>135</v>
      </c>
      <c r="G236" s="176">
        <v>135</v>
      </c>
      <c r="H236" s="176">
        <v>135</v>
      </c>
    </row>
    <row r="237" spans="1:9">
      <c r="B237" s="476" t="s">
        <v>518</v>
      </c>
      <c r="C237" s="477" t="s">
        <v>519</v>
      </c>
      <c r="D237" s="477"/>
      <c r="E237" s="477"/>
      <c r="F237" s="477"/>
      <c r="G237" s="477"/>
      <c r="H237" s="477"/>
    </row>
    <row r="238" spans="1:9" ht="37.5" customHeight="1">
      <c r="B238" s="476"/>
      <c r="C238" s="164" t="s">
        <v>463</v>
      </c>
      <c r="D238" s="165" t="s">
        <v>508</v>
      </c>
      <c r="E238" s="165" t="s">
        <v>509</v>
      </c>
      <c r="F238" s="166" t="s">
        <v>510</v>
      </c>
      <c r="G238" s="166" t="s">
        <v>511</v>
      </c>
      <c r="H238" s="166" t="s">
        <v>512</v>
      </c>
    </row>
    <row r="239" spans="1:9" ht="46.5" customHeight="1">
      <c r="B239" s="172" t="s">
        <v>629</v>
      </c>
      <c r="C239" s="166" t="s">
        <v>475</v>
      </c>
      <c r="D239" s="176">
        <v>12</v>
      </c>
      <c r="E239" s="176">
        <v>20</v>
      </c>
      <c r="F239" s="176">
        <v>20</v>
      </c>
      <c r="G239" s="176">
        <v>20</v>
      </c>
      <c r="H239" s="176">
        <v>20</v>
      </c>
    </row>
    <row r="240" spans="1:9" ht="72">
      <c r="B240" s="172" t="s">
        <v>630</v>
      </c>
      <c r="C240" s="166" t="s">
        <v>475</v>
      </c>
      <c r="D240" s="176">
        <v>11</v>
      </c>
      <c r="E240" s="176">
        <v>15</v>
      </c>
      <c r="F240" s="176">
        <v>15</v>
      </c>
      <c r="G240" s="176">
        <v>15</v>
      </c>
      <c r="H240" s="176">
        <v>15</v>
      </c>
    </row>
    <row r="241" spans="1:9" ht="48">
      <c r="B241" s="172" t="s">
        <v>631</v>
      </c>
      <c r="C241" s="166" t="s">
        <v>470</v>
      </c>
      <c r="D241" s="176">
        <v>121</v>
      </c>
      <c r="E241" s="176">
        <v>121</v>
      </c>
      <c r="F241" s="176">
        <v>121</v>
      </c>
      <c r="G241" s="176">
        <v>121</v>
      </c>
      <c r="H241" s="176">
        <v>121</v>
      </c>
    </row>
    <row r="242" spans="1:9" s="186" customFormat="1" ht="48">
      <c r="B242" s="172" t="s">
        <v>632</v>
      </c>
      <c r="C242" s="166" t="s">
        <v>470</v>
      </c>
      <c r="D242" s="176">
        <v>11</v>
      </c>
      <c r="E242" s="176">
        <v>11</v>
      </c>
      <c r="F242" s="176">
        <v>11</v>
      </c>
      <c r="G242" s="176">
        <v>11</v>
      </c>
      <c r="H242" s="176">
        <v>11</v>
      </c>
    </row>
    <row r="243" spans="1:9" ht="25.5" customHeight="1">
      <c r="B243" s="177" t="s">
        <v>513</v>
      </c>
      <c r="C243" s="178" t="s">
        <v>514</v>
      </c>
      <c r="D243" s="179">
        <v>56400</v>
      </c>
      <c r="E243" s="179">
        <f>SUM(E244:E245)</f>
        <v>117200</v>
      </c>
      <c r="F243" s="179">
        <f>SUM(F244:F245)</f>
        <v>0</v>
      </c>
      <c r="G243" s="179">
        <f>SUM(G244:G245)</f>
        <v>0</v>
      </c>
      <c r="H243" s="179">
        <f>SUM(H244:H245)</f>
        <v>0</v>
      </c>
    </row>
    <row r="244" spans="1:9">
      <c r="B244" s="177" t="s">
        <v>515</v>
      </c>
      <c r="C244" s="178" t="s">
        <v>514</v>
      </c>
      <c r="D244" s="192">
        <v>56400</v>
      </c>
      <c r="E244" s="192">
        <f>สังเขป!G35</f>
        <v>117200</v>
      </c>
      <c r="F244" s="193"/>
      <c r="G244" s="193"/>
      <c r="H244" s="193"/>
    </row>
    <row r="245" spans="1:9">
      <c r="B245" s="177" t="s">
        <v>516</v>
      </c>
      <c r="C245" s="178" t="s">
        <v>514</v>
      </c>
      <c r="D245" s="182"/>
      <c r="E245" s="182"/>
      <c r="F245" s="182"/>
      <c r="G245" s="182"/>
      <c r="H245" s="182"/>
    </row>
    <row r="247" spans="1:9">
      <c r="B247" s="202" t="s">
        <v>633</v>
      </c>
      <c r="C247" s="203"/>
      <c r="D247" s="163"/>
      <c r="E247" s="163"/>
      <c r="F247" s="163"/>
      <c r="G247" s="163"/>
      <c r="H247" s="163"/>
    </row>
    <row r="248" spans="1:9" ht="51.75" customHeight="1">
      <c r="B248" s="478" t="s">
        <v>982</v>
      </c>
      <c r="C248" s="478"/>
      <c r="D248" s="478"/>
      <c r="E248" s="478"/>
      <c r="F248" s="478"/>
      <c r="G248" s="478"/>
      <c r="H248" s="478"/>
    </row>
    <row r="249" spans="1:9" ht="57.75" customHeight="1">
      <c r="B249" s="487" t="s">
        <v>983</v>
      </c>
      <c r="C249" s="487"/>
      <c r="D249" s="487"/>
      <c r="E249" s="487"/>
      <c r="F249" s="487"/>
      <c r="G249" s="487"/>
      <c r="H249" s="487"/>
    </row>
    <row r="250" spans="1:9" ht="20.25" customHeight="1">
      <c r="B250" s="415"/>
      <c r="C250" s="415"/>
      <c r="D250" s="415"/>
      <c r="E250" s="415"/>
      <c r="F250" s="415"/>
      <c r="G250" s="415"/>
      <c r="H250" s="415"/>
    </row>
    <row r="251" spans="1:9" s="159" customFormat="1">
      <c r="B251" s="476" t="s">
        <v>518</v>
      </c>
      <c r="C251" s="477" t="s">
        <v>519</v>
      </c>
      <c r="D251" s="477"/>
      <c r="E251" s="477"/>
      <c r="F251" s="477"/>
      <c r="G251" s="477"/>
      <c r="H251" s="477"/>
    </row>
    <row r="252" spans="1:9" ht="48">
      <c r="A252" s="102"/>
      <c r="B252" s="476"/>
      <c r="C252" s="164" t="s">
        <v>463</v>
      </c>
      <c r="D252" s="165" t="s">
        <v>508</v>
      </c>
      <c r="E252" s="165" t="s">
        <v>509</v>
      </c>
      <c r="F252" s="166" t="s">
        <v>510</v>
      </c>
      <c r="G252" s="166" t="s">
        <v>511</v>
      </c>
      <c r="H252" s="166" t="s">
        <v>512</v>
      </c>
      <c r="I252" s="159"/>
    </row>
    <row r="253" spans="1:9" s="159" customFormat="1">
      <c r="B253" s="172" t="s">
        <v>634</v>
      </c>
      <c r="C253" s="166" t="s">
        <v>470</v>
      </c>
      <c r="D253" s="176">
        <v>2</v>
      </c>
      <c r="E253" s="176">
        <v>2</v>
      </c>
      <c r="F253" s="176">
        <v>2</v>
      </c>
      <c r="G253" s="176">
        <v>2</v>
      </c>
      <c r="H253" s="176">
        <v>2</v>
      </c>
    </row>
    <row r="254" spans="1:9" ht="25.5" customHeight="1">
      <c r="B254" s="172" t="s">
        <v>635</v>
      </c>
      <c r="C254" s="166" t="s">
        <v>636</v>
      </c>
      <c r="D254" s="176">
        <v>221</v>
      </c>
      <c r="E254" s="176">
        <v>221</v>
      </c>
      <c r="F254" s="176">
        <v>221</v>
      </c>
      <c r="G254" s="176">
        <v>221</v>
      </c>
      <c r="H254" s="176">
        <v>221</v>
      </c>
    </row>
    <row r="255" spans="1:9" ht="72">
      <c r="B255" s="172" t="s">
        <v>637</v>
      </c>
      <c r="C255" s="166" t="s">
        <v>636</v>
      </c>
      <c r="D255" s="220" t="s">
        <v>557</v>
      </c>
      <c r="E255" s="220" t="s">
        <v>557</v>
      </c>
      <c r="F255" s="220" t="s">
        <v>557</v>
      </c>
      <c r="G255" s="220" t="s">
        <v>557</v>
      </c>
      <c r="H255" s="220" t="s">
        <v>557</v>
      </c>
    </row>
    <row r="256" spans="1:9" ht="72">
      <c r="B256" s="172" t="s">
        <v>638</v>
      </c>
      <c r="C256" s="166" t="s">
        <v>470</v>
      </c>
      <c r="D256" s="176" t="s">
        <v>557</v>
      </c>
      <c r="E256" s="176" t="s">
        <v>557</v>
      </c>
      <c r="F256" s="176" t="s">
        <v>557</v>
      </c>
      <c r="G256" s="176" t="s">
        <v>557</v>
      </c>
      <c r="H256" s="176" t="s">
        <v>557</v>
      </c>
    </row>
    <row r="257" spans="1:9" ht="46.5" customHeight="1">
      <c r="B257" s="172" t="s">
        <v>639</v>
      </c>
      <c r="C257" s="166" t="s">
        <v>465</v>
      </c>
      <c r="D257" s="176">
        <v>370</v>
      </c>
      <c r="E257" s="176">
        <v>370</v>
      </c>
      <c r="F257" s="176">
        <v>370</v>
      </c>
      <c r="G257" s="176">
        <v>370</v>
      </c>
      <c r="H257" s="176">
        <v>370</v>
      </c>
    </row>
    <row r="258" spans="1:9">
      <c r="B258" s="177" t="s">
        <v>513</v>
      </c>
      <c r="C258" s="178" t="s">
        <v>514</v>
      </c>
      <c r="D258" s="179">
        <v>2442100</v>
      </c>
      <c r="E258" s="179">
        <f>SUM(E259:E260)</f>
        <v>6390700</v>
      </c>
      <c r="F258" s="179">
        <f>SUM(F259:F260)</f>
        <v>0</v>
      </c>
      <c r="G258" s="179">
        <f>SUM(G259:G260)</f>
        <v>0</v>
      </c>
      <c r="H258" s="179">
        <f>SUM(H259:H260)</f>
        <v>0</v>
      </c>
    </row>
    <row r="259" spans="1:9">
      <c r="B259" s="177" t="s">
        <v>515</v>
      </c>
      <c r="C259" s="178" t="s">
        <v>514</v>
      </c>
      <c r="D259" s="192">
        <v>2442100</v>
      </c>
      <c r="E259" s="192">
        <f>สังเขป!G36</f>
        <v>6390700</v>
      </c>
      <c r="F259" s="193"/>
      <c r="G259" s="193"/>
      <c r="H259" s="193"/>
    </row>
    <row r="260" spans="1:9">
      <c r="B260" s="177" t="s">
        <v>516</v>
      </c>
      <c r="C260" s="178" t="s">
        <v>514</v>
      </c>
      <c r="D260" s="182"/>
      <c r="E260" s="182"/>
      <c r="F260" s="182"/>
      <c r="G260" s="182"/>
      <c r="H260" s="182"/>
    </row>
    <row r="261" spans="1:9">
      <c r="B261" s="226"/>
      <c r="C261" s="227"/>
      <c r="D261" s="228"/>
      <c r="E261" s="228"/>
      <c r="F261" s="228"/>
      <c r="G261" s="228"/>
      <c r="H261" s="228"/>
    </row>
    <row r="262" spans="1:9" s="159" customFormat="1" ht="24" customHeight="1">
      <c r="B262" s="161" t="s">
        <v>640</v>
      </c>
      <c r="C262" s="162"/>
      <c r="D262" s="163"/>
      <c r="E262" s="163"/>
      <c r="F262" s="163"/>
      <c r="G262" s="163"/>
      <c r="H262" s="163"/>
    </row>
    <row r="263" spans="1:9" s="159" customFormat="1" ht="99.75" customHeight="1">
      <c r="B263" s="482" t="s">
        <v>984</v>
      </c>
      <c r="C263" s="482"/>
      <c r="D263" s="482"/>
      <c r="E263" s="482"/>
      <c r="F263" s="482"/>
      <c r="G263" s="482"/>
      <c r="H263" s="482"/>
    </row>
    <row r="264" spans="1:9" s="159" customFormat="1" ht="54.75" customHeight="1">
      <c r="B264" s="463" t="s">
        <v>1294</v>
      </c>
      <c r="C264" s="463"/>
      <c r="D264" s="463"/>
      <c r="E264" s="463"/>
      <c r="F264" s="463"/>
      <c r="G264" s="463"/>
      <c r="H264" s="463"/>
    </row>
    <row r="265" spans="1:9" s="159" customFormat="1" ht="18.75" customHeight="1">
      <c r="B265" s="411"/>
      <c r="C265" s="411"/>
      <c r="D265" s="411"/>
      <c r="E265" s="411"/>
      <c r="F265" s="411"/>
      <c r="G265" s="411"/>
      <c r="H265" s="411"/>
    </row>
    <row r="266" spans="1:9">
      <c r="B266" s="476" t="s">
        <v>518</v>
      </c>
      <c r="C266" s="477" t="s">
        <v>519</v>
      </c>
      <c r="D266" s="477"/>
      <c r="E266" s="477"/>
      <c r="F266" s="477"/>
      <c r="G266" s="477"/>
      <c r="H266" s="477"/>
    </row>
    <row r="267" spans="1:9" ht="39.75" customHeight="1">
      <c r="A267" s="102"/>
      <c r="B267" s="476"/>
      <c r="C267" s="164" t="s">
        <v>463</v>
      </c>
      <c r="D267" s="165" t="s">
        <v>508</v>
      </c>
      <c r="E267" s="165" t="s">
        <v>509</v>
      </c>
      <c r="F267" s="166" t="s">
        <v>510</v>
      </c>
      <c r="G267" s="166" t="s">
        <v>511</v>
      </c>
      <c r="H267" s="166" t="s">
        <v>512</v>
      </c>
      <c r="I267" s="159"/>
    </row>
    <row r="268" spans="1:9">
      <c r="B268" s="172" t="s">
        <v>641</v>
      </c>
      <c r="C268" s="166" t="s">
        <v>642</v>
      </c>
      <c r="D268" s="176">
        <v>29</v>
      </c>
      <c r="E268" s="176">
        <v>29</v>
      </c>
      <c r="F268" s="176">
        <v>29</v>
      </c>
      <c r="G268" s="176">
        <v>29</v>
      </c>
      <c r="H268" s="176">
        <v>29</v>
      </c>
    </row>
    <row r="269" spans="1:9" ht="48">
      <c r="B269" s="172" t="s">
        <v>1295</v>
      </c>
      <c r="C269" s="166" t="s">
        <v>643</v>
      </c>
      <c r="D269" s="176">
        <v>23719</v>
      </c>
      <c r="E269" s="176">
        <v>23719</v>
      </c>
      <c r="F269" s="176">
        <v>23719</v>
      </c>
      <c r="G269" s="176">
        <v>23719</v>
      </c>
      <c r="H269" s="176">
        <v>23719</v>
      </c>
    </row>
    <row r="270" spans="1:9">
      <c r="B270" s="172" t="s">
        <v>644</v>
      </c>
      <c r="C270" s="166" t="s">
        <v>525</v>
      </c>
      <c r="D270" s="176">
        <v>1710</v>
      </c>
      <c r="E270" s="176">
        <v>1710</v>
      </c>
      <c r="F270" s="176">
        <v>1710</v>
      </c>
      <c r="G270" s="176">
        <v>1710</v>
      </c>
      <c r="H270" s="176">
        <v>1710</v>
      </c>
    </row>
    <row r="271" spans="1:9" ht="47.25" customHeight="1">
      <c r="B271" s="172" t="s">
        <v>645</v>
      </c>
      <c r="C271" s="166" t="s">
        <v>646</v>
      </c>
      <c r="D271" s="176" t="s">
        <v>557</v>
      </c>
      <c r="E271" s="176" t="s">
        <v>557</v>
      </c>
      <c r="F271" s="176" t="s">
        <v>557</v>
      </c>
      <c r="G271" s="176" t="s">
        <v>557</v>
      </c>
      <c r="H271" s="176" t="s">
        <v>557</v>
      </c>
    </row>
    <row r="272" spans="1:9" ht="48">
      <c r="B272" s="172" t="s">
        <v>647</v>
      </c>
      <c r="C272" s="166" t="s">
        <v>465</v>
      </c>
      <c r="D272" s="176">
        <v>370</v>
      </c>
      <c r="E272" s="176">
        <v>370</v>
      </c>
      <c r="F272" s="176">
        <v>370</v>
      </c>
      <c r="G272" s="176">
        <v>370</v>
      </c>
      <c r="H272" s="176">
        <v>370</v>
      </c>
    </row>
    <row r="273" spans="1:9" ht="72">
      <c r="B273" s="172" t="s">
        <v>1296</v>
      </c>
      <c r="C273" s="166" t="s">
        <v>468</v>
      </c>
      <c r="D273" s="176">
        <v>31</v>
      </c>
      <c r="E273" s="176">
        <v>31</v>
      </c>
      <c r="F273" s="176">
        <v>31</v>
      </c>
      <c r="G273" s="176">
        <v>31</v>
      </c>
      <c r="H273" s="176">
        <v>31</v>
      </c>
    </row>
    <row r="274" spans="1:9">
      <c r="B274" s="177" t="s">
        <v>513</v>
      </c>
      <c r="C274" s="178" t="s">
        <v>514</v>
      </c>
      <c r="D274" s="179">
        <v>1048900</v>
      </c>
      <c r="E274" s="179">
        <f>SUM(E275:E276)</f>
        <v>1086600</v>
      </c>
      <c r="F274" s="179">
        <f>SUM(F275:F276)</f>
        <v>0</v>
      </c>
      <c r="G274" s="179">
        <f>SUM(G275:G276)</f>
        <v>0</v>
      </c>
      <c r="H274" s="179">
        <f>SUM(H275:H276)</f>
        <v>0</v>
      </c>
    </row>
    <row r="275" spans="1:9">
      <c r="B275" s="177" t="s">
        <v>515</v>
      </c>
      <c r="C275" s="178" t="s">
        <v>514</v>
      </c>
      <c r="D275" s="192">
        <v>1048900</v>
      </c>
      <c r="E275" s="192">
        <f>สังเขป!G37</f>
        <v>1086600</v>
      </c>
      <c r="F275" s="193"/>
      <c r="G275" s="193"/>
      <c r="H275" s="193"/>
    </row>
    <row r="276" spans="1:9">
      <c r="B276" s="177" t="s">
        <v>516</v>
      </c>
      <c r="C276" s="178" t="s">
        <v>514</v>
      </c>
      <c r="D276" s="182"/>
      <c r="E276" s="182"/>
      <c r="F276" s="182"/>
      <c r="G276" s="182"/>
      <c r="H276" s="182"/>
    </row>
    <row r="277" spans="1:9">
      <c r="B277" s="183"/>
      <c r="C277" s="184"/>
      <c r="D277" s="185"/>
      <c r="E277" s="185"/>
      <c r="F277" s="185"/>
      <c r="G277" s="185"/>
      <c r="H277" s="185"/>
    </row>
    <row r="278" spans="1:9" ht="26.25" customHeight="1">
      <c r="B278" s="202" t="s">
        <v>648</v>
      </c>
      <c r="C278" s="203"/>
      <c r="D278" s="163"/>
      <c r="E278" s="163"/>
      <c r="F278" s="163"/>
      <c r="G278" s="163"/>
      <c r="H278" s="163"/>
    </row>
    <row r="279" spans="1:9" ht="72" customHeight="1">
      <c r="B279" s="478" t="s">
        <v>1275</v>
      </c>
      <c r="C279" s="478"/>
      <c r="D279" s="478"/>
      <c r="E279" s="478"/>
      <c r="F279" s="478"/>
      <c r="G279" s="478"/>
      <c r="H279" s="478"/>
    </row>
    <row r="280" spans="1:9" ht="55.5" customHeight="1">
      <c r="B280" s="463" t="s">
        <v>1224</v>
      </c>
      <c r="C280" s="463"/>
      <c r="D280" s="463"/>
      <c r="E280" s="463"/>
      <c r="F280" s="463"/>
      <c r="G280" s="463"/>
      <c r="H280" s="463"/>
    </row>
    <row r="281" spans="1:9" ht="17.25" customHeight="1">
      <c r="B281" s="411"/>
      <c r="C281" s="411"/>
      <c r="D281" s="411"/>
      <c r="E281" s="411"/>
      <c r="F281" s="411"/>
      <c r="G281" s="411"/>
      <c r="H281" s="411"/>
    </row>
    <row r="282" spans="1:9">
      <c r="B282" s="476" t="s">
        <v>518</v>
      </c>
      <c r="C282" s="477" t="s">
        <v>519</v>
      </c>
      <c r="D282" s="477"/>
      <c r="E282" s="477"/>
      <c r="F282" s="477"/>
      <c r="G282" s="477"/>
      <c r="H282" s="477"/>
    </row>
    <row r="283" spans="1:9" ht="48">
      <c r="A283" s="102"/>
      <c r="B283" s="476"/>
      <c r="C283" s="164" t="s">
        <v>463</v>
      </c>
      <c r="D283" s="165" t="s">
        <v>508</v>
      </c>
      <c r="E283" s="165" t="s">
        <v>509</v>
      </c>
      <c r="F283" s="166" t="s">
        <v>510</v>
      </c>
      <c r="G283" s="166" t="s">
        <v>511</v>
      </c>
      <c r="H283" s="166" t="s">
        <v>512</v>
      </c>
      <c r="I283" s="159"/>
    </row>
    <row r="284" spans="1:9">
      <c r="B284" s="172" t="s">
        <v>649</v>
      </c>
      <c r="C284" s="166" t="s">
        <v>95</v>
      </c>
      <c r="D284" s="221">
        <v>1662</v>
      </c>
      <c r="E284" s="221">
        <v>1662</v>
      </c>
      <c r="F284" s="221">
        <v>1662</v>
      </c>
      <c r="G284" s="221">
        <v>1662</v>
      </c>
      <c r="H284" s="221">
        <v>1662</v>
      </c>
    </row>
    <row r="285" spans="1:9">
      <c r="B285" s="222" t="s">
        <v>985</v>
      </c>
      <c r="C285" s="166" t="s">
        <v>465</v>
      </c>
      <c r="D285" s="176">
        <v>15</v>
      </c>
      <c r="E285" s="176">
        <v>10</v>
      </c>
      <c r="F285" s="176">
        <v>10</v>
      </c>
      <c r="G285" s="176">
        <v>10</v>
      </c>
      <c r="H285" s="176">
        <v>10</v>
      </c>
    </row>
    <row r="286" spans="1:9">
      <c r="B286" s="172" t="s">
        <v>650</v>
      </c>
      <c r="C286" s="166" t="s">
        <v>475</v>
      </c>
      <c r="D286" s="176" t="s">
        <v>96</v>
      </c>
      <c r="E286" s="176" t="s">
        <v>96</v>
      </c>
      <c r="F286" s="176" t="s">
        <v>96</v>
      </c>
      <c r="G286" s="176" t="s">
        <v>96</v>
      </c>
      <c r="H286" s="176" t="s">
        <v>96</v>
      </c>
    </row>
    <row r="287" spans="1:9">
      <c r="B287" s="476" t="s">
        <v>518</v>
      </c>
      <c r="C287" s="477" t="s">
        <v>519</v>
      </c>
      <c r="D287" s="477"/>
      <c r="E287" s="477"/>
      <c r="F287" s="477"/>
      <c r="G287" s="477"/>
      <c r="H287" s="477"/>
    </row>
    <row r="288" spans="1:9" ht="48">
      <c r="B288" s="476"/>
      <c r="C288" s="164" t="s">
        <v>463</v>
      </c>
      <c r="D288" s="165" t="s">
        <v>508</v>
      </c>
      <c r="E288" s="165" t="s">
        <v>509</v>
      </c>
      <c r="F288" s="166" t="s">
        <v>510</v>
      </c>
      <c r="G288" s="166" t="s">
        <v>511</v>
      </c>
      <c r="H288" s="166" t="s">
        <v>512</v>
      </c>
    </row>
    <row r="289" spans="1:9" ht="25.5" customHeight="1">
      <c r="B289" s="172" t="s">
        <v>651</v>
      </c>
      <c r="C289" s="166" t="s">
        <v>475</v>
      </c>
      <c r="D289" s="176">
        <v>767</v>
      </c>
      <c r="E289" s="176">
        <v>867</v>
      </c>
      <c r="F289" s="176">
        <v>967</v>
      </c>
      <c r="G289" s="176">
        <v>1067</v>
      </c>
      <c r="H289" s="176">
        <v>950</v>
      </c>
    </row>
    <row r="290" spans="1:9" ht="24.75" customHeight="1">
      <c r="B290" s="172" t="s">
        <v>652</v>
      </c>
      <c r="C290" s="166" t="s">
        <v>475</v>
      </c>
      <c r="D290" s="176">
        <v>8200</v>
      </c>
      <c r="E290" s="176">
        <v>8700</v>
      </c>
      <c r="F290" s="176">
        <v>9200</v>
      </c>
      <c r="G290" s="176">
        <v>9700</v>
      </c>
      <c r="H290" s="176">
        <v>10200</v>
      </c>
    </row>
    <row r="291" spans="1:9" ht="48">
      <c r="B291" s="172" t="s">
        <v>653</v>
      </c>
      <c r="C291" s="166" t="s">
        <v>475</v>
      </c>
      <c r="D291" s="176">
        <v>40</v>
      </c>
      <c r="E291" s="176">
        <v>50</v>
      </c>
      <c r="F291" s="176">
        <v>60</v>
      </c>
      <c r="G291" s="176">
        <v>70</v>
      </c>
      <c r="H291" s="176">
        <v>300</v>
      </c>
    </row>
    <row r="292" spans="1:9" ht="48">
      <c r="B292" s="172" t="s">
        <v>655</v>
      </c>
      <c r="C292" s="166" t="s">
        <v>475</v>
      </c>
      <c r="D292" s="176">
        <v>291</v>
      </c>
      <c r="E292" s="176">
        <v>300</v>
      </c>
      <c r="F292" s="176">
        <v>300</v>
      </c>
      <c r="G292" s="176">
        <v>300</v>
      </c>
      <c r="H292" s="176">
        <v>300</v>
      </c>
    </row>
    <row r="293" spans="1:9" ht="48">
      <c r="B293" s="172" t="s">
        <v>656</v>
      </c>
      <c r="C293" s="166" t="s">
        <v>470</v>
      </c>
      <c r="D293" s="176">
        <v>6</v>
      </c>
      <c r="E293" s="176">
        <v>6</v>
      </c>
      <c r="F293" s="176">
        <v>6</v>
      </c>
      <c r="G293" s="176">
        <v>6</v>
      </c>
      <c r="H293" s="176">
        <v>6</v>
      </c>
    </row>
    <row r="294" spans="1:9" ht="48">
      <c r="B294" s="172" t="s">
        <v>657</v>
      </c>
      <c r="C294" s="166" t="s">
        <v>470</v>
      </c>
      <c r="D294" s="176">
        <v>4</v>
      </c>
      <c r="E294" s="176">
        <v>4</v>
      </c>
      <c r="F294" s="176">
        <v>4</v>
      </c>
      <c r="G294" s="176">
        <v>4</v>
      </c>
      <c r="H294" s="176">
        <v>4</v>
      </c>
    </row>
    <row r="295" spans="1:9" ht="25.5" customHeight="1">
      <c r="B295" s="177" t="s">
        <v>513</v>
      </c>
      <c r="C295" s="178" t="s">
        <v>514</v>
      </c>
      <c r="D295" s="179">
        <v>1466000</v>
      </c>
      <c r="E295" s="179">
        <f>SUM(E296:E297)</f>
        <v>1474500</v>
      </c>
      <c r="F295" s="179">
        <f>SUM(F296:F297)</f>
        <v>0</v>
      </c>
      <c r="G295" s="179">
        <f>SUM(G296:G297)</f>
        <v>0</v>
      </c>
      <c r="H295" s="179">
        <f>SUM(H296:H297)</f>
        <v>0</v>
      </c>
    </row>
    <row r="296" spans="1:9" ht="24.75" customHeight="1">
      <c r="B296" s="177" t="s">
        <v>515</v>
      </c>
      <c r="C296" s="178" t="s">
        <v>514</v>
      </c>
      <c r="D296" s="192">
        <v>1466000</v>
      </c>
      <c r="E296" s="192">
        <f>สังเขป!G38</f>
        <v>1474500</v>
      </c>
      <c r="F296" s="193"/>
      <c r="G296" s="193"/>
      <c r="H296" s="193"/>
    </row>
    <row r="297" spans="1:9" ht="25.5" customHeight="1">
      <c r="B297" s="177" t="s">
        <v>516</v>
      </c>
      <c r="C297" s="178" t="s">
        <v>514</v>
      </c>
      <c r="D297" s="193"/>
      <c r="E297" s="193"/>
      <c r="F297" s="193"/>
      <c r="G297" s="193"/>
      <c r="H297" s="193"/>
    </row>
    <row r="298" spans="1:9">
      <c r="B298" s="183"/>
      <c r="C298" s="184"/>
      <c r="D298" s="185"/>
      <c r="E298" s="185"/>
      <c r="F298" s="185"/>
      <c r="G298" s="185"/>
      <c r="H298" s="185"/>
    </row>
    <row r="299" spans="1:9" ht="24.75" customHeight="1">
      <c r="B299" s="161" t="s">
        <v>658</v>
      </c>
      <c r="C299" s="162"/>
      <c r="D299" s="163"/>
      <c r="E299" s="163"/>
      <c r="F299" s="163"/>
      <c r="G299" s="163"/>
      <c r="H299" s="163"/>
    </row>
    <row r="300" spans="1:9" ht="78" customHeight="1">
      <c r="B300" s="478" t="s">
        <v>1225</v>
      </c>
      <c r="C300" s="478"/>
      <c r="D300" s="478"/>
      <c r="E300" s="478"/>
      <c r="F300" s="478"/>
      <c r="G300" s="478"/>
      <c r="H300" s="478"/>
    </row>
    <row r="301" spans="1:9" ht="48" customHeight="1">
      <c r="B301" s="479" t="s">
        <v>1226</v>
      </c>
      <c r="C301" s="479"/>
      <c r="D301" s="479"/>
      <c r="E301" s="479"/>
      <c r="F301" s="479"/>
      <c r="G301" s="479"/>
      <c r="H301" s="479"/>
    </row>
    <row r="302" spans="1:9" ht="6.75" customHeight="1">
      <c r="B302" s="155"/>
    </row>
    <row r="303" spans="1:9">
      <c r="B303" s="476" t="s">
        <v>518</v>
      </c>
      <c r="C303" s="477" t="s">
        <v>519</v>
      </c>
      <c r="D303" s="477"/>
      <c r="E303" s="477"/>
      <c r="F303" s="477"/>
      <c r="G303" s="477"/>
      <c r="H303" s="477"/>
    </row>
    <row r="304" spans="1:9" ht="48">
      <c r="A304" s="102"/>
      <c r="B304" s="476"/>
      <c r="C304" s="164" t="s">
        <v>463</v>
      </c>
      <c r="D304" s="165" t="s">
        <v>508</v>
      </c>
      <c r="E304" s="165" t="s">
        <v>509</v>
      </c>
      <c r="F304" s="166" t="s">
        <v>510</v>
      </c>
      <c r="G304" s="166" t="s">
        <v>511</v>
      </c>
      <c r="H304" s="166" t="s">
        <v>512</v>
      </c>
      <c r="I304" s="159"/>
    </row>
    <row r="305" spans="2:8">
      <c r="B305" s="172" t="s">
        <v>659</v>
      </c>
      <c r="C305" s="166" t="s">
        <v>660</v>
      </c>
      <c r="D305" s="176">
        <v>17</v>
      </c>
      <c r="E305" s="176">
        <v>17</v>
      </c>
      <c r="F305" s="176">
        <v>17</v>
      </c>
      <c r="G305" s="176">
        <v>17</v>
      </c>
      <c r="H305" s="176">
        <v>17</v>
      </c>
    </row>
    <row r="306" spans="2:8">
      <c r="B306" s="172" t="s">
        <v>661</v>
      </c>
      <c r="C306" s="166" t="s">
        <v>662</v>
      </c>
      <c r="D306" s="176">
        <v>6</v>
      </c>
      <c r="E306" s="176">
        <v>6</v>
      </c>
      <c r="F306" s="176">
        <v>6</v>
      </c>
      <c r="G306" s="176">
        <v>6</v>
      </c>
      <c r="H306" s="176">
        <v>6</v>
      </c>
    </row>
    <row r="307" spans="2:8">
      <c r="B307" s="172" t="s">
        <v>663</v>
      </c>
      <c r="C307" s="166" t="s">
        <v>531</v>
      </c>
      <c r="D307" s="176">
        <v>30</v>
      </c>
      <c r="E307" s="176">
        <v>30</v>
      </c>
      <c r="F307" s="176">
        <v>30</v>
      </c>
      <c r="G307" s="176">
        <v>30</v>
      </c>
      <c r="H307" s="176">
        <v>70</v>
      </c>
    </row>
    <row r="308" spans="2:8">
      <c r="B308" s="172" t="s">
        <v>664</v>
      </c>
      <c r="C308" s="166" t="s">
        <v>475</v>
      </c>
      <c r="D308" s="176" t="s">
        <v>665</v>
      </c>
      <c r="E308" s="176" t="s">
        <v>665</v>
      </c>
      <c r="F308" s="176" t="s">
        <v>665</v>
      </c>
      <c r="G308" s="176" t="s">
        <v>665</v>
      </c>
      <c r="H308" s="176" t="s">
        <v>96</v>
      </c>
    </row>
    <row r="309" spans="2:8" ht="23.25" customHeight="1">
      <c r="B309" s="172" t="s">
        <v>666</v>
      </c>
      <c r="C309" s="166" t="s">
        <v>470</v>
      </c>
      <c r="D309" s="176">
        <v>12</v>
      </c>
      <c r="E309" s="176">
        <v>12</v>
      </c>
      <c r="F309" s="176">
        <v>12</v>
      </c>
      <c r="G309" s="176">
        <v>12</v>
      </c>
      <c r="H309" s="176">
        <v>12</v>
      </c>
    </row>
    <row r="310" spans="2:8">
      <c r="B310" s="172" t="s">
        <v>667</v>
      </c>
      <c r="C310" s="166" t="s">
        <v>470</v>
      </c>
      <c r="D310" s="176">
        <v>48</v>
      </c>
      <c r="E310" s="176">
        <v>48</v>
      </c>
      <c r="F310" s="176">
        <v>48</v>
      </c>
      <c r="G310" s="176">
        <v>48</v>
      </c>
      <c r="H310" s="176">
        <v>48</v>
      </c>
    </row>
    <row r="311" spans="2:8">
      <c r="B311" s="172" t="s">
        <v>668</v>
      </c>
      <c r="C311" s="166" t="s">
        <v>662</v>
      </c>
      <c r="D311" s="176">
        <v>2</v>
      </c>
      <c r="E311" s="176">
        <v>2</v>
      </c>
      <c r="F311" s="176">
        <v>2</v>
      </c>
      <c r="G311" s="176">
        <v>2</v>
      </c>
      <c r="H311" s="176">
        <v>2</v>
      </c>
    </row>
    <row r="312" spans="2:8">
      <c r="B312" s="172" t="s">
        <v>669</v>
      </c>
      <c r="C312" s="166" t="s">
        <v>531</v>
      </c>
      <c r="D312" s="217">
        <v>13524</v>
      </c>
      <c r="E312" s="217">
        <v>14000</v>
      </c>
      <c r="F312" s="217">
        <v>14500</v>
      </c>
      <c r="G312" s="217">
        <v>15000</v>
      </c>
      <c r="H312" s="217">
        <v>14000</v>
      </c>
    </row>
    <row r="313" spans="2:8">
      <c r="B313" s="172" t="s">
        <v>670</v>
      </c>
      <c r="C313" s="166" t="s">
        <v>531</v>
      </c>
      <c r="D313" s="217">
        <v>504</v>
      </c>
      <c r="E313" s="217">
        <v>520</v>
      </c>
      <c r="F313" s="217">
        <v>540</v>
      </c>
      <c r="G313" s="217">
        <v>560</v>
      </c>
      <c r="H313" s="217">
        <v>530</v>
      </c>
    </row>
    <row r="314" spans="2:8">
      <c r="B314" s="172" t="s">
        <v>671</v>
      </c>
      <c r="C314" s="166" t="s">
        <v>531</v>
      </c>
      <c r="D314" s="176">
        <v>43024</v>
      </c>
      <c r="E314" s="176">
        <v>43500</v>
      </c>
      <c r="F314" s="176">
        <v>44000</v>
      </c>
      <c r="G314" s="176">
        <v>44500</v>
      </c>
      <c r="H314" s="176">
        <v>47000</v>
      </c>
    </row>
    <row r="315" spans="2:8" ht="30.75" customHeight="1">
      <c r="B315" s="172" t="s">
        <v>672</v>
      </c>
      <c r="C315" s="166" t="s">
        <v>475</v>
      </c>
      <c r="D315" s="176">
        <v>7026</v>
      </c>
      <c r="E315" s="176">
        <v>7500</v>
      </c>
      <c r="F315" s="176">
        <v>7500</v>
      </c>
      <c r="G315" s="176">
        <v>7500</v>
      </c>
      <c r="H315" s="176">
        <v>7500</v>
      </c>
    </row>
    <row r="316" spans="2:8" ht="29.25" customHeight="1">
      <c r="B316" s="476" t="s">
        <v>518</v>
      </c>
      <c r="C316" s="477" t="s">
        <v>519</v>
      </c>
      <c r="D316" s="477"/>
      <c r="E316" s="477"/>
      <c r="F316" s="477"/>
      <c r="G316" s="477"/>
      <c r="H316" s="477"/>
    </row>
    <row r="317" spans="2:8" ht="29.25" customHeight="1">
      <c r="B317" s="476"/>
      <c r="C317" s="164" t="s">
        <v>463</v>
      </c>
      <c r="D317" s="165" t="s">
        <v>508</v>
      </c>
      <c r="E317" s="165" t="s">
        <v>509</v>
      </c>
      <c r="F317" s="166" t="s">
        <v>510</v>
      </c>
      <c r="G317" s="166" t="s">
        <v>511</v>
      </c>
      <c r="H317" s="166" t="s">
        <v>512</v>
      </c>
    </row>
    <row r="318" spans="2:8" ht="49.5" customHeight="1">
      <c r="B318" s="172" t="s">
        <v>673</v>
      </c>
      <c r="C318" s="166" t="s">
        <v>470</v>
      </c>
      <c r="D318" s="176">
        <v>6</v>
      </c>
      <c r="E318" s="176">
        <v>6</v>
      </c>
      <c r="F318" s="176">
        <v>6</v>
      </c>
      <c r="G318" s="176">
        <v>6</v>
      </c>
      <c r="H318" s="176">
        <v>6</v>
      </c>
    </row>
    <row r="319" spans="2:8" ht="48">
      <c r="B319" s="195" t="s">
        <v>674</v>
      </c>
      <c r="C319" s="196" t="s">
        <v>97</v>
      </c>
      <c r="D319" s="223">
        <v>16</v>
      </c>
      <c r="E319" s="223">
        <v>10</v>
      </c>
      <c r="F319" s="223">
        <v>10</v>
      </c>
      <c r="G319" s="223">
        <v>10</v>
      </c>
      <c r="H319" s="223">
        <v>15</v>
      </c>
    </row>
    <row r="320" spans="2:8" ht="48">
      <c r="B320" s="195" t="s">
        <v>675</v>
      </c>
      <c r="C320" s="196" t="s">
        <v>475</v>
      </c>
      <c r="D320" s="223">
        <v>600</v>
      </c>
      <c r="E320" s="223">
        <v>600</v>
      </c>
      <c r="F320" s="223">
        <v>600</v>
      </c>
      <c r="G320" s="223">
        <v>600</v>
      </c>
      <c r="H320" s="223">
        <v>608</v>
      </c>
    </row>
    <row r="321" spans="1:9">
      <c r="B321" s="426" t="s">
        <v>676</v>
      </c>
      <c r="C321" s="196" t="s">
        <v>470</v>
      </c>
      <c r="D321" s="223">
        <v>17</v>
      </c>
      <c r="E321" s="223">
        <v>17</v>
      </c>
      <c r="F321" s="223">
        <v>17</v>
      </c>
      <c r="G321" s="223">
        <v>17</v>
      </c>
      <c r="H321" s="223">
        <v>40</v>
      </c>
    </row>
    <row r="322" spans="1:9">
      <c r="B322" s="426" t="s">
        <v>677</v>
      </c>
      <c r="C322" s="196" t="s">
        <v>678</v>
      </c>
      <c r="D322" s="223">
        <v>1</v>
      </c>
      <c r="E322" s="223">
        <v>1</v>
      </c>
      <c r="F322" s="223">
        <v>1</v>
      </c>
      <c r="G322" s="223">
        <v>1</v>
      </c>
      <c r="H322" s="223">
        <v>1</v>
      </c>
    </row>
    <row r="323" spans="1:9">
      <c r="B323" s="177" t="s">
        <v>513</v>
      </c>
      <c r="C323" s="178" t="s">
        <v>514</v>
      </c>
      <c r="D323" s="179">
        <v>22738280</v>
      </c>
      <c r="E323" s="179">
        <f>SUM(E324:E325)</f>
        <v>20889050</v>
      </c>
      <c r="F323" s="179">
        <f>SUM(F324:F325)</f>
        <v>0</v>
      </c>
      <c r="G323" s="179">
        <f>SUM(G324:G325)</f>
        <v>0</v>
      </c>
      <c r="H323" s="179" t="s">
        <v>96</v>
      </c>
    </row>
    <row r="324" spans="1:9">
      <c r="B324" s="177" t="s">
        <v>515</v>
      </c>
      <c r="C324" s="178" t="s">
        <v>514</v>
      </c>
      <c r="D324" s="192">
        <v>22738280</v>
      </c>
      <c r="E324" s="192">
        <f>สังเขป!G39</f>
        <v>20889050</v>
      </c>
      <c r="F324" s="193"/>
      <c r="G324" s="193"/>
      <c r="H324" s="193"/>
    </row>
    <row r="325" spans="1:9">
      <c r="B325" s="177" t="s">
        <v>516</v>
      </c>
      <c r="C325" s="178" t="s">
        <v>514</v>
      </c>
      <c r="D325" s="182"/>
      <c r="E325" s="182"/>
      <c r="F325" s="182"/>
      <c r="G325" s="182"/>
      <c r="H325" s="182"/>
    </row>
    <row r="326" spans="1:9">
      <c r="B326" s="226"/>
      <c r="C326" s="227"/>
      <c r="D326" s="228"/>
      <c r="E326" s="228"/>
      <c r="F326" s="228"/>
      <c r="G326" s="228"/>
      <c r="H326" s="228"/>
    </row>
    <row r="327" spans="1:9">
      <c r="B327" s="159" t="s">
        <v>992</v>
      </c>
      <c r="C327" s="154"/>
      <c r="G327" s="159" t="s">
        <v>1227</v>
      </c>
    </row>
    <row r="328" spans="1:9" ht="150" customHeight="1">
      <c r="B328" s="478" t="s">
        <v>1228</v>
      </c>
      <c r="C328" s="478"/>
      <c r="D328" s="478"/>
      <c r="E328" s="478"/>
      <c r="F328" s="478"/>
      <c r="G328" s="478"/>
      <c r="H328" s="478"/>
    </row>
    <row r="329" spans="1:9" ht="75.75" customHeight="1">
      <c r="B329" s="463" t="s">
        <v>1282</v>
      </c>
      <c r="C329" s="463"/>
      <c r="D329" s="463"/>
      <c r="E329" s="463"/>
      <c r="F329" s="463"/>
      <c r="G329" s="463"/>
      <c r="H329" s="463"/>
    </row>
    <row r="330" spans="1:9" ht="30" customHeight="1">
      <c r="B330" s="140" t="s">
        <v>1197</v>
      </c>
    </row>
    <row r="331" spans="1:9" ht="24.75" customHeight="1">
      <c r="B331" s="159" t="s">
        <v>1198</v>
      </c>
      <c r="C331" s="475">
        <v>40000</v>
      </c>
      <c r="D331" s="475"/>
      <c r="E331" s="159" t="s">
        <v>514</v>
      </c>
    </row>
    <row r="332" spans="1:9" ht="13.5" customHeight="1"/>
    <row r="333" spans="1:9">
      <c r="A333" s="102"/>
      <c r="B333" s="484" t="s">
        <v>518</v>
      </c>
      <c r="C333" s="486" t="s">
        <v>519</v>
      </c>
      <c r="D333" s="486"/>
      <c r="E333" s="486"/>
      <c r="F333" s="486"/>
      <c r="G333" s="486"/>
      <c r="H333" s="486"/>
      <c r="I333" s="159"/>
    </row>
    <row r="334" spans="1:9" ht="48">
      <c r="B334" s="485"/>
      <c r="C334" s="355" t="s">
        <v>463</v>
      </c>
      <c r="D334" s="356" t="s">
        <v>508</v>
      </c>
      <c r="E334" s="356" t="s">
        <v>509</v>
      </c>
      <c r="F334" s="348" t="s">
        <v>510</v>
      </c>
      <c r="G334" s="348" t="s">
        <v>511</v>
      </c>
      <c r="H334" s="348" t="s">
        <v>512</v>
      </c>
    </row>
    <row r="335" spans="1:9" ht="25.5" customHeight="1">
      <c r="B335" s="373" t="s">
        <v>1202</v>
      </c>
      <c r="C335" s="374" t="s">
        <v>468</v>
      </c>
      <c r="D335" s="375"/>
      <c r="E335" s="376">
        <v>100</v>
      </c>
      <c r="F335" s="376"/>
      <c r="G335" s="376"/>
      <c r="H335" s="376"/>
    </row>
    <row r="336" spans="1:9" ht="26.25" customHeight="1">
      <c r="B336" s="377" t="s">
        <v>1203</v>
      </c>
      <c r="C336" s="378"/>
      <c r="D336" s="379"/>
      <c r="E336" s="380"/>
      <c r="F336" s="380"/>
      <c r="G336" s="380"/>
      <c r="H336" s="380"/>
    </row>
    <row r="337" spans="1:9" ht="27" customHeight="1">
      <c r="B337" s="377" t="s">
        <v>1204</v>
      </c>
      <c r="C337" s="378"/>
      <c r="D337" s="379"/>
      <c r="E337" s="380"/>
      <c r="F337" s="380"/>
      <c r="G337" s="380"/>
      <c r="H337" s="380"/>
    </row>
    <row r="338" spans="1:9" ht="22.5" customHeight="1">
      <c r="B338" s="364" t="s">
        <v>1205</v>
      </c>
      <c r="C338" s="381"/>
      <c r="D338" s="382"/>
      <c r="E338" s="383"/>
      <c r="F338" s="383"/>
      <c r="G338" s="383"/>
      <c r="H338" s="383"/>
    </row>
    <row r="339" spans="1:9">
      <c r="B339" s="369" t="s">
        <v>513</v>
      </c>
      <c r="C339" s="370" t="s">
        <v>514</v>
      </c>
      <c r="D339" s="384"/>
      <c r="E339" s="385">
        <v>40000</v>
      </c>
      <c r="F339" s="384"/>
      <c r="G339" s="384"/>
      <c r="H339" s="384"/>
    </row>
    <row r="340" spans="1:9">
      <c r="B340" s="369" t="s">
        <v>515</v>
      </c>
      <c r="C340" s="370" t="s">
        <v>514</v>
      </c>
      <c r="D340" s="384"/>
      <c r="E340" s="385">
        <v>40000</v>
      </c>
      <c r="F340" s="384"/>
      <c r="G340" s="384"/>
      <c r="H340" s="384"/>
    </row>
    <row r="341" spans="1:9" ht="29.25" customHeight="1">
      <c r="B341" s="369" t="s">
        <v>516</v>
      </c>
      <c r="C341" s="370" t="s">
        <v>514</v>
      </c>
      <c r="D341" s="384"/>
      <c r="E341" s="384">
        <v>0</v>
      </c>
      <c r="F341" s="384"/>
      <c r="G341" s="384"/>
      <c r="H341" s="384"/>
    </row>
    <row r="342" spans="1:9" ht="25.5" customHeight="1">
      <c r="B342" s="405" t="s">
        <v>1240</v>
      </c>
      <c r="C342" s="154"/>
      <c r="G342" s="159"/>
      <c r="H342" s="386"/>
    </row>
    <row r="343" spans="1:9" ht="125.25" customHeight="1">
      <c r="B343" s="478" t="s">
        <v>1299</v>
      </c>
      <c r="C343" s="478"/>
      <c r="D343" s="478"/>
      <c r="E343" s="478"/>
      <c r="F343" s="478"/>
      <c r="G343" s="478"/>
      <c r="H343" s="478"/>
    </row>
    <row r="344" spans="1:9" ht="99.75" customHeight="1">
      <c r="B344" s="479" t="s">
        <v>1283</v>
      </c>
      <c r="C344" s="479"/>
      <c r="D344" s="479"/>
      <c r="E344" s="479"/>
      <c r="F344" s="479"/>
      <c r="G344" s="479"/>
      <c r="H344" s="479"/>
    </row>
    <row r="345" spans="1:9" ht="25.5" customHeight="1">
      <c r="B345" s="159" t="s">
        <v>1197</v>
      </c>
    </row>
    <row r="346" spans="1:9" ht="24" customHeight="1">
      <c r="A346" s="102"/>
      <c r="B346" s="159" t="s">
        <v>1198</v>
      </c>
      <c r="C346" s="475">
        <v>206000</v>
      </c>
      <c r="D346" s="475"/>
      <c r="E346" s="159" t="s">
        <v>514</v>
      </c>
      <c r="I346" s="159"/>
    </row>
    <row r="347" spans="1:9" ht="14.25" customHeight="1"/>
    <row r="348" spans="1:9">
      <c r="B348" s="484" t="s">
        <v>518</v>
      </c>
      <c r="C348" s="486" t="s">
        <v>519</v>
      </c>
      <c r="D348" s="486"/>
      <c r="E348" s="486"/>
      <c r="F348" s="486"/>
      <c r="G348" s="486"/>
      <c r="H348" s="486"/>
    </row>
    <row r="349" spans="1:9" ht="47.25" customHeight="1">
      <c r="B349" s="485"/>
      <c r="C349" s="413" t="s">
        <v>463</v>
      </c>
      <c r="D349" s="356" t="s">
        <v>508</v>
      </c>
      <c r="E349" s="356" t="s">
        <v>509</v>
      </c>
      <c r="F349" s="348" t="s">
        <v>510</v>
      </c>
      <c r="G349" s="348" t="s">
        <v>511</v>
      </c>
      <c r="H349" s="348" t="s">
        <v>512</v>
      </c>
    </row>
    <row r="350" spans="1:9" ht="108.75" customHeight="1">
      <c r="B350" s="357" t="s">
        <v>1229</v>
      </c>
      <c r="C350" s="355" t="s">
        <v>468</v>
      </c>
      <c r="D350" s="387"/>
      <c r="E350" s="388">
        <v>5</v>
      </c>
      <c r="F350" s="388"/>
      <c r="G350" s="388"/>
      <c r="H350" s="388"/>
    </row>
    <row r="351" spans="1:9" ht="29.25" customHeight="1">
      <c r="B351" s="369" t="s">
        <v>513</v>
      </c>
      <c r="C351" s="370" t="s">
        <v>514</v>
      </c>
      <c r="D351" s="384"/>
      <c r="E351" s="390">
        <v>206000</v>
      </c>
      <c r="F351" s="384"/>
      <c r="G351" s="384"/>
      <c r="H351" s="384"/>
    </row>
    <row r="352" spans="1:9" ht="27" customHeight="1">
      <c r="B352" s="369" t="s">
        <v>515</v>
      </c>
      <c r="C352" s="370" t="s">
        <v>514</v>
      </c>
      <c r="D352" s="384"/>
      <c r="E352" s="390">
        <v>206000</v>
      </c>
      <c r="F352" s="384"/>
      <c r="G352" s="384"/>
      <c r="H352" s="384"/>
    </row>
    <row r="353" spans="2:8" ht="27" customHeight="1">
      <c r="B353" s="369" t="s">
        <v>516</v>
      </c>
      <c r="C353" s="370" t="s">
        <v>514</v>
      </c>
      <c r="D353" s="384"/>
      <c r="E353" s="384">
        <v>0</v>
      </c>
      <c r="F353" s="384"/>
      <c r="G353" s="384"/>
      <c r="H353" s="384"/>
    </row>
    <row r="354" spans="2:8" ht="30" customHeight="1">
      <c r="B354" s="391"/>
      <c r="C354" s="392"/>
      <c r="D354" s="393"/>
      <c r="E354" s="393"/>
      <c r="F354" s="393"/>
      <c r="G354" s="393"/>
      <c r="H354" s="393"/>
    </row>
    <row r="355" spans="2:8" ht="24.75" customHeight="1">
      <c r="B355" s="202" t="s">
        <v>1276</v>
      </c>
      <c r="C355" s="203"/>
      <c r="D355" s="163"/>
      <c r="E355" s="163"/>
      <c r="F355" s="163"/>
      <c r="G355" s="163"/>
      <c r="H355" s="163"/>
    </row>
    <row r="356" spans="2:8" ht="99" customHeight="1">
      <c r="B356" s="478" t="s">
        <v>1281</v>
      </c>
      <c r="C356" s="478"/>
      <c r="D356" s="478"/>
      <c r="E356" s="478"/>
      <c r="F356" s="478"/>
      <c r="G356" s="478"/>
      <c r="H356" s="478"/>
    </row>
    <row r="357" spans="2:8" ht="31.5" customHeight="1">
      <c r="B357" s="481" t="s">
        <v>1280</v>
      </c>
      <c r="C357" s="479"/>
      <c r="D357" s="479"/>
      <c r="E357" s="479"/>
      <c r="F357" s="479"/>
      <c r="G357" s="479"/>
      <c r="H357" s="479"/>
    </row>
    <row r="358" spans="2:8">
      <c r="B358" s="476" t="s">
        <v>518</v>
      </c>
      <c r="C358" s="477" t="s">
        <v>519</v>
      </c>
      <c r="D358" s="477"/>
      <c r="E358" s="477"/>
      <c r="F358" s="477"/>
      <c r="G358" s="477"/>
      <c r="H358" s="477"/>
    </row>
    <row r="359" spans="2:8" ht="54" customHeight="1">
      <c r="B359" s="476"/>
      <c r="C359" s="164" t="s">
        <v>463</v>
      </c>
      <c r="D359" s="165" t="s">
        <v>508</v>
      </c>
      <c r="E359" s="165" t="s">
        <v>509</v>
      </c>
      <c r="F359" s="166" t="s">
        <v>510</v>
      </c>
      <c r="G359" s="166" t="s">
        <v>511</v>
      </c>
      <c r="H359" s="166" t="s">
        <v>512</v>
      </c>
    </row>
    <row r="360" spans="2:8" ht="34.5" customHeight="1">
      <c r="B360" s="172" t="s">
        <v>1277</v>
      </c>
      <c r="C360" s="166" t="s">
        <v>465</v>
      </c>
      <c r="D360" s="432">
        <v>150</v>
      </c>
      <c r="E360" s="432">
        <v>150</v>
      </c>
      <c r="F360" s="432">
        <v>150</v>
      </c>
      <c r="G360" s="432">
        <v>150</v>
      </c>
      <c r="H360" s="432">
        <v>150</v>
      </c>
    </row>
    <row r="361" spans="2:8" ht="35.25" customHeight="1">
      <c r="B361" s="172" t="s">
        <v>1278</v>
      </c>
      <c r="C361" s="166" t="s">
        <v>623</v>
      </c>
      <c r="D361" s="433">
        <v>3</v>
      </c>
      <c r="E361" s="432">
        <v>3</v>
      </c>
      <c r="F361" s="432">
        <v>3</v>
      </c>
      <c r="G361" s="432">
        <v>3</v>
      </c>
      <c r="H361" s="432">
        <v>3</v>
      </c>
    </row>
    <row r="362" spans="2:8" ht="27.75" customHeight="1">
      <c r="B362" s="434"/>
      <c r="C362" s="435"/>
      <c r="D362" s="436"/>
      <c r="E362" s="437"/>
      <c r="F362" s="437"/>
      <c r="G362" s="437"/>
      <c r="H362" s="437"/>
    </row>
    <row r="363" spans="2:8">
      <c r="B363" s="476" t="s">
        <v>518</v>
      </c>
      <c r="C363" s="477" t="s">
        <v>519</v>
      </c>
      <c r="D363" s="477"/>
      <c r="E363" s="477"/>
      <c r="F363" s="477"/>
      <c r="G363" s="477"/>
      <c r="H363" s="477"/>
    </row>
    <row r="364" spans="2:8" ht="48">
      <c r="B364" s="476"/>
      <c r="C364" s="438" t="s">
        <v>463</v>
      </c>
      <c r="D364" s="438" t="s">
        <v>508</v>
      </c>
      <c r="E364" s="438" t="s">
        <v>509</v>
      </c>
      <c r="F364" s="166" t="s">
        <v>510</v>
      </c>
      <c r="G364" s="166" t="s">
        <v>511</v>
      </c>
      <c r="H364" s="166" t="s">
        <v>512</v>
      </c>
    </row>
    <row r="365" spans="2:8" ht="146.25" customHeight="1">
      <c r="B365" s="172" t="s">
        <v>1279</v>
      </c>
      <c r="C365" s="166" t="s">
        <v>547</v>
      </c>
      <c r="D365" s="433">
        <v>1300</v>
      </c>
      <c r="E365" s="433">
        <v>1300</v>
      </c>
      <c r="F365" s="433">
        <v>1300</v>
      </c>
      <c r="G365" s="433">
        <v>1300</v>
      </c>
      <c r="H365" s="433">
        <v>1300</v>
      </c>
    </row>
    <row r="366" spans="2:8">
      <c r="B366" s="177" t="s">
        <v>513</v>
      </c>
      <c r="C366" s="178" t="s">
        <v>514</v>
      </c>
      <c r="D366" s="224">
        <v>225000</v>
      </c>
      <c r="E366" s="181">
        <f>SUM(E367:E368)</f>
        <v>0</v>
      </c>
      <c r="F366" s="181">
        <f>SUM(F367:F368)</f>
        <v>0</v>
      </c>
      <c r="G366" s="181">
        <f>SUM(G367:G368)</f>
        <v>0</v>
      </c>
      <c r="H366" s="181">
        <f>SUM(H367:H368)</f>
        <v>0</v>
      </c>
    </row>
    <row r="367" spans="2:8">
      <c r="B367" s="177" t="s">
        <v>515</v>
      </c>
      <c r="C367" s="178" t="s">
        <v>514</v>
      </c>
      <c r="D367" s="225">
        <v>225000</v>
      </c>
      <c r="E367" s="225" t="str">
        <f>[3]สังเขป!H70</f>
        <v>เงินงบประมาณ</v>
      </c>
      <c r="F367" s="182"/>
      <c r="G367" s="182"/>
      <c r="H367" s="182"/>
    </row>
    <row r="368" spans="2:8">
      <c r="B368" s="177" t="s">
        <v>516</v>
      </c>
      <c r="C368" s="178" t="s">
        <v>514</v>
      </c>
      <c r="D368" s="182"/>
      <c r="E368" s="182"/>
      <c r="F368" s="182"/>
      <c r="G368" s="182"/>
      <c r="H368" s="182"/>
    </row>
    <row r="369" spans="2:8">
      <c r="B369" s="226"/>
      <c r="C369" s="227"/>
      <c r="D369" s="228"/>
      <c r="E369" s="228"/>
      <c r="F369" s="228"/>
      <c r="G369" s="228"/>
      <c r="H369" s="228"/>
    </row>
    <row r="370" spans="2:8" ht="25.5" customHeight="1">
      <c r="B370" s="161" t="s">
        <v>679</v>
      </c>
      <c r="C370" s="162"/>
      <c r="D370" s="163"/>
      <c r="E370" s="163"/>
      <c r="F370" s="163"/>
      <c r="G370" s="163"/>
      <c r="H370" s="163"/>
    </row>
    <row r="371" spans="2:8" ht="175.5" customHeight="1">
      <c r="B371" s="478" t="s">
        <v>1284</v>
      </c>
      <c r="C371" s="478"/>
      <c r="D371" s="478"/>
      <c r="E371" s="478"/>
      <c r="F371" s="478"/>
      <c r="G371" s="478"/>
      <c r="H371" s="478"/>
    </row>
    <row r="372" spans="2:8" ht="53.25" customHeight="1">
      <c r="B372" s="481" t="s">
        <v>1239</v>
      </c>
      <c r="C372" s="479"/>
      <c r="D372" s="479"/>
      <c r="E372" s="479"/>
      <c r="F372" s="479"/>
      <c r="G372" s="479"/>
      <c r="H372" s="479"/>
    </row>
    <row r="373" spans="2:8" ht="17.25" customHeight="1">
      <c r="B373" s="287"/>
      <c r="C373" s="286"/>
      <c r="D373" s="286"/>
      <c r="E373" s="286"/>
      <c r="F373" s="286"/>
      <c r="G373" s="286"/>
      <c r="H373" s="286"/>
    </row>
    <row r="374" spans="2:8">
      <c r="B374" s="476" t="s">
        <v>518</v>
      </c>
      <c r="C374" s="477" t="s">
        <v>519</v>
      </c>
      <c r="D374" s="477"/>
      <c r="E374" s="477"/>
      <c r="F374" s="477"/>
      <c r="G374" s="477"/>
      <c r="H374" s="477"/>
    </row>
    <row r="375" spans="2:8" ht="48">
      <c r="B375" s="476"/>
      <c r="C375" s="164" t="s">
        <v>463</v>
      </c>
      <c r="D375" s="165" t="s">
        <v>508</v>
      </c>
      <c r="E375" s="165" t="s">
        <v>509</v>
      </c>
      <c r="F375" s="166" t="s">
        <v>510</v>
      </c>
      <c r="G375" s="166" t="s">
        <v>511</v>
      </c>
      <c r="H375" s="166" t="s">
        <v>512</v>
      </c>
    </row>
    <row r="376" spans="2:8" ht="105.75" customHeight="1">
      <c r="B376" s="198" t="s">
        <v>680</v>
      </c>
      <c r="C376" s="166" t="s">
        <v>470</v>
      </c>
      <c r="D376" s="174">
        <v>1186</v>
      </c>
      <c r="E376" s="174">
        <v>1186</v>
      </c>
      <c r="F376" s="174">
        <v>1186</v>
      </c>
      <c r="G376" s="174">
        <v>1186</v>
      </c>
      <c r="H376" s="174">
        <v>1200</v>
      </c>
    </row>
    <row r="377" spans="2:8" ht="150.75" customHeight="1">
      <c r="B377" s="198" t="s">
        <v>1285</v>
      </c>
      <c r="C377" s="166" t="s">
        <v>470</v>
      </c>
      <c r="D377" s="174">
        <v>2570</v>
      </c>
      <c r="E377" s="174">
        <v>2570</v>
      </c>
      <c r="F377" s="174">
        <v>2570</v>
      </c>
      <c r="G377" s="174">
        <v>2570</v>
      </c>
      <c r="H377" s="174">
        <v>2600</v>
      </c>
    </row>
    <row r="378" spans="2:8" ht="27" customHeight="1">
      <c r="B378" s="476" t="s">
        <v>518</v>
      </c>
      <c r="C378" s="477" t="s">
        <v>519</v>
      </c>
      <c r="D378" s="477"/>
      <c r="E378" s="477"/>
      <c r="F378" s="477"/>
      <c r="G378" s="477"/>
      <c r="H378" s="477"/>
    </row>
    <row r="379" spans="2:8" ht="27" customHeight="1">
      <c r="B379" s="476"/>
      <c r="C379" s="438" t="s">
        <v>463</v>
      </c>
      <c r="D379" s="438" t="s">
        <v>508</v>
      </c>
      <c r="E379" s="438" t="s">
        <v>509</v>
      </c>
      <c r="F379" s="166" t="s">
        <v>510</v>
      </c>
      <c r="G379" s="166" t="s">
        <v>511</v>
      </c>
      <c r="H379" s="166" t="s">
        <v>512</v>
      </c>
    </row>
    <row r="380" spans="2:8" ht="105.75" customHeight="1">
      <c r="B380" s="198" t="s">
        <v>681</v>
      </c>
      <c r="C380" s="166" t="s">
        <v>470</v>
      </c>
      <c r="D380" s="221">
        <v>1159</v>
      </c>
      <c r="E380" s="221">
        <v>1159</v>
      </c>
      <c r="F380" s="221">
        <v>1159</v>
      </c>
      <c r="G380" s="221">
        <v>1159</v>
      </c>
      <c r="H380" s="221">
        <v>1159</v>
      </c>
    </row>
    <row r="381" spans="2:8" ht="97.5" customHeight="1">
      <c r="B381" s="198" t="s">
        <v>682</v>
      </c>
      <c r="C381" s="166" t="s">
        <v>470</v>
      </c>
      <c r="D381" s="229" t="s">
        <v>557</v>
      </c>
      <c r="E381" s="229" t="s">
        <v>557</v>
      </c>
      <c r="F381" s="229" t="s">
        <v>557</v>
      </c>
      <c r="G381" s="229" t="s">
        <v>557</v>
      </c>
      <c r="H381" s="229">
        <v>0</v>
      </c>
    </row>
    <row r="382" spans="2:8" ht="76.5" customHeight="1">
      <c r="B382" s="198" t="s">
        <v>683</v>
      </c>
      <c r="C382" s="166" t="s">
        <v>470</v>
      </c>
      <c r="D382" s="174">
        <v>2135</v>
      </c>
      <c r="E382" s="174">
        <v>2135</v>
      </c>
      <c r="F382" s="174">
        <v>2135</v>
      </c>
      <c r="G382" s="174">
        <v>2135</v>
      </c>
      <c r="H382" s="174">
        <v>2135</v>
      </c>
    </row>
    <row r="383" spans="2:8" ht="47.25" customHeight="1">
      <c r="B383" s="198" t="s">
        <v>684</v>
      </c>
      <c r="C383" s="166" t="s">
        <v>470</v>
      </c>
      <c r="D383" s="230">
        <v>150</v>
      </c>
      <c r="E383" s="230">
        <v>150</v>
      </c>
      <c r="F383" s="230">
        <v>150</v>
      </c>
      <c r="G383" s="230">
        <v>150</v>
      </c>
      <c r="H383" s="230">
        <v>150</v>
      </c>
    </row>
    <row r="384" spans="2:8" ht="96">
      <c r="B384" s="172" t="s">
        <v>685</v>
      </c>
      <c r="C384" s="166" t="s">
        <v>475</v>
      </c>
      <c r="D384" s="174">
        <v>450</v>
      </c>
      <c r="E384" s="174">
        <v>450</v>
      </c>
      <c r="F384" s="174">
        <v>450</v>
      </c>
      <c r="G384" s="174">
        <v>450</v>
      </c>
      <c r="H384" s="174">
        <v>450</v>
      </c>
    </row>
    <row r="385" spans="2:8" ht="72">
      <c r="B385" s="172" t="s">
        <v>1286</v>
      </c>
      <c r="C385" s="166" t="s">
        <v>475</v>
      </c>
      <c r="D385" s="174">
        <v>740</v>
      </c>
      <c r="E385" s="174">
        <v>740</v>
      </c>
      <c r="F385" s="174">
        <v>740</v>
      </c>
      <c r="G385" s="174">
        <v>740</v>
      </c>
      <c r="H385" s="174">
        <v>740</v>
      </c>
    </row>
    <row r="386" spans="2:8" ht="54" customHeight="1">
      <c r="B386" s="172" t="s">
        <v>1287</v>
      </c>
      <c r="C386" s="214" t="s">
        <v>470</v>
      </c>
      <c r="D386" s="174">
        <v>0</v>
      </c>
      <c r="E386" s="174">
        <v>0</v>
      </c>
      <c r="F386" s="174">
        <v>0</v>
      </c>
      <c r="G386" s="174">
        <v>0</v>
      </c>
      <c r="H386" s="174">
        <v>0</v>
      </c>
    </row>
    <row r="387" spans="2:8">
      <c r="B387" s="177" t="s">
        <v>513</v>
      </c>
      <c r="C387" s="178" t="s">
        <v>514</v>
      </c>
      <c r="D387" s="224">
        <v>714300</v>
      </c>
      <c r="E387" s="224">
        <f>SUM(E388:E389)</f>
        <v>951400</v>
      </c>
      <c r="F387" s="224">
        <f>SUM(F388:F389)</f>
        <v>0</v>
      </c>
      <c r="G387" s="224">
        <f>SUM(G388:G389)</f>
        <v>0</v>
      </c>
      <c r="H387" s="224">
        <v>0</v>
      </c>
    </row>
    <row r="388" spans="2:8">
      <c r="B388" s="177" t="s">
        <v>515</v>
      </c>
      <c r="C388" s="178" t="s">
        <v>514</v>
      </c>
      <c r="D388" s="225">
        <v>714300</v>
      </c>
      <c r="E388" s="225">
        <f>สังเขป!G43</f>
        <v>951400</v>
      </c>
      <c r="F388" s="231"/>
      <c r="G388" s="231"/>
      <c r="H388" s="231"/>
    </row>
    <row r="389" spans="2:8">
      <c r="B389" s="177" t="s">
        <v>516</v>
      </c>
      <c r="C389" s="178" t="s">
        <v>514</v>
      </c>
      <c r="D389" s="231"/>
      <c r="E389" s="231"/>
      <c r="F389" s="231"/>
      <c r="G389" s="231"/>
      <c r="H389" s="231"/>
    </row>
    <row r="390" spans="2:8">
      <c r="B390" s="226"/>
      <c r="C390" s="227"/>
      <c r="D390" s="350"/>
      <c r="E390" s="350"/>
      <c r="F390" s="350"/>
      <c r="G390" s="350"/>
      <c r="H390" s="350"/>
    </row>
    <row r="391" spans="2:8" ht="23.25" customHeight="1">
      <c r="B391" s="159" t="s">
        <v>1206</v>
      </c>
      <c r="C391" s="154"/>
      <c r="G391" s="159" t="s">
        <v>1234</v>
      </c>
      <c r="H391" s="163"/>
    </row>
    <row r="392" spans="2:8" ht="24" customHeight="1">
      <c r="B392" s="478" t="s">
        <v>1214</v>
      </c>
      <c r="C392" s="478"/>
      <c r="D392" s="478"/>
      <c r="E392" s="478"/>
      <c r="F392" s="478"/>
      <c r="G392" s="478"/>
      <c r="H392" s="478"/>
    </row>
    <row r="393" spans="2:8" ht="105.75" customHeight="1">
      <c r="B393" s="479" t="s">
        <v>1230</v>
      </c>
      <c r="C393" s="480"/>
      <c r="D393" s="480"/>
      <c r="E393" s="480"/>
      <c r="F393" s="480"/>
      <c r="G393" s="480"/>
      <c r="H393" s="480"/>
    </row>
    <row r="394" spans="2:8" ht="126" customHeight="1">
      <c r="B394" s="479" t="s">
        <v>1238</v>
      </c>
      <c r="C394" s="479"/>
      <c r="D394" s="479"/>
      <c r="E394" s="479"/>
      <c r="F394" s="479"/>
      <c r="G394" s="479"/>
      <c r="H394" s="479"/>
    </row>
    <row r="395" spans="2:8" ht="24" customHeight="1">
      <c r="B395" s="159" t="s">
        <v>1197</v>
      </c>
    </row>
    <row r="396" spans="2:8" ht="24" customHeight="1">
      <c r="B396" s="159" t="s">
        <v>1198</v>
      </c>
      <c r="C396" s="475">
        <v>153700</v>
      </c>
      <c r="D396" s="475"/>
      <c r="E396" s="159" t="s">
        <v>514</v>
      </c>
    </row>
    <row r="397" spans="2:8" ht="15.75" customHeight="1"/>
    <row r="398" spans="2:8" ht="24.75" customHeight="1">
      <c r="B398" s="476" t="s">
        <v>518</v>
      </c>
      <c r="C398" s="477" t="s">
        <v>519</v>
      </c>
      <c r="D398" s="477"/>
      <c r="E398" s="477"/>
      <c r="F398" s="477"/>
      <c r="G398" s="477"/>
      <c r="H398" s="477"/>
    </row>
    <row r="399" spans="2:8" ht="53.25" customHeight="1">
      <c r="B399" s="476"/>
      <c r="C399" s="166" t="s">
        <v>463</v>
      </c>
      <c r="D399" s="395" t="s">
        <v>508</v>
      </c>
      <c r="E399" s="395" t="s">
        <v>509</v>
      </c>
      <c r="F399" s="189" t="s">
        <v>510</v>
      </c>
      <c r="G399" s="189" t="s">
        <v>511</v>
      </c>
      <c r="H399" s="189" t="s">
        <v>512</v>
      </c>
    </row>
    <row r="400" spans="2:8" ht="74.25" customHeight="1">
      <c r="B400" s="398" t="s">
        <v>1231</v>
      </c>
      <c r="C400" s="237" t="s">
        <v>468</v>
      </c>
      <c r="D400" s="399"/>
      <c r="E400" s="400">
        <v>96</v>
      </c>
      <c r="F400" s="400"/>
      <c r="G400" s="400"/>
      <c r="H400" s="400"/>
    </row>
    <row r="401" spans="1:9">
      <c r="B401" s="401" t="s">
        <v>1207</v>
      </c>
      <c r="C401" s="355" t="s">
        <v>468</v>
      </c>
      <c r="D401" s="387"/>
      <c r="E401" s="402">
        <v>98</v>
      </c>
      <c r="F401" s="376"/>
      <c r="G401" s="376"/>
      <c r="H401" s="376"/>
    </row>
    <row r="402" spans="1:9">
      <c r="B402" s="403" t="s">
        <v>1208</v>
      </c>
      <c r="C402" s="365"/>
      <c r="D402" s="382"/>
      <c r="E402" s="404"/>
      <c r="F402" s="383"/>
      <c r="G402" s="383"/>
      <c r="H402" s="383"/>
    </row>
    <row r="403" spans="1:9">
      <c r="B403" s="369" t="s">
        <v>513</v>
      </c>
      <c r="C403" s="370" t="s">
        <v>514</v>
      </c>
      <c r="D403" s="384"/>
      <c r="E403" s="385">
        <v>153700</v>
      </c>
      <c r="F403" s="384"/>
      <c r="G403" s="384"/>
      <c r="H403" s="384"/>
    </row>
    <row r="404" spans="1:9">
      <c r="B404" s="369" t="s">
        <v>515</v>
      </c>
      <c r="C404" s="370" t="s">
        <v>514</v>
      </c>
      <c r="D404" s="384"/>
      <c r="E404" s="385">
        <v>153700</v>
      </c>
      <c r="F404" s="384"/>
      <c r="G404" s="384"/>
      <c r="H404" s="384"/>
    </row>
    <row r="405" spans="1:9">
      <c r="B405" s="369" t="s">
        <v>516</v>
      </c>
      <c r="C405" s="370" t="s">
        <v>514</v>
      </c>
      <c r="D405" s="384"/>
      <c r="E405" s="384">
        <v>0</v>
      </c>
      <c r="F405" s="384"/>
      <c r="G405" s="384"/>
      <c r="H405" s="384"/>
    </row>
    <row r="406" spans="1:9">
      <c r="B406" s="287"/>
      <c r="C406" s="184"/>
      <c r="D406" s="232"/>
      <c r="E406" s="232"/>
      <c r="F406" s="232"/>
      <c r="G406" s="232"/>
      <c r="H406" s="232"/>
    </row>
    <row r="407" spans="1:9">
      <c r="B407" s="161" t="s">
        <v>686</v>
      </c>
      <c r="C407" s="162"/>
      <c r="D407" s="163"/>
      <c r="E407" s="163"/>
      <c r="F407" s="163"/>
      <c r="G407" s="163"/>
      <c r="H407" s="163"/>
    </row>
    <row r="408" spans="1:9" ht="78" customHeight="1">
      <c r="B408" s="478" t="s">
        <v>1233</v>
      </c>
      <c r="C408" s="478"/>
      <c r="D408" s="478"/>
      <c r="E408" s="478"/>
      <c r="F408" s="478"/>
      <c r="G408" s="478"/>
      <c r="H408" s="478"/>
    </row>
    <row r="409" spans="1:9" ht="72" customHeight="1">
      <c r="B409" s="505" t="s">
        <v>1232</v>
      </c>
      <c r="C409" s="505"/>
      <c r="D409" s="505"/>
      <c r="E409" s="505"/>
      <c r="F409" s="505"/>
      <c r="G409" s="505"/>
      <c r="H409" s="505"/>
    </row>
    <row r="410" spans="1:9" ht="14.25" customHeight="1">
      <c r="B410" s="394"/>
      <c r="C410" s="394"/>
      <c r="D410" s="394"/>
      <c r="E410" s="394"/>
      <c r="F410" s="394"/>
      <c r="G410" s="394"/>
      <c r="H410" s="394"/>
    </row>
    <row r="411" spans="1:9" ht="20.25" customHeight="1">
      <c r="B411" s="470" t="s">
        <v>518</v>
      </c>
      <c r="C411" s="472" t="s">
        <v>519</v>
      </c>
      <c r="D411" s="473"/>
      <c r="E411" s="473"/>
      <c r="F411" s="473"/>
      <c r="G411" s="473"/>
      <c r="H411" s="474"/>
    </row>
    <row r="412" spans="1:9" ht="44.25" customHeight="1">
      <c r="B412" s="471"/>
      <c r="C412" s="164" t="s">
        <v>463</v>
      </c>
      <c r="D412" s="165" t="s">
        <v>508</v>
      </c>
      <c r="E412" s="165" t="s">
        <v>509</v>
      </c>
      <c r="F412" s="166" t="s">
        <v>510</v>
      </c>
      <c r="G412" s="166" t="s">
        <v>511</v>
      </c>
      <c r="H412" s="166" t="s">
        <v>512</v>
      </c>
    </row>
    <row r="413" spans="1:9" ht="48">
      <c r="B413" s="198" t="s">
        <v>687</v>
      </c>
      <c r="C413" s="166" t="s">
        <v>470</v>
      </c>
      <c r="D413" s="233">
        <v>1</v>
      </c>
      <c r="E413" s="233">
        <v>1</v>
      </c>
      <c r="F413" s="233">
        <v>1</v>
      </c>
      <c r="G413" s="233">
        <v>1</v>
      </c>
      <c r="H413" s="233">
        <v>1</v>
      </c>
    </row>
    <row r="414" spans="1:9" s="244" customFormat="1" ht="30.75" customHeight="1">
      <c r="B414" s="198" t="s">
        <v>688</v>
      </c>
      <c r="C414" s="166" t="s">
        <v>470</v>
      </c>
      <c r="D414" s="234">
        <v>50</v>
      </c>
      <c r="E414" s="234">
        <v>50</v>
      </c>
      <c r="F414" s="234">
        <v>50</v>
      </c>
      <c r="G414" s="234">
        <v>50</v>
      </c>
      <c r="H414" s="234">
        <v>50</v>
      </c>
    </row>
    <row r="415" spans="1:9" ht="48">
      <c r="B415" s="172" t="s">
        <v>689</v>
      </c>
      <c r="C415" s="166" t="s">
        <v>470</v>
      </c>
      <c r="D415" s="235">
        <v>17</v>
      </c>
      <c r="E415" s="235">
        <v>17</v>
      </c>
      <c r="F415" s="235">
        <v>17</v>
      </c>
      <c r="G415" s="235">
        <v>17</v>
      </c>
      <c r="H415" s="235">
        <v>17</v>
      </c>
    </row>
    <row r="416" spans="1:9">
      <c r="A416" s="102"/>
      <c r="B416" s="172" t="s">
        <v>690</v>
      </c>
      <c r="C416" s="166" t="s">
        <v>470</v>
      </c>
      <c r="D416" s="235">
        <v>160</v>
      </c>
      <c r="E416" s="235">
        <v>160</v>
      </c>
      <c r="F416" s="235">
        <v>160</v>
      </c>
      <c r="G416" s="235">
        <v>160</v>
      </c>
      <c r="H416" s="235">
        <v>160</v>
      </c>
      <c r="I416" s="159"/>
    </row>
    <row r="417" spans="2:9" ht="48">
      <c r="B417" s="172" t="s">
        <v>691</v>
      </c>
      <c r="C417" s="166" t="s">
        <v>470</v>
      </c>
      <c r="D417" s="174">
        <v>2</v>
      </c>
      <c r="E417" s="174">
        <v>2</v>
      </c>
      <c r="F417" s="174">
        <v>2</v>
      </c>
      <c r="G417" s="174">
        <v>2</v>
      </c>
      <c r="H417" s="174">
        <v>2</v>
      </c>
      <c r="I417" s="245"/>
    </row>
    <row r="418" spans="2:9">
      <c r="B418" s="470" t="s">
        <v>518</v>
      </c>
      <c r="C418" s="472" t="s">
        <v>519</v>
      </c>
      <c r="D418" s="473"/>
      <c r="E418" s="473"/>
      <c r="F418" s="473"/>
      <c r="G418" s="473"/>
      <c r="H418" s="474"/>
      <c r="I418" s="245"/>
    </row>
    <row r="419" spans="2:9" ht="48">
      <c r="B419" s="471"/>
      <c r="C419" s="164" t="s">
        <v>463</v>
      </c>
      <c r="D419" s="165" t="s">
        <v>508</v>
      </c>
      <c r="E419" s="165" t="s">
        <v>509</v>
      </c>
      <c r="F419" s="166" t="s">
        <v>510</v>
      </c>
      <c r="G419" s="166" t="s">
        <v>511</v>
      </c>
      <c r="H419" s="166" t="s">
        <v>512</v>
      </c>
      <c r="I419" s="245"/>
    </row>
    <row r="420" spans="2:9" ht="48">
      <c r="B420" s="172" t="s">
        <v>692</v>
      </c>
      <c r="C420" s="166" t="s">
        <v>470</v>
      </c>
      <c r="D420" s="174">
        <v>3</v>
      </c>
      <c r="E420" s="174">
        <v>3</v>
      </c>
      <c r="F420" s="174">
        <v>3</v>
      </c>
      <c r="G420" s="174">
        <v>3</v>
      </c>
      <c r="H420" s="174">
        <v>3</v>
      </c>
      <c r="I420" s="245"/>
    </row>
    <row r="421" spans="2:9">
      <c r="B421" s="236" t="s">
        <v>693</v>
      </c>
      <c r="C421" s="237" t="s">
        <v>470</v>
      </c>
      <c r="D421" s="210">
        <v>240</v>
      </c>
      <c r="E421" s="210">
        <v>240</v>
      </c>
      <c r="F421" s="210">
        <v>240</v>
      </c>
      <c r="G421" s="210">
        <v>240</v>
      </c>
      <c r="H421" s="210">
        <v>240</v>
      </c>
      <c r="I421" s="245"/>
    </row>
    <row r="422" spans="2:9">
      <c r="B422" s="238" t="s">
        <v>694</v>
      </c>
      <c r="C422" s="239"/>
      <c r="D422" s="240"/>
      <c r="E422" s="240"/>
      <c r="F422" s="240"/>
      <c r="G422" s="240"/>
      <c r="H422" s="240"/>
      <c r="I422" s="245"/>
    </row>
    <row r="423" spans="2:9">
      <c r="B423" s="238" t="s">
        <v>695</v>
      </c>
      <c r="C423" s="239"/>
      <c r="D423" s="240"/>
      <c r="E423" s="240"/>
      <c r="F423" s="240"/>
      <c r="G423" s="240"/>
      <c r="H423" s="240"/>
      <c r="I423" s="245"/>
    </row>
    <row r="424" spans="2:9">
      <c r="B424" s="241" t="s">
        <v>696</v>
      </c>
      <c r="C424" s="242"/>
      <c r="D424" s="243"/>
      <c r="E424" s="243"/>
      <c r="F424" s="243"/>
      <c r="G424" s="243"/>
      <c r="H424" s="243"/>
      <c r="I424" s="245"/>
    </row>
    <row r="425" spans="2:9">
      <c r="B425" s="177" t="s">
        <v>513</v>
      </c>
      <c r="C425" s="178" t="s">
        <v>514</v>
      </c>
      <c r="D425" s="179">
        <v>170000</v>
      </c>
      <c r="E425" s="179">
        <f>SUM(E426:E427)</f>
        <v>80500</v>
      </c>
      <c r="F425" s="181">
        <f>SUM(F426:F427)</f>
        <v>0</v>
      </c>
      <c r="G425" s="181">
        <f>SUM(G426:G427)</f>
        <v>0</v>
      </c>
      <c r="H425" s="181">
        <v>0</v>
      </c>
      <c r="I425" s="245"/>
    </row>
    <row r="426" spans="2:9">
      <c r="B426" s="177" t="s">
        <v>515</v>
      </c>
      <c r="C426" s="178" t="s">
        <v>514</v>
      </c>
      <c r="D426" s="192">
        <v>170000</v>
      </c>
      <c r="E426" s="192">
        <f>สังเขป!G45</f>
        <v>80500</v>
      </c>
      <c r="F426" s="182"/>
      <c r="G426" s="182"/>
      <c r="H426" s="182"/>
      <c r="I426" s="245"/>
    </row>
    <row r="427" spans="2:9">
      <c r="B427" s="177" t="s">
        <v>516</v>
      </c>
      <c r="C427" s="178" t="s">
        <v>514</v>
      </c>
      <c r="D427" s="182"/>
      <c r="E427" s="182"/>
      <c r="F427" s="182"/>
      <c r="G427" s="182"/>
      <c r="H427" s="182"/>
      <c r="I427" s="245"/>
    </row>
    <row r="428" spans="2:9">
      <c r="B428" s="226"/>
      <c r="C428" s="227"/>
      <c r="D428" s="228"/>
      <c r="E428" s="228"/>
      <c r="F428" s="228"/>
      <c r="G428" s="228"/>
      <c r="H428" s="228"/>
      <c r="I428" s="245"/>
    </row>
    <row r="429" spans="2:9">
      <c r="B429" s="159" t="s">
        <v>1209</v>
      </c>
      <c r="C429" s="154"/>
      <c r="G429" s="159" t="s">
        <v>1210</v>
      </c>
      <c r="H429" s="163"/>
      <c r="I429" s="245"/>
    </row>
    <row r="430" spans="2:9">
      <c r="B430" s="478" t="s">
        <v>1214</v>
      </c>
      <c r="C430" s="478"/>
      <c r="D430" s="478"/>
      <c r="E430" s="478"/>
      <c r="F430" s="478"/>
      <c r="G430" s="478"/>
      <c r="H430" s="478"/>
      <c r="I430" s="245"/>
    </row>
    <row r="431" spans="2:9" ht="96" customHeight="1">
      <c r="B431" s="479" t="s">
        <v>1235</v>
      </c>
      <c r="C431" s="480"/>
      <c r="D431" s="480"/>
      <c r="E431" s="480"/>
      <c r="F431" s="480"/>
      <c r="G431" s="480"/>
      <c r="H431" s="480"/>
    </row>
    <row r="432" spans="2:9" ht="46.5" customHeight="1">
      <c r="B432" s="479" t="s">
        <v>1237</v>
      </c>
      <c r="C432" s="479"/>
      <c r="D432" s="479"/>
      <c r="E432" s="479"/>
      <c r="F432" s="479"/>
      <c r="G432" s="479"/>
      <c r="H432" s="479"/>
    </row>
    <row r="433" spans="2:8" ht="25.5" customHeight="1">
      <c r="B433" s="159" t="s">
        <v>1197</v>
      </c>
    </row>
    <row r="434" spans="2:8">
      <c r="B434" s="159" t="s">
        <v>1198</v>
      </c>
      <c r="C434" s="475">
        <v>100000</v>
      </c>
      <c r="D434" s="475"/>
      <c r="E434" s="159" t="s">
        <v>514</v>
      </c>
    </row>
    <row r="435" spans="2:8" ht="18.75" customHeight="1"/>
    <row r="436" spans="2:8">
      <c r="B436" s="476" t="s">
        <v>518</v>
      </c>
      <c r="C436" s="477" t="s">
        <v>519</v>
      </c>
      <c r="D436" s="477"/>
      <c r="E436" s="477"/>
      <c r="F436" s="477"/>
      <c r="G436" s="477"/>
      <c r="H436" s="477"/>
    </row>
    <row r="437" spans="2:8" ht="34.5" customHeight="1">
      <c r="B437" s="502"/>
      <c r="C437" s="208" t="s">
        <v>463</v>
      </c>
      <c r="D437" s="395" t="s">
        <v>508</v>
      </c>
      <c r="E437" s="395" t="s">
        <v>509</v>
      </c>
      <c r="F437" s="396" t="s">
        <v>510</v>
      </c>
      <c r="G437" s="396" t="s">
        <v>511</v>
      </c>
      <c r="H437" s="396" t="s">
        <v>512</v>
      </c>
    </row>
    <row r="438" spans="2:8">
      <c r="B438" s="357" t="s">
        <v>1211</v>
      </c>
      <c r="C438" s="355" t="s">
        <v>468</v>
      </c>
      <c r="D438" s="387"/>
      <c r="E438" s="388">
        <v>60</v>
      </c>
      <c r="F438" s="388"/>
      <c r="G438" s="388"/>
      <c r="H438" s="388"/>
    </row>
    <row r="439" spans="2:8">
      <c r="B439" s="364" t="s">
        <v>1201</v>
      </c>
      <c r="C439" s="365"/>
      <c r="D439" s="382"/>
      <c r="E439" s="389"/>
      <c r="F439" s="389"/>
      <c r="G439" s="389"/>
      <c r="H439" s="389"/>
    </row>
    <row r="440" spans="2:8">
      <c r="B440" s="369" t="s">
        <v>513</v>
      </c>
      <c r="C440" s="370" t="s">
        <v>514</v>
      </c>
      <c r="D440" s="384"/>
      <c r="E440" s="385">
        <v>100000</v>
      </c>
      <c r="F440" s="384"/>
      <c r="G440" s="384"/>
      <c r="H440" s="384"/>
    </row>
    <row r="441" spans="2:8">
      <c r="B441" s="369" t="s">
        <v>515</v>
      </c>
      <c r="C441" s="370" t="s">
        <v>514</v>
      </c>
      <c r="D441" s="384"/>
      <c r="E441" s="385">
        <v>100000</v>
      </c>
      <c r="F441" s="384"/>
      <c r="G441" s="384"/>
      <c r="H441" s="384"/>
    </row>
    <row r="442" spans="2:8">
      <c r="B442" s="369" t="s">
        <v>516</v>
      </c>
      <c r="C442" s="370" t="s">
        <v>514</v>
      </c>
      <c r="D442" s="384"/>
      <c r="E442" s="384">
        <v>0</v>
      </c>
      <c r="F442" s="384"/>
      <c r="G442" s="384"/>
      <c r="H442" s="384"/>
    </row>
    <row r="443" spans="2:8">
      <c r="B443" s="391"/>
      <c r="C443" s="392"/>
      <c r="D443" s="393"/>
      <c r="E443" s="393"/>
      <c r="F443" s="393"/>
      <c r="G443" s="393"/>
      <c r="H443" s="393"/>
    </row>
    <row r="444" spans="2:8">
      <c r="B444" s="161" t="s">
        <v>697</v>
      </c>
      <c r="C444" s="162"/>
      <c r="D444" s="163"/>
      <c r="E444" s="163"/>
      <c r="F444" s="163"/>
      <c r="G444" s="163"/>
      <c r="H444" s="163"/>
    </row>
    <row r="445" spans="2:8" ht="98.25" customHeight="1">
      <c r="B445" s="478" t="s">
        <v>986</v>
      </c>
      <c r="C445" s="478"/>
      <c r="D445" s="478"/>
      <c r="E445" s="478"/>
      <c r="F445" s="478"/>
      <c r="G445" s="478"/>
      <c r="H445" s="478"/>
    </row>
    <row r="446" spans="2:8" ht="74.25" customHeight="1">
      <c r="B446" s="481" t="s">
        <v>1236</v>
      </c>
      <c r="C446" s="479"/>
      <c r="D446" s="479"/>
      <c r="E446" s="479"/>
      <c r="F446" s="479"/>
      <c r="G446" s="479"/>
      <c r="H446" s="479"/>
    </row>
    <row r="447" spans="2:8" ht="17.25" customHeight="1">
      <c r="B447" s="414"/>
      <c r="C447" s="412"/>
      <c r="D447" s="412"/>
      <c r="E447" s="412"/>
      <c r="F447" s="412"/>
      <c r="G447" s="412"/>
      <c r="H447" s="412"/>
    </row>
    <row r="448" spans="2:8">
      <c r="B448" s="476" t="s">
        <v>518</v>
      </c>
      <c r="C448" s="477" t="s">
        <v>519</v>
      </c>
      <c r="D448" s="477"/>
      <c r="E448" s="477"/>
      <c r="F448" s="477"/>
      <c r="G448" s="477"/>
      <c r="H448" s="477"/>
    </row>
    <row r="449" spans="2:8" ht="42" customHeight="1">
      <c r="B449" s="476"/>
      <c r="C449" s="285" t="s">
        <v>463</v>
      </c>
      <c r="D449" s="397" t="s">
        <v>508</v>
      </c>
      <c r="E449" s="397" t="s">
        <v>509</v>
      </c>
      <c r="F449" s="166" t="s">
        <v>510</v>
      </c>
      <c r="G449" s="166" t="s">
        <v>511</v>
      </c>
      <c r="H449" s="166" t="s">
        <v>512</v>
      </c>
    </row>
    <row r="450" spans="2:8">
      <c r="B450" s="172" t="s">
        <v>698</v>
      </c>
      <c r="C450" s="166" t="s">
        <v>465</v>
      </c>
      <c r="D450" s="169" t="s">
        <v>557</v>
      </c>
      <c r="E450" s="169" t="s">
        <v>557</v>
      </c>
      <c r="F450" s="169" t="s">
        <v>557</v>
      </c>
      <c r="G450" s="169" t="s">
        <v>557</v>
      </c>
      <c r="H450" s="169" t="s">
        <v>557</v>
      </c>
    </row>
    <row r="451" spans="2:8" ht="75.75" customHeight="1">
      <c r="B451" s="172" t="s">
        <v>699</v>
      </c>
      <c r="C451" s="166" t="s">
        <v>470</v>
      </c>
      <c r="D451" s="176">
        <v>34</v>
      </c>
      <c r="E451" s="176">
        <v>34</v>
      </c>
      <c r="F451" s="176">
        <v>34</v>
      </c>
      <c r="G451" s="176">
        <v>34</v>
      </c>
      <c r="H451" s="176">
        <v>34</v>
      </c>
    </row>
    <row r="452" spans="2:8" ht="28.5" customHeight="1">
      <c r="B452" s="172" t="s">
        <v>700</v>
      </c>
      <c r="C452" s="166" t="s">
        <v>701</v>
      </c>
      <c r="D452" s="176">
        <v>7</v>
      </c>
      <c r="E452" s="176">
        <v>7</v>
      </c>
      <c r="F452" s="176">
        <v>7</v>
      </c>
      <c r="G452" s="176">
        <v>7</v>
      </c>
      <c r="H452" s="176">
        <v>7</v>
      </c>
    </row>
    <row r="453" spans="2:8">
      <c r="B453" s="172" t="s">
        <v>702</v>
      </c>
      <c r="C453" s="166" t="s">
        <v>531</v>
      </c>
      <c r="D453" s="176">
        <v>2496</v>
      </c>
      <c r="E453" s="176">
        <v>2496</v>
      </c>
      <c r="F453" s="176">
        <v>2496</v>
      </c>
      <c r="G453" s="176">
        <v>2496</v>
      </c>
      <c r="H453" s="176">
        <v>2200</v>
      </c>
    </row>
    <row r="454" spans="2:8">
      <c r="B454" s="172" t="s">
        <v>703</v>
      </c>
      <c r="C454" s="166" t="s">
        <v>470</v>
      </c>
      <c r="D454" s="201">
        <v>12</v>
      </c>
      <c r="E454" s="201">
        <v>12</v>
      </c>
      <c r="F454" s="201">
        <v>12</v>
      </c>
      <c r="G454" s="201">
        <v>12</v>
      </c>
      <c r="H454" s="201">
        <v>12</v>
      </c>
    </row>
    <row r="455" spans="2:8">
      <c r="B455" s="177" t="s">
        <v>513</v>
      </c>
      <c r="C455" s="178" t="s">
        <v>514</v>
      </c>
      <c r="D455" s="179">
        <v>2030300</v>
      </c>
      <c r="E455" s="179">
        <f>SUM(E456:E457)</f>
        <v>489230</v>
      </c>
      <c r="F455" s="179">
        <f>SUM(F456:F457)</f>
        <v>0</v>
      </c>
      <c r="G455" s="179">
        <f>SUM(G456:G457)</f>
        <v>0</v>
      </c>
      <c r="H455" s="179" t="s">
        <v>96</v>
      </c>
    </row>
    <row r="456" spans="2:8">
      <c r="B456" s="177" t="s">
        <v>515</v>
      </c>
      <c r="C456" s="178" t="s">
        <v>514</v>
      </c>
      <c r="D456" s="192">
        <v>2030300</v>
      </c>
      <c r="E456" s="192">
        <f>สังเขป!G47</f>
        <v>489230</v>
      </c>
      <c r="F456" s="193"/>
      <c r="G456" s="193"/>
      <c r="H456" s="193"/>
    </row>
    <row r="457" spans="2:8">
      <c r="B457" s="177" t="s">
        <v>516</v>
      </c>
      <c r="C457" s="178" t="s">
        <v>514</v>
      </c>
      <c r="D457" s="182"/>
      <c r="E457" s="182"/>
      <c r="F457" s="182"/>
      <c r="G457" s="182"/>
      <c r="H457" s="182"/>
    </row>
    <row r="458" spans="2:8">
      <c r="B458" s="183"/>
      <c r="C458" s="184"/>
      <c r="D458" s="185"/>
      <c r="E458" s="185"/>
      <c r="F458" s="185"/>
      <c r="G458" s="185"/>
      <c r="H458" s="185"/>
    </row>
    <row r="459" spans="2:8">
      <c r="B459" s="161" t="s">
        <v>704</v>
      </c>
      <c r="C459" s="162"/>
      <c r="D459" s="163"/>
      <c r="E459" s="163"/>
      <c r="F459" s="163"/>
      <c r="G459" s="163"/>
      <c r="H459" s="163"/>
    </row>
    <row r="460" spans="2:8" ht="144.75" customHeight="1">
      <c r="B460" s="482" t="s">
        <v>1288</v>
      </c>
      <c r="C460" s="482"/>
      <c r="D460" s="482"/>
      <c r="E460" s="482"/>
      <c r="F460" s="482"/>
      <c r="G460" s="482"/>
      <c r="H460" s="482"/>
    </row>
    <row r="461" spans="2:8" ht="27" customHeight="1">
      <c r="B461" s="483" t="s">
        <v>987</v>
      </c>
      <c r="C461" s="463"/>
      <c r="D461" s="463"/>
      <c r="E461" s="463"/>
      <c r="F461" s="463"/>
      <c r="G461" s="463"/>
      <c r="H461" s="463"/>
    </row>
    <row r="462" spans="2:8" ht="15.75" customHeight="1">
      <c r="B462" s="416"/>
      <c r="C462" s="411"/>
      <c r="D462" s="411"/>
      <c r="E462" s="411"/>
      <c r="F462" s="411"/>
      <c r="G462" s="411"/>
      <c r="H462" s="411"/>
    </row>
    <row r="463" spans="2:8">
      <c r="B463" s="476" t="s">
        <v>518</v>
      </c>
      <c r="C463" s="477" t="s">
        <v>519</v>
      </c>
      <c r="D463" s="477"/>
      <c r="E463" s="477"/>
      <c r="F463" s="477"/>
      <c r="G463" s="477"/>
      <c r="H463" s="477"/>
    </row>
    <row r="464" spans="2:8" ht="48">
      <c r="B464" s="476"/>
      <c r="C464" s="164" t="s">
        <v>463</v>
      </c>
      <c r="D464" s="165" t="s">
        <v>508</v>
      </c>
      <c r="E464" s="165" t="s">
        <v>509</v>
      </c>
      <c r="F464" s="166" t="s">
        <v>510</v>
      </c>
      <c r="G464" s="166" t="s">
        <v>511</v>
      </c>
      <c r="H464" s="166" t="s">
        <v>512</v>
      </c>
    </row>
    <row r="465" spans="2:8">
      <c r="B465" s="172" t="s">
        <v>705</v>
      </c>
      <c r="C465" s="166" t="s">
        <v>531</v>
      </c>
      <c r="D465" s="176">
        <v>2272</v>
      </c>
      <c r="E465" s="176">
        <v>2272</v>
      </c>
      <c r="F465" s="176">
        <v>2272</v>
      </c>
      <c r="G465" s="176">
        <v>2272</v>
      </c>
      <c r="H465" s="176">
        <v>2000</v>
      </c>
    </row>
    <row r="466" spans="2:8">
      <c r="B466" s="172" t="s">
        <v>706</v>
      </c>
      <c r="C466" s="166" t="s">
        <v>531</v>
      </c>
      <c r="D466" s="176">
        <v>224</v>
      </c>
      <c r="E466" s="176">
        <v>224</v>
      </c>
      <c r="F466" s="176">
        <v>224</v>
      </c>
      <c r="G466" s="176">
        <v>224</v>
      </c>
      <c r="H466" s="176">
        <v>200</v>
      </c>
    </row>
    <row r="467" spans="2:8">
      <c r="B467" s="172" t="s">
        <v>707</v>
      </c>
      <c r="C467" s="166" t="s">
        <v>531</v>
      </c>
      <c r="D467" s="176" t="s">
        <v>557</v>
      </c>
      <c r="E467" s="176" t="s">
        <v>557</v>
      </c>
      <c r="F467" s="176" t="s">
        <v>557</v>
      </c>
      <c r="G467" s="176" t="s">
        <v>557</v>
      </c>
      <c r="H467" s="176" t="s">
        <v>96</v>
      </c>
    </row>
    <row r="468" spans="2:8">
      <c r="B468" s="172" t="s">
        <v>708</v>
      </c>
      <c r="C468" s="166" t="s">
        <v>531</v>
      </c>
      <c r="D468" s="176">
        <v>324</v>
      </c>
      <c r="E468" s="176">
        <v>324</v>
      </c>
      <c r="F468" s="176">
        <v>324</v>
      </c>
      <c r="G468" s="176">
        <v>324</v>
      </c>
      <c r="H468" s="176">
        <v>300</v>
      </c>
    </row>
    <row r="469" spans="2:8" ht="48">
      <c r="B469" s="172" t="s">
        <v>709</v>
      </c>
      <c r="C469" s="166" t="s">
        <v>531</v>
      </c>
      <c r="D469" s="176">
        <v>200</v>
      </c>
      <c r="E469" s="176">
        <v>200</v>
      </c>
      <c r="F469" s="176">
        <v>200</v>
      </c>
      <c r="G469" s="176">
        <v>200</v>
      </c>
      <c r="H469" s="176">
        <v>200</v>
      </c>
    </row>
    <row r="470" spans="2:8" ht="48">
      <c r="B470" s="195" t="s">
        <v>710</v>
      </c>
      <c r="C470" s="196" t="s">
        <v>711</v>
      </c>
      <c r="D470" s="223">
        <v>200</v>
      </c>
      <c r="E470" s="223">
        <v>200</v>
      </c>
      <c r="F470" s="223">
        <v>200</v>
      </c>
      <c r="G470" s="223">
        <v>200</v>
      </c>
      <c r="H470" s="223">
        <v>200</v>
      </c>
    </row>
    <row r="471" spans="2:8" ht="43.5" customHeight="1">
      <c r="B471" s="476" t="s">
        <v>518</v>
      </c>
      <c r="C471" s="477" t="s">
        <v>519</v>
      </c>
      <c r="D471" s="477"/>
      <c r="E471" s="477"/>
      <c r="F471" s="477"/>
      <c r="G471" s="477"/>
      <c r="H471" s="477"/>
    </row>
    <row r="472" spans="2:8" ht="28.5" customHeight="1">
      <c r="B472" s="476"/>
      <c r="C472" s="164" t="s">
        <v>463</v>
      </c>
      <c r="D472" s="165" t="s">
        <v>508</v>
      </c>
      <c r="E472" s="165" t="s">
        <v>509</v>
      </c>
      <c r="F472" s="166" t="s">
        <v>510</v>
      </c>
      <c r="G472" s="166" t="s">
        <v>511</v>
      </c>
      <c r="H472" s="166" t="s">
        <v>512</v>
      </c>
    </row>
    <row r="473" spans="2:8">
      <c r="B473" s="195" t="s">
        <v>712</v>
      </c>
      <c r="C473" s="196" t="s">
        <v>711</v>
      </c>
      <c r="D473" s="223">
        <v>200</v>
      </c>
      <c r="E473" s="223">
        <v>200</v>
      </c>
      <c r="F473" s="223">
        <v>200</v>
      </c>
      <c r="G473" s="223">
        <v>200</v>
      </c>
      <c r="H473" s="223">
        <v>200</v>
      </c>
    </row>
    <row r="474" spans="2:8">
      <c r="B474" s="172" t="s">
        <v>713</v>
      </c>
      <c r="C474" s="166" t="s">
        <v>714</v>
      </c>
      <c r="D474" s="176">
        <v>21</v>
      </c>
      <c r="E474" s="176">
        <v>21</v>
      </c>
      <c r="F474" s="176">
        <v>21</v>
      </c>
      <c r="G474" s="176">
        <v>21</v>
      </c>
      <c r="H474" s="176">
        <v>21</v>
      </c>
    </row>
    <row r="475" spans="2:8">
      <c r="B475" s="172" t="s">
        <v>715</v>
      </c>
      <c r="C475" s="166" t="s">
        <v>525</v>
      </c>
      <c r="D475" s="201">
        <v>420</v>
      </c>
      <c r="E475" s="201">
        <v>420</v>
      </c>
      <c r="F475" s="201">
        <v>420</v>
      </c>
      <c r="G475" s="201">
        <v>420</v>
      </c>
      <c r="H475" s="201">
        <v>420</v>
      </c>
    </row>
    <row r="476" spans="2:8">
      <c r="B476" s="177" t="s">
        <v>513</v>
      </c>
      <c r="C476" s="178" t="s">
        <v>514</v>
      </c>
      <c r="D476" s="179">
        <v>24039400</v>
      </c>
      <c r="E476" s="179">
        <f>SUM(E477:E478)</f>
        <v>31930230</v>
      </c>
      <c r="F476" s="179">
        <f>SUM(F477:F478)</f>
        <v>0</v>
      </c>
      <c r="G476" s="179">
        <f>SUM(G477:G478)</f>
        <v>0</v>
      </c>
      <c r="H476" s="179" t="s">
        <v>96</v>
      </c>
    </row>
    <row r="477" spans="2:8">
      <c r="B477" s="177" t="s">
        <v>515</v>
      </c>
      <c r="C477" s="178" t="s">
        <v>514</v>
      </c>
      <c r="D477" s="192">
        <v>24039400</v>
      </c>
      <c r="E477" s="192">
        <f>สังเขป!G48</f>
        <v>31930230</v>
      </c>
      <c r="F477" s="193"/>
      <c r="G477" s="193"/>
      <c r="H477" s="193"/>
    </row>
    <row r="478" spans="2:8">
      <c r="B478" s="177" t="s">
        <v>516</v>
      </c>
      <c r="C478" s="178" t="s">
        <v>514</v>
      </c>
      <c r="D478" s="182"/>
      <c r="E478" s="182"/>
      <c r="F478" s="182"/>
      <c r="G478" s="182"/>
      <c r="H478" s="182"/>
    </row>
  </sheetData>
  <mergeCells count="139">
    <mergeCell ref="B471:B472"/>
    <mergeCell ref="C471:H471"/>
    <mergeCell ref="B430:H430"/>
    <mergeCell ref="B431:H431"/>
    <mergeCell ref="B432:H432"/>
    <mergeCell ref="C434:D434"/>
    <mergeCell ref="B436:B437"/>
    <mergeCell ref="C436:H436"/>
    <mergeCell ref="B348:B349"/>
    <mergeCell ref="C348:H348"/>
    <mergeCell ref="B372:H372"/>
    <mergeCell ref="B374:B375"/>
    <mergeCell ref="C374:H374"/>
    <mergeCell ref="B408:H408"/>
    <mergeCell ref="B409:H409"/>
    <mergeCell ref="B356:H356"/>
    <mergeCell ref="B357:H357"/>
    <mergeCell ref="B358:B359"/>
    <mergeCell ref="C358:H358"/>
    <mergeCell ref="B363:B364"/>
    <mergeCell ref="C363:H363"/>
    <mergeCell ref="B378:B379"/>
    <mergeCell ref="C378:H378"/>
    <mergeCell ref="B418:B419"/>
    <mergeCell ref="B14:H14"/>
    <mergeCell ref="A1:H1"/>
    <mergeCell ref="A2:H2"/>
    <mergeCell ref="B6:H6"/>
    <mergeCell ref="B7:B8"/>
    <mergeCell ref="C7:H7"/>
    <mergeCell ref="B287:B288"/>
    <mergeCell ref="C287:H287"/>
    <mergeCell ref="B316:B317"/>
    <mergeCell ref="C316:H316"/>
    <mergeCell ref="B127:B128"/>
    <mergeCell ref="C127:H127"/>
    <mergeCell ref="B83:H83"/>
    <mergeCell ref="B15:H15"/>
    <mergeCell ref="B16:B17"/>
    <mergeCell ref="C16:H16"/>
    <mergeCell ref="B31:H31"/>
    <mergeCell ref="B32:H32"/>
    <mergeCell ref="B33:B34"/>
    <mergeCell ref="C33:H33"/>
    <mergeCell ref="B63:H63"/>
    <mergeCell ref="B64:H64"/>
    <mergeCell ref="B65:B66"/>
    <mergeCell ref="C65:H65"/>
    <mergeCell ref="B82:H82"/>
    <mergeCell ref="B48:H48"/>
    <mergeCell ref="B49:H49"/>
    <mergeCell ref="B50:H50"/>
    <mergeCell ref="C52:D52"/>
    <mergeCell ref="B53:B54"/>
    <mergeCell ref="C53:H53"/>
    <mergeCell ref="B137:H137"/>
    <mergeCell ref="B84:B85"/>
    <mergeCell ref="C84:H84"/>
    <mergeCell ref="B99:H99"/>
    <mergeCell ref="B100:H100"/>
    <mergeCell ref="B103:B104"/>
    <mergeCell ref="C103:H103"/>
    <mergeCell ref="B119:H119"/>
    <mergeCell ref="B120:H120"/>
    <mergeCell ref="B122:B123"/>
    <mergeCell ref="C122:H122"/>
    <mergeCell ref="B136:H136"/>
    <mergeCell ref="B187:H187"/>
    <mergeCell ref="B139:B140"/>
    <mergeCell ref="C139:H139"/>
    <mergeCell ref="B151:H151"/>
    <mergeCell ref="B152:H152"/>
    <mergeCell ref="B154:B155"/>
    <mergeCell ref="C154:H154"/>
    <mergeCell ref="B167:H167"/>
    <mergeCell ref="B168:H168"/>
    <mergeCell ref="B170:B171"/>
    <mergeCell ref="C170:H170"/>
    <mergeCell ref="B186:H186"/>
    <mergeCell ref="B231:H231"/>
    <mergeCell ref="B188:B189"/>
    <mergeCell ref="C188:H188"/>
    <mergeCell ref="B199:H199"/>
    <mergeCell ref="B200:H200"/>
    <mergeCell ref="B202:B203"/>
    <mergeCell ref="C202:H202"/>
    <mergeCell ref="B217:H217"/>
    <mergeCell ref="B218:H218"/>
    <mergeCell ref="B220:B221"/>
    <mergeCell ref="C220:H220"/>
    <mergeCell ref="B230:H230"/>
    <mergeCell ref="B209:B210"/>
    <mergeCell ref="C209:H209"/>
    <mergeCell ref="B280:H280"/>
    <mergeCell ref="B233:B234"/>
    <mergeCell ref="C233:H233"/>
    <mergeCell ref="B248:H248"/>
    <mergeCell ref="B249:H249"/>
    <mergeCell ref="B251:B252"/>
    <mergeCell ref="C251:H251"/>
    <mergeCell ref="B263:H263"/>
    <mergeCell ref="B264:H264"/>
    <mergeCell ref="B266:B267"/>
    <mergeCell ref="C266:H266"/>
    <mergeCell ref="B279:H279"/>
    <mergeCell ref="B237:B238"/>
    <mergeCell ref="C237:H237"/>
    <mergeCell ref="B282:B283"/>
    <mergeCell ref="C282:H282"/>
    <mergeCell ref="B300:H300"/>
    <mergeCell ref="B301:H301"/>
    <mergeCell ref="B303:B304"/>
    <mergeCell ref="C303:H303"/>
    <mergeCell ref="B371:H371"/>
    <mergeCell ref="B328:H328"/>
    <mergeCell ref="B329:H329"/>
    <mergeCell ref="C331:D331"/>
    <mergeCell ref="B333:B334"/>
    <mergeCell ref="C333:H333"/>
    <mergeCell ref="B343:H343"/>
    <mergeCell ref="B344:H344"/>
    <mergeCell ref="C346:D346"/>
    <mergeCell ref="B411:B412"/>
    <mergeCell ref="C411:H411"/>
    <mergeCell ref="C396:D396"/>
    <mergeCell ref="B398:B399"/>
    <mergeCell ref="C398:H398"/>
    <mergeCell ref="B392:H392"/>
    <mergeCell ref="B393:H393"/>
    <mergeCell ref="B394:H394"/>
    <mergeCell ref="B463:B464"/>
    <mergeCell ref="C463:H463"/>
    <mergeCell ref="B445:H445"/>
    <mergeCell ref="B446:H446"/>
    <mergeCell ref="B448:B449"/>
    <mergeCell ref="C448:H448"/>
    <mergeCell ref="B460:H460"/>
    <mergeCell ref="B461:H461"/>
    <mergeCell ref="C418:H418"/>
  </mergeCells>
  <printOptions horizontalCentered="1"/>
  <pageMargins left="1.1811023622047245" right="0.59055118110236227" top="0.98425196850393704" bottom="0.59055118110236227" header="0.56999999999999995" footer="0.31496062992125984"/>
  <pageSetup paperSize="9" scale="80" firstPageNumber="3" fitToHeight="0" orientation="portrait" useFirstPageNumber="1" horizontalDpi="4294967295" verticalDpi="4294967295" r:id="rId1"/>
  <headerFooter>
    <oddHeader xml:space="preserve">&amp;C&amp;"TH SarabunPSK,ธรรมดา"&amp;16&amp;P&amp;"-,ธรรมดา"&amp;11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J1096"/>
  <sheetViews>
    <sheetView showGridLines="0" tabSelected="1" view="pageLayout" topLeftCell="A1089" zoomScaleNormal="90" zoomScaleSheetLayoutView="100" workbookViewId="0">
      <selection activeCell="B1041" sqref="B1041"/>
    </sheetView>
  </sheetViews>
  <sheetFormatPr defaultColWidth="8.7109375" defaultRowHeight="24" outlineLevelRow="1"/>
  <cols>
    <col min="1" max="1" width="2.42578125" style="83" customWidth="1"/>
    <col min="2" max="2" width="7.85546875" style="83" customWidth="1"/>
    <col min="3" max="3" width="8.85546875" style="83" customWidth="1"/>
    <col min="4" max="4" width="36.42578125" style="83" customWidth="1"/>
    <col min="5" max="5" width="5.7109375" style="83" customWidth="1"/>
    <col min="6" max="6" width="12.5703125" style="83" customWidth="1"/>
    <col min="7" max="7" width="16.85546875" style="83" bestFit="1" customWidth="1"/>
    <col min="8" max="8" width="8.140625" style="83" customWidth="1"/>
    <col min="9" max="9" width="8.7109375" style="83"/>
    <col min="10" max="10" width="13.140625" style="83" bestFit="1" customWidth="1"/>
    <col min="11" max="16384" width="8.7109375" style="83"/>
  </cols>
  <sheetData>
    <row r="1" spans="1:10">
      <c r="A1" s="457" t="s">
        <v>460</v>
      </c>
      <c r="B1" s="457"/>
      <c r="C1" s="457"/>
      <c r="D1" s="457"/>
      <c r="E1" s="457"/>
      <c r="F1" s="457"/>
      <c r="G1" s="457"/>
      <c r="H1" s="457"/>
    </row>
    <row r="2" spans="1:10" ht="24" customHeight="1">
      <c r="A2" s="292"/>
      <c r="B2" s="292" t="s">
        <v>733</v>
      </c>
      <c r="C2" s="292"/>
      <c r="D2" s="292"/>
      <c r="E2" s="292"/>
      <c r="F2" s="292"/>
      <c r="G2" s="297">
        <v>368161600</v>
      </c>
      <c r="H2" s="246" t="s">
        <v>514</v>
      </c>
    </row>
    <row r="3" spans="1:10" s="153" customFormat="1" ht="24" customHeight="1">
      <c r="A3" s="293" t="s">
        <v>790</v>
      </c>
      <c r="B3" s="513" t="s">
        <v>791</v>
      </c>
      <c r="C3" s="513"/>
      <c r="D3" s="513"/>
      <c r="E3" s="513"/>
      <c r="F3" s="513"/>
      <c r="G3" s="513"/>
      <c r="H3" s="513"/>
    </row>
    <row r="4" spans="1:10" s="95" customFormat="1" ht="24" customHeight="1">
      <c r="A4" s="100"/>
      <c r="B4" s="98" t="s">
        <v>728</v>
      </c>
    </row>
    <row r="5" spans="1:10" s="95" customFormat="1" ht="24.75" customHeight="1">
      <c r="A5" s="100"/>
      <c r="B5" s="98" t="s">
        <v>744</v>
      </c>
      <c r="F5" s="511">
        <f>E6</f>
        <v>189051600</v>
      </c>
      <c r="G5" s="511"/>
      <c r="H5" s="129" t="s">
        <v>514</v>
      </c>
    </row>
    <row r="6" spans="1:10">
      <c r="A6" s="100"/>
      <c r="B6" s="95" t="s">
        <v>784</v>
      </c>
      <c r="C6" s="95"/>
      <c r="D6" s="95"/>
      <c r="E6" s="510">
        <f>E7+E15+E21+E26</f>
        <v>189051600</v>
      </c>
      <c r="F6" s="510"/>
      <c r="G6" s="128" t="s">
        <v>514</v>
      </c>
      <c r="H6" s="95"/>
    </row>
    <row r="7" spans="1:10" s="95" customFormat="1">
      <c r="A7" s="100"/>
      <c r="B7" s="290" t="s">
        <v>995</v>
      </c>
      <c r="C7" s="142"/>
      <c r="D7" s="142"/>
      <c r="E7" s="509">
        <f>SUM(G8:G13)</f>
        <v>44651400</v>
      </c>
      <c r="F7" s="509"/>
      <c r="G7" s="143" t="s">
        <v>514</v>
      </c>
      <c r="H7" s="142"/>
      <c r="J7" s="94"/>
    </row>
    <row r="8" spans="1:10" s="144" customFormat="1">
      <c r="A8" s="101"/>
      <c r="C8" s="145" t="s">
        <v>794</v>
      </c>
      <c r="D8" s="146" t="s">
        <v>795</v>
      </c>
      <c r="E8" s="145"/>
      <c r="F8" s="145"/>
      <c r="G8" s="147">
        <v>41025900</v>
      </c>
      <c r="H8" s="148" t="s">
        <v>514</v>
      </c>
    </row>
    <row r="9" spans="1:10" s="144" customFormat="1" outlineLevel="1">
      <c r="A9" s="101"/>
      <c r="C9" s="145" t="s">
        <v>796</v>
      </c>
      <c r="D9" s="146" t="s">
        <v>797</v>
      </c>
      <c r="E9" s="145"/>
      <c r="F9" s="145"/>
      <c r="G9" s="147">
        <v>2461600</v>
      </c>
      <c r="H9" s="148" t="s">
        <v>514</v>
      </c>
    </row>
    <row r="10" spans="1:10" s="144" customFormat="1" outlineLevel="1">
      <c r="A10" s="101"/>
      <c r="C10" s="145" t="s">
        <v>798</v>
      </c>
      <c r="D10" s="146" t="s">
        <v>799</v>
      </c>
      <c r="E10" s="145"/>
      <c r="F10" s="145"/>
      <c r="G10" s="147">
        <v>209600</v>
      </c>
      <c r="H10" s="148" t="s">
        <v>514</v>
      </c>
    </row>
    <row r="11" spans="1:10" s="144" customFormat="1" ht="24" customHeight="1" outlineLevel="1">
      <c r="A11" s="101"/>
      <c r="C11" s="145" t="s">
        <v>800</v>
      </c>
      <c r="D11" s="146" t="s">
        <v>801</v>
      </c>
      <c r="E11" s="145"/>
      <c r="F11" s="145"/>
      <c r="G11" s="147">
        <v>601600</v>
      </c>
      <c r="H11" s="148" t="s">
        <v>514</v>
      </c>
    </row>
    <row r="12" spans="1:10" s="144" customFormat="1" outlineLevel="1">
      <c r="A12" s="101"/>
      <c r="C12" s="145" t="s">
        <v>802</v>
      </c>
      <c r="D12" s="146" t="s">
        <v>803</v>
      </c>
      <c r="E12" s="145"/>
      <c r="F12" s="145"/>
      <c r="G12" s="147">
        <v>227600</v>
      </c>
      <c r="H12" s="148" t="s">
        <v>514</v>
      </c>
    </row>
    <row r="13" spans="1:10" s="144" customFormat="1" outlineLevel="1">
      <c r="A13" s="101"/>
      <c r="C13" s="145" t="s">
        <v>804</v>
      </c>
      <c r="D13" s="146" t="s">
        <v>805</v>
      </c>
      <c r="E13" s="145"/>
      <c r="F13" s="145"/>
      <c r="G13" s="147">
        <v>125100</v>
      </c>
      <c r="H13" s="148" t="s">
        <v>514</v>
      </c>
    </row>
    <row r="14" spans="1:10" s="149" customFormat="1" outlineLevel="1">
      <c r="A14" s="100"/>
      <c r="C14" s="144"/>
      <c r="D14" s="150"/>
      <c r="G14" s="151"/>
      <c r="H14" s="152"/>
    </row>
    <row r="15" spans="1:10" s="149" customFormat="1" outlineLevel="1">
      <c r="A15" s="100"/>
      <c r="B15" s="296" t="s">
        <v>996</v>
      </c>
      <c r="C15" s="153"/>
      <c r="D15" s="153"/>
      <c r="E15" s="509">
        <f>SUM(G16:G19)</f>
        <v>102490900</v>
      </c>
      <c r="F15" s="509"/>
      <c r="G15" s="91" t="s">
        <v>514</v>
      </c>
      <c r="H15" s="153"/>
    </row>
    <row r="16" spans="1:10" s="99" customFormat="1">
      <c r="A16" s="101"/>
      <c r="C16" s="154" t="s">
        <v>807</v>
      </c>
      <c r="D16" s="155" t="s">
        <v>808</v>
      </c>
      <c r="E16" s="154"/>
      <c r="F16" s="154"/>
      <c r="G16" s="147">
        <v>93723700</v>
      </c>
      <c r="H16" s="3" t="s">
        <v>514</v>
      </c>
    </row>
    <row r="17" spans="1:8" s="99" customFormat="1" outlineLevel="1">
      <c r="A17" s="101"/>
      <c r="C17" s="154" t="s">
        <v>809</v>
      </c>
      <c r="D17" s="155" t="s">
        <v>810</v>
      </c>
      <c r="E17" s="154"/>
      <c r="F17" s="154"/>
      <c r="G17" s="147">
        <v>4549800</v>
      </c>
      <c r="H17" s="3" t="s">
        <v>514</v>
      </c>
    </row>
    <row r="18" spans="1:8" s="99" customFormat="1" outlineLevel="1">
      <c r="A18" s="101"/>
      <c r="C18" s="154" t="s">
        <v>811</v>
      </c>
      <c r="D18" s="154" t="s">
        <v>812</v>
      </c>
      <c r="E18" s="154"/>
      <c r="F18" s="154"/>
      <c r="G18" s="147">
        <v>2560700</v>
      </c>
      <c r="H18" s="3" t="s">
        <v>514</v>
      </c>
    </row>
    <row r="19" spans="1:8" s="99" customFormat="1" outlineLevel="1">
      <c r="A19" s="101"/>
      <c r="C19" s="154" t="s">
        <v>813</v>
      </c>
      <c r="D19" s="155" t="s">
        <v>814</v>
      </c>
      <c r="E19" s="154"/>
      <c r="F19" s="154"/>
      <c r="G19" s="147">
        <v>1656700</v>
      </c>
      <c r="H19" s="3" t="s">
        <v>514</v>
      </c>
    </row>
    <row r="20" spans="1:8" s="84" customFormat="1" outlineLevel="1">
      <c r="A20" s="100"/>
      <c r="C20" s="99"/>
      <c r="D20" s="156"/>
      <c r="G20" s="151"/>
      <c r="H20" s="157"/>
    </row>
    <row r="21" spans="1:8" s="84" customFormat="1" outlineLevel="1">
      <c r="A21" s="100"/>
      <c r="B21" s="296" t="s">
        <v>997</v>
      </c>
      <c r="C21" s="153"/>
      <c r="D21" s="153"/>
      <c r="E21" s="509">
        <f>SUM(G22:G24)</f>
        <v>39240100</v>
      </c>
      <c r="F21" s="509"/>
      <c r="G21" s="91" t="s">
        <v>514</v>
      </c>
      <c r="H21" s="153"/>
    </row>
    <row r="22" spans="1:8" s="99" customFormat="1">
      <c r="A22" s="101"/>
      <c r="C22" s="154" t="s">
        <v>816</v>
      </c>
      <c r="D22" s="155" t="s">
        <v>778</v>
      </c>
      <c r="E22" s="154"/>
      <c r="F22" s="154"/>
      <c r="G22" s="147">
        <v>28652080</v>
      </c>
      <c r="H22" s="3" t="s">
        <v>514</v>
      </c>
    </row>
    <row r="23" spans="1:8" s="99" customFormat="1" outlineLevel="1">
      <c r="A23" s="101"/>
      <c r="C23" s="154" t="s">
        <v>817</v>
      </c>
      <c r="D23" s="154" t="s">
        <v>818</v>
      </c>
      <c r="E23" s="154"/>
      <c r="F23" s="154"/>
      <c r="G23" s="147">
        <v>4036020</v>
      </c>
      <c r="H23" s="3" t="s">
        <v>514</v>
      </c>
    </row>
    <row r="24" spans="1:8" s="99" customFormat="1" outlineLevel="1">
      <c r="A24" s="101"/>
      <c r="C24" s="154" t="s">
        <v>819</v>
      </c>
      <c r="D24" s="155" t="s">
        <v>820</v>
      </c>
      <c r="E24" s="154"/>
      <c r="F24" s="154"/>
      <c r="G24" s="147">
        <v>6552000</v>
      </c>
      <c r="H24" s="3" t="s">
        <v>514</v>
      </c>
    </row>
    <row r="25" spans="1:8" s="84" customFormat="1" outlineLevel="1">
      <c r="A25" s="100"/>
      <c r="C25" s="99"/>
      <c r="D25" s="156"/>
      <c r="G25" s="151"/>
      <c r="H25" s="157"/>
    </row>
    <row r="26" spans="1:8" s="84" customFormat="1" outlineLevel="1">
      <c r="A26" s="100"/>
      <c r="B26" s="296" t="s">
        <v>1313</v>
      </c>
      <c r="C26" s="153"/>
      <c r="D26" s="153"/>
      <c r="E26" s="509">
        <f>SUM(G27:G29)</f>
        <v>2669200</v>
      </c>
      <c r="F26" s="509"/>
      <c r="G26" s="91" t="s">
        <v>514</v>
      </c>
      <c r="H26" s="153"/>
    </row>
    <row r="27" spans="1:8" s="84" customFormat="1">
      <c r="A27" s="100"/>
      <c r="C27" s="99" t="s">
        <v>822</v>
      </c>
      <c r="D27" s="156" t="s">
        <v>823</v>
      </c>
      <c r="G27" s="151">
        <v>625000</v>
      </c>
      <c r="H27" s="157" t="s">
        <v>514</v>
      </c>
    </row>
    <row r="28" spans="1:8" s="84" customFormat="1" outlineLevel="1">
      <c r="A28" s="100"/>
      <c r="C28" s="99" t="s">
        <v>824</v>
      </c>
      <c r="D28" s="156" t="s">
        <v>825</v>
      </c>
      <c r="G28" s="151">
        <v>1961400</v>
      </c>
      <c r="H28" s="157" t="s">
        <v>514</v>
      </c>
    </row>
    <row r="29" spans="1:8" s="84" customFormat="1" outlineLevel="1">
      <c r="A29" s="100"/>
      <c r="C29" s="99" t="s">
        <v>826</v>
      </c>
      <c r="D29" s="156" t="s">
        <v>827</v>
      </c>
      <c r="G29" s="151">
        <v>82800</v>
      </c>
      <c r="H29" s="157" t="s">
        <v>514</v>
      </c>
    </row>
    <row r="30" spans="1:8" s="84" customFormat="1" outlineLevel="1">
      <c r="A30" s="100"/>
      <c r="C30" s="99"/>
      <c r="D30" s="156"/>
      <c r="G30" s="151"/>
      <c r="H30" s="157"/>
    </row>
    <row r="31" spans="1:8" s="275" customFormat="1" outlineLevel="1">
      <c r="A31" s="100"/>
      <c r="C31" s="274"/>
      <c r="D31" s="156"/>
      <c r="G31" s="151"/>
      <c r="H31" s="157"/>
    </row>
    <row r="32" spans="1:8" s="275" customFormat="1" outlineLevel="1">
      <c r="A32" s="100"/>
      <c r="C32" s="274"/>
      <c r="D32" s="156"/>
      <c r="G32" s="151"/>
      <c r="H32" s="157"/>
    </row>
    <row r="33" spans="1:8" s="275" customFormat="1" outlineLevel="1">
      <c r="A33" s="100"/>
      <c r="C33" s="274"/>
      <c r="D33" s="156"/>
      <c r="G33" s="151"/>
      <c r="H33" s="157"/>
    </row>
    <row r="34" spans="1:8" s="275" customFormat="1" outlineLevel="1">
      <c r="A34" s="100"/>
      <c r="C34" s="274"/>
      <c r="D34" s="156"/>
      <c r="G34" s="151"/>
      <c r="H34" s="157"/>
    </row>
    <row r="35" spans="1:8" s="84" customFormat="1" outlineLevel="1">
      <c r="A35" s="100"/>
      <c r="C35" s="99"/>
      <c r="D35" s="156"/>
      <c r="G35" s="151"/>
      <c r="H35" s="157"/>
    </row>
    <row r="36" spans="1:8" s="275" customFormat="1" outlineLevel="1">
      <c r="A36" s="100"/>
      <c r="C36" s="274"/>
      <c r="D36" s="156"/>
      <c r="G36" s="151"/>
      <c r="H36" s="157"/>
    </row>
    <row r="37" spans="1:8" s="84" customFormat="1" outlineLevel="1">
      <c r="A37" s="100"/>
      <c r="C37" s="99"/>
      <c r="D37" s="156"/>
      <c r="G37" s="151"/>
      <c r="H37" s="157"/>
    </row>
    <row r="38" spans="1:8" s="95" customFormat="1">
      <c r="A38" s="100"/>
      <c r="B38" s="98" t="s">
        <v>745</v>
      </c>
      <c r="F38" s="511">
        <f>SUM(E39,E56)</f>
        <v>57890020</v>
      </c>
      <c r="G38" s="511"/>
      <c r="H38" s="129" t="s">
        <v>514</v>
      </c>
    </row>
    <row r="39" spans="1:8" s="84" customFormat="1" outlineLevel="1">
      <c r="A39" s="95"/>
      <c r="B39" s="95" t="s">
        <v>828</v>
      </c>
      <c r="C39" s="95"/>
      <c r="D39" s="95"/>
      <c r="E39" s="510">
        <f>E40+E53</f>
        <v>22839000</v>
      </c>
      <c r="F39" s="510"/>
      <c r="G39" s="128" t="s">
        <v>514</v>
      </c>
      <c r="H39" s="95"/>
    </row>
    <row r="40" spans="1:8" s="84" customFormat="1" ht="23.25" customHeight="1" outlineLevel="1">
      <c r="B40" s="295" t="s">
        <v>1314</v>
      </c>
      <c r="C40" s="153"/>
      <c r="D40" s="153"/>
      <c r="E40" s="509">
        <f>SUM(E41,E44,E48)</f>
        <v>20187000</v>
      </c>
      <c r="F40" s="509"/>
      <c r="G40" s="91" t="s">
        <v>514</v>
      </c>
      <c r="H40" s="153"/>
    </row>
    <row r="41" spans="1:8" s="84" customFormat="1" ht="23.25" customHeight="1" outlineLevel="1">
      <c r="B41" s="296" t="s">
        <v>829</v>
      </c>
      <c r="C41" s="153"/>
      <c r="D41" s="153"/>
      <c r="E41" s="509">
        <v>387400</v>
      </c>
      <c r="F41" s="509"/>
      <c r="G41" s="91" t="s">
        <v>514</v>
      </c>
      <c r="H41" s="153"/>
    </row>
    <row r="42" spans="1:8" s="84" customFormat="1" ht="23.25" customHeight="1" outlineLevel="1">
      <c r="B42" s="153"/>
      <c r="C42" s="515" t="s">
        <v>830</v>
      </c>
      <c r="D42" s="515"/>
      <c r="E42" s="143"/>
      <c r="F42" s="143"/>
      <c r="G42" s="151"/>
      <c r="H42" s="157"/>
    </row>
    <row r="43" spans="1:8" s="84" customFormat="1" ht="17.25" customHeight="1">
      <c r="C43" s="99"/>
      <c r="D43" s="156"/>
      <c r="G43" s="151"/>
      <c r="H43" s="157"/>
    </row>
    <row r="44" spans="1:8" s="84" customFormat="1" ht="19.5" customHeight="1">
      <c r="B44" s="296" t="s">
        <v>831</v>
      </c>
      <c r="C44" s="153"/>
      <c r="D44" s="153"/>
      <c r="E44" s="509">
        <v>19296500</v>
      </c>
      <c r="F44" s="509"/>
      <c r="G44" s="91" t="s">
        <v>514</v>
      </c>
      <c r="H44" s="153"/>
    </row>
    <row r="45" spans="1:8" s="84" customFormat="1" ht="23.25" customHeight="1" outlineLevel="1">
      <c r="C45" s="506" t="s">
        <v>1173</v>
      </c>
      <c r="D45" s="453"/>
    </row>
    <row r="46" spans="1:8" s="84" customFormat="1" ht="23.25" customHeight="1">
      <c r="C46" s="274" t="s">
        <v>1174</v>
      </c>
      <c r="D46" s="156"/>
      <c r="G46" s="151"/>
      <c r="H46" s="157"/>
    </row>
    <row r="47" spans="1:8" s="275" customFormat="1" ht="23.25" customHeight="1">
      <c r="C47" s="274"/>
      <c r="D47" s="156"/>
      <c r="G47" s="151"/>
      <c r="H47" s="157"/>
    </row>
    <row r="48" spans="1:8" s="84" customFormat="1" outlineLevel="1">
      <c r="B48" s="296" t="s">
        <v>1116</v>
      </c>
      <c r="C48" s="153"/>
      <c r="D48" s="153"/>
      <c r="E48" s="509">
        <v>503100</v>
      </c>
      <c r="F48" s="509"/>
      <c r="G48" s="91" t="s">
        <v>514</v>
      </c>
      <c r="H48" s="153"/>
    </row>
    <row r="49" spans="1:8" s="84" customFormat="1" outlineLevel="1">
      <c r="C49" s="516" t="s">
        <v>1124</v>
      </c>
      <c r="D49" s="516"/>
    </row>
    <row r="50" spans="1:8" s="84" customFormat="1" outlineLevel="1">
      <c r="C50" s="274" t="s">
        <v>1175</v>
      </c>
      <c r="D50" s="274"/>
      <c r="G50" s="151"/>
      <c r="H50" s="157"/>
    </row>
    <row r="51" spans="1:8" s="275" customFormat="1" outlineLevel="1">
      <c r="C51" s="274" t="s">
        <v>1176</v>
      </c>
      <c r="D51" s="274"/>
      <c r="G51" s="151"/>
      <c r="H51" s="157"/>
    </row>
    <row r="52" spans="1:8" s="275" customFormat="1" ht="21.75" customHeight="1" outlineLevel="1">
      <c r="C52" s="274"/>
      <c r="D52" s="274"/>
      <c r="G52" s="151"/>
      <c r="H52" s="157"/>
    </row>
    <row r="53" spans="1:8" s="84" customFormat="1" outlineLevel="1">
      <c r="B53" s="295" t="s">
        <v>839</v>
      </c>
      <c r="C53" s="153"/>
      <c r="D53" s="153"/>
      <c r="E53" s="509">
        <v>2652000</v>
      </c>
      <c r="F53" s="509"/>
      <c r="G53" s="91" t="s">
        <v>514</v>
      </c>
      <c r="H53" s="153"/>
    </row>
    <row r="54" spans="1:8" s="84" customFormat="1" outlineLevel="1">
      <c r="C54" s="506" t="s">
        <v>1125</v>
      </c>
      <c r="D54" s="506"/>
      <c r="G54" s="151"/>
      <c r="H54" s="157"/>
    </row>
    <row r="55" spans="1:8" s="84" customFormat="1" ht="18" customHeight="1">
      <c r="C55" s="99"/>
      <c r="D55" s="156"/>
      <c r="G55" s="151"/>
      <c r="H55" s="157"/>
    </row>
    <row r="56" spans="1:8" s="84" customFormat="1" outlineLevel="1">
      <c r="A56" s="95"/>
      <c r="B56" s="95" t="s">
        <v>840</v>
      </c>
      <c r="C56" s="95"/>
      <c r="D56" s="95"/>
      <c r="E56" s="510">
        <f>E58+E65</f>
        <v>35051020</v>
      </c>
      <c r="F56" s="510"/>
      <c r="G56" s="128" t="s">
        <v>514</v>
      </c>
      <c r="H56" s="95"/>
    </row>
    <row r="57" spans="1:8" s="84" customFormat="1" ht="23.25" customHeight="1" outlineLevel="1">
      <c r="B57" s="295" t="s">
        <v>841</v>
      </c>
      <c r="C57" s="153"/>
      <c r="D57" s="153"/>
      <c r="E57" s="509">
        <f>SUM(E58,E65)</f>
        <v>35051020</v>
      </c>
      <c r="F57" s="509"/>
      <c r="G57" s="91" t="s">
        <v>514</v>
      </c>
      <c r="H57" s="153"/>
    </row>
    <row r="58" spans="1:8" s="84" customFormat="1" ht="23.25" customHeight="1" outlineLevel="1">
      <c r="B58" s="296" t="s">
        <v>842</v>
      </c>
      <c r="C58" s="153"/>
      <c r="D58" s="153"/>
      <c r="E58" s="509">
        <f>SUM(G63:G63)</f>
        <v>51020</v>
      </c>
      <c r="F58" s="509"/>
      <c r="G58" s="91" t="s">
        <v>514</v>
      </c>
      <c r="H58" s="153"/>
    </row>
    <row r="59" spans="1:8" s="99" customFormat="1" ht="23.25" customHeight="1" outlineLevel="1">
      <c r="C59" s="99" t="s">
        <v>843</v>
      </c>
      <c r="D59" s="273" t="s">
        <v>1303</v>
      </c>
    </row>
    <row r="60" spans="1:8" s="274" customFormat="1" ht="22.5" customHeight="1" outlineLevel="1">
      <c r="D60" s="430" t="s">
        <v>1304</v>
      </c>
      <c r="G60" s="276"/>
      <c r="H60" s="429"/>
    </row>
    <row r="61" spans="1:8" s="99" customFormat="1" ht="24" customHeight="1" outlineLevel="1">
      <c r="D61" s="430" t="s">
        <v>1308</v>
      </c>
      <c r="G61" s="158"/>
      <c r="H61" s="3"/>
    </row>
    <row r="62" spans="1:8" s="274" customFormat="1" ht="23.25" customHeight="1" outlineLevel="1">
      <c r="D62" s="430" t="s">
        <v>1306</v>
      </c>
      <c r="G62" s="158"/>
      <c r="H62" s="427"/>
    </row>
    <row r="63" spans="1:8" s="274" customFormat="1" ht="23.25" customHeight="1" outlineLevel="1">
      <c r="D63" s="430" t="s">
        <v>1307</v>
      </c>
      <c r="G63" s="276">
        <v>51020</v>
      </c>
      <c r="H63" s="277" t="s">
        <v>514</v>
      </c>
    </row>
    <row r="64" spans="1:8" s="274" customFormat="1" ht="20.25" customHeight="1" outlineLevel="1">
      <c r="D64" s="430"/>
      <c r="G64" s="158"/>
      <c r="H64" s="427"/>
    </row>
    <row r="65" spans="2:8" s="274" customFormat="1" ht="23.25" customHeight="1" outlineLevel="1">
      <c r="B65" s="296" t="s">
        <v>844</v>
      </c>
      <c r="C65" s="278"/>
      <c r="E65" s="509">
        <v>35000000</v>
      </c>
      <c r="F65" s="509"/>
      <c r="G65" s="249" t="s">
        <v>514</v>
      </c>
      <c r="H65" s="277"/>
    </row>
    <row r="66" spans="2:8" s="274" customFormat="1" outlineLevel="1">
      <c r="B66" s="296" t="s">
        <v>994</v>
      </c>
      <c r="C66" s="153"/>
      <c r="E66" s="248"/>
      <c r="F66" s="248"/>
      <c r="G66" s="91"/>
      <c r="H66" s="153"/>
    </row>
    <row r="67" spans="2:8" s="274" customFormat="1" outlineLevel="1">
      <c r="B67" s="296" t="s">
        <v>998</v>
      </c>
      <c r="C67" s="153"/>
      <c r="D67" s="295" t="s">
        <v>999</v>
      </c>
      <c r="E67" s="248"/>
      <c r="F67" s="248"/>
      <c r="G67" s="91"/>
      <c r="H67" s="153"/>
    </row>
    <row r="68" spans="2:8" s="274" customFormat="1" ht="21" customHeight="1" outlineLevel="1">
      <c r="B68" s="153"/>
      <c r="C68" s="153"/>
      <c r="E68" s="248"/>
      <c r="F68" s="248"/>
      <c r="G68" s="91"/>
      <c r="H68" s="153"/>
    </row>
    <row r="69" spans="2:8" s="274" customFormat="1" ht="23.25" customHeight="1" outlineLevel="1">
      <c r="B69" s="153"/>
      <c r="C69" s="153"/>
      <c r="D69" s="153" t="s">
        <v>1000</v>
      </c>
      <c r="E69" s="248"/>
      <c r="F69" s="248"/>
      <c r="G69" s="91"/>
      <c r="H69" s="153"/>
    </row>
    <row r="70" spans="2:8" s="274" customFormat="1" ht="23.25" customHeight="1" outlineLevel="1">
      <c r="B70" s="153"/>
      <c r="C70" s="153"/>
      <c r="D70" s="275" t="s">
        <v>1001</v>
      </c>
      <c r="E70" s="152"/>
      <c r="F70" s="152"/>
      <c r="G70" s="157"/>
      <c r="H70" s="153"/>
    </row>
    <row r="71" spans="2:8" s="274" customFormat="1" ht="18.75" customHeight="1" outlineLevel="1">
      <c r="B71" s="153"/>
      <c r="C71" s="153"/>
      <c r="D71" s="275"/>
      <c r="E71" s="248"/>
      <c r="F71" s="248"/>
      <c r="G71" s="91"/>
      <c r="H71" s="153"/>
    </row>
    <row r="72" spans="2:8" s="274" customFormat="1" ht="22.5" customHeight="1" outlineLevel="1">
      <c r="B72" s="153"/>
      <c r="C72" s="153"/>
      <c r="D72" s="153" t="s">
        <v>1002</v>
      </c>
      <c r="E72" s="248"/>
      <c r="F72" s="248"/>
      <c r="G72" s="91"/>
      <c r="H72" s="153"/>
    </row>
    <row r="73" spans="2:8" s="274" customFormat="1" ht="18.75" customHeight="1" outlineLevel="1">
      <c r="B73" s="153"/>
      <c r="C73" s="153"/>
      <c r="D73" s="153"/>
      <c r="E73" s="441"/>
      <c r="F73" s="441"/>
      <c r="G73" s="440"/>
      <c r="H73" s="153"/>
    </row>
    <row r="74" spans="2:8" s="274" customFormat="1" ht="22.5" customHeight="1" outlineLevel="1">
      <c r="B74" s="153"/>
      <c r="C74" s="153"/>
      <c r="D74" s="153" t="s">
        <v>1003</v>
      </c>
      <c r="E74" s="248"/>
      <c r="F74" s="248"/>
      <c r="G74" s="91"/>
      <c r="H74" s="153"/>
    </row>
    <row r="75" spans="2:8" s="274" customFormat="1" ht="22.5" customHeight="1" outlineLevel="1">
      <c r="B75" s="153"/>
      <c r="C75" s="153"/>
      <c r="D75" s="275" t="s">
        <v>1004</v>
      </c>
      <c r="E75" s="248"/>
      <c r="F75" s="248"/>
      <c r="G75" s="91"/>
      <c r="H75" s="153"/>
    </row>
    <row r="76" spans="2:8" s="274" customFormat="1" ht="22.5" customHeight="1" outlineLevel="1">
      <c r="B76" s="153"/>
      <c r="C76" s="153"/>
      <c r="D76" s="275" t="s">
        <v>1005</v>
      </c>
      <c r="E76" s="248"/>
      <c r="F76" s="248"/>
      <c r="G76" s="91"/>
      <c r="H76" s="153"/>
    </row>
    <row r="77" spans="2:8" s="274" customFormat="1" ht="22.5" customHeight="1" outlineLevel="1">
      <c r="B77" s="153"/>
      <c r="C77" s="153"/>
      <c r="D77" s="275" t="s">
        <v>1006</v>
      </c>
      <c r="E77" s="248"/>
      <c r="F77" s="248"/>
      <c r="G77" s="91"/>
      <c r="H77" s="153"/>
    </row>
    <row r="78" spans="2:8" s="274" customFormat="1" outlineLevel="1">
      <c r="B78" s="153"/>
      <c r="C78" s="153"/>
      <c r="D78" s="153" t="s">
        <v>1007</v>
      </c>
      <c r="E78" s="248"/>
      <c r="F78" s="248"/>
      <c r="G78" s="91"/>
      <c r="H78" s="153"/>
    </row>
    <row r="79" spans="2:8" s="274" customFormat="1" outlineLevel="1">
      <c r="B79" s="153"/>
      <c r="C79" s="153"/>
      <c r="D79" s="275" t="s">
        <v>1008</v>
      </c>
      <c r="E79" s="248"/>
      <c r="F79" s="248"/>
      <c r="G79" s="91"/>
      <c r="H79" s="153"/>
    </row>
    <row r="80" spans="2:8" s="274" customFormat="1" outlineLevel="1">
      <c r="B80" s="153"/>
      <c r="C80" s="153"/>
      <c r="D80" s="275" t="s">
        <v>1009</v>
      </c>
      <c r="E80" s="248"/>
      <c r="F80" s="248"/>
      <c r="G80" s="91"/>
      <c r="H80" s="153"/>
    </row>
    <row r="81" spans="1:8" s="274" customFormat="1" ht="22.5" customHeight="1" outlineLevel="1">
      <c r="B81" s="153"/>
      <c r="C81" s="153"/>
      <c r="D81" s="153"/>
      <c r="E81" s="248"/>
      <c r="F81" s="248"/>
      <c r="G81" s="91"/>
      <c r="H81" s="153"/>
    </row>
    <row r="82" spans="1:8" s="95" customFormat="1" ht="24" customHeight="1">
      <c r="A82" s="100"/>
      <c r="B82" s="275"/>
      <c r="C82" s="274" t="s">
        <v>1025</v>
      </c>
      <c r="D82" s="506" t="s">
        <v>1011</v>
      </c>
      <c r="E82" s="506"/>
      <c r="F82" s="275"/>
      <c r="G82" s="151">
        <v>35000000</v>
      </c>
      <c r="H82" s="157" t="s">
        <v>514</v>
      </c>
    </row>
    <row r="83" spans="1:8" s="84" customFormat="1" ht="24" customHeight="1" outlineLevel="1">
      <c r="A83" s="95"/>
      <c r="B83" s="275"/>
      <c r="C83" s="274"/>
      <c r="D83" s="507" t="s">
        <v>1012</v>
      </c>
      <c r="E83" s="507"/>
      <c r="F83" s="507"/>
      <c r="G83" s="151"/>
      <c r="H83" s="157"/>
    </row>
    <row r="84" spans="1:8" s="84" customFormat="1" ht="24" customHeight="1" outlineLevel="1">
      <c r="B84" s="275"/>
      <c r="C84" s="274"/>
      <c r="D84" s="508" t="s">
        <v>1013</v>
      </c>
      <c r="E84" s="508"/>
      <c r="F84" s="508"/>
      <c r="G84" s="151"/>
      <c r="H84" s="157"/>
    </row>
    <row r="85" spans="1:8" s="84" customFormat="1" ht="18" customHeight="1">
      <c r="B85" s="275"/>
      <c r="C85" s="274"/>
      <c r="D85" s="154" t="s">
        <v>1014</v>
      </c>
      <c r="E85" s="275"/>
      <c r="F85" s="275"/>
      <c r="G85" s="151"/>
      <c r="H85" s="157"/>
    </row>
    <row r="86" spans="1:8" s="84" customFormat="1" ht="24" customHeight="1" outlineLevel="1">
      <c r="B86" s="275"/>
      <c r="C86" s="274"/>
      <c r="D86" s="507" t="s">
        <v>1015</v>
      </c>
      <c r="E86" s="507"/>
      <c r="F86" s="507"/>
      <c r="G86" s="151"/>
      <c r="H86" s="157"/>
    </row>
    <row r="87" spans="1:8" s="84" customFormat="1" ht="24" customHeight="1" outlineLevel="1">
      <c r="B87" s="275"/>
      <c r="C87" s="274"/>
      <c r="D87" s="507" t="s">
        <v>1016</v>
      </c>
      <c r="E87" s="507"/>
      <c r="F87" s="507"/>
      <c r="G87" s="151"/>
      <c r="H87" s="157"/>
    </row>
    <row r="88" spans="1:8" s="84" customFormat="1" ht="18" customHeight="1">
      <c r="B88" s="275"/>
      <c r="C88" s="274"/>
      <c r="D88" s="299" t="s">
        <v>1017</v>
      </c>
      <c r="E88" s="275"/>
      <c r="F88" s="275"/>
      <c r="G88" s="151"/>
      <c r="H88" s="157"/>
    </row>
    <row r="89" spans="1:8" s="84" customFormat="1" ht="24" customHeight="1" outlineLevel="1">
      <c r="B89" s="275"/>
      <c r="C89" s="274"/>
      <c r="D89" s="507" t="s">
        <v>1018</v>
      </c>
      <c r="E89" s="507"/>
      <c r="F89" s="507"/>
      <c r="G89" s="151"/>
      <c r="H89" s="157"/>
    </row>
    <row r="90" spans="1:8" s="84" customFormat="1" ht="24" customHeight="1" outlineLevel="1">
      <c r="B90" s="275"/>
      <c r="C90" s="274"/>
      <c r="D90" s="507" t="s">
        <v>1019</v>
      </c>
      <c r="E90" s="507"/>
      <c r="F90" s="507"/>
      <c r="G90" s="151"/>
      <c r="H90" s="157"/>
    </row>
    <row r="91" spans="1:8" s="84" customFormat="1" ht="24" customHeight="1" outlineLevel="1">
      <c r="B91" s="275"/>
      <c r="C91" s="274"/>
      <c r="D91" s="507" t="s">
        <v>1349</v>
      </c>
      <c r="E91" s="507"/>
      <c r="F91" s="507"/>
      <c r="G91" s="151"/>
      <c r="H91" s="157"/>
    </row>
    <row r="92" spans="1:8" s="84" customFormat="1" ht="24" customHeight="1" outlineLevel="1">
      <c r="B92" s="275"/>
      <c r="C92" s="274"/>
      <c r="D92" s="507" t="s">
        <v>1350</v>
      </c>
      <c r="E92" s="507"/>
      <c r="F92" s="507"/>
      <c r="G92" s="151"/>
      <c r="H92" s="157"/>
    </row>
    <row r="93" spans="1:8" s="84" customFormat="1" ht="21.75" customHeight="1" outlineLevel="1">
      <c r="B93" s="275"/>
      <c r="C93" s="274"/>
      <c r="D93" s="300"/>
      <c r="E93" s="300"/>
      <c r="F93" s="300"/>
      <c r="G93" s="151"/>
      <c r="H93" s="157"/>
    </row>
    <row r="94" spans="1:8" s="84" customFormat="1" outlineLevel="1">
      <c r="B94" s="275"/>
      <c r="C94" s="274"/>
      <c r="D94" s="301"/>
      <c r="E94" s="275"/>
      <c r="F94" s="157" t="s">
        <v>1020</v>
      </c>
      <c r="G94" s="152" t="s">
        <v>1021</v>
      </c>
      <c r="H94" s="157"/>
    </row>
    <row r="95" spans="1:8" s="84" customFormat="1" outlineLevel="1">
      <c r="B95" s="275"/>
      <c r="C95" s="274"/>
      <c r="D95" s="301"/>
      <c r="E95" s="275"/>
      <c r="F95" s="157" t="s">
        <v>339</v>
      </c>
      <c r="G95" s="152" t="s">
        <v>339</v>
      </c>
      <c r="H95" s="157"/>
    </row>
    <row r="96" spans="1:8" s="84" customFormat="1" ht="24" customHeight="1">
      <c r="B96" s="275"/>
      <c r="C96" s="274"/>
      <c r="D96" s="514" t="s">
        <v>1022</v>
      </c>
      <c r="E96" s="514"/>
      <c r="F96" s="304">
        <v>697440000</v>
      </c>
      <c r="G96" s="152" t="s">
        <v>557</v>
      </c>
      <c r="H96" s="157" t="s">
        <v>514</v>
      </c>
    </row>
    <row r="97" spans="1:8" s="84" customFormat="1" ht="24" customHeight="1">
      <c r="B97" s="275"/>
      <c r="C97" s="274"/>
      <c r="D97" s="514" t="s">
        <v>1023</v>
      </c>
      <c r="E97" s="514"/>
      <c r="F97" s="302">
        <v>20000000</v>
      </c>
      <c r="G97" s="152" t="s">
        <v>557</v>
      </c>
      <c r="H97" s="157" t="s">
        <v>514</v>
      </c>
    </row>
    <row r="98" spans="1:8" s="84" customFormat="1" ht="24" customHeight="1" outlineLevel="1">
      <c r="A98" s="95"/>
      <c r="B98" s="275"/>
      <c r="C98" s="274"/>
      <c r="D98" s="514" t="s">
        <v>1026</v>
      </c>
      <c r="E98" s="514"/>
      <c r="F98" s="302">
        <v>35000000</v>
      </c>
      <c r="G98" s="152" t="s">
        <v>557</v>
      </c>
      <c r="H98" s="157" t="s">
        <v>514</v>
      </c>
    </row>
    <row r="99" spans="1:8" s="84" customFormat="1" ht="23.25" customHeight="1" outlineLevel="1">
      <c r="B99" s="275"/>
      <c r="C99" s="274"/>
      <c r="D99" s="514" t="s">
        <v>1024</v>
      </c>
      <c r="E99" s="514"/>
      <c r="F99" s="302">
        <f>F96-F97-F98</f>
        <v>642440000</v>
      </c>
      <c r="G99" s="152" t="s">
        <v>557</v>
      </c>
      <c r="H99" s="157" t="s">
        <v>514</v>
      </c>
    </row>
    <row r="100" spans="1:8" s="275" customFormat="1" ht="23.25" customHeight="1" outlineLevel="1">
      <c r="C100" s="274"/>
      <c r="D100" s="303"/>
      <c r="E100" s="303"/>
      <c r="F100" s="302"/>
      <c r="G100" s="152"/>
      <c r="H100" s="157"/>
    </row>
    <row r="101" spans="1:8" s="275" customFormat="1" ht="23.25" customHeight="1" outlineLevel="1">
      <c r="C101" s="274"/>
      <c r="D101" s="303"/>
      <c r="E101" s="303"/>
      <c r="F101" s="302"/>
      <c r="G101" s="152"/>
      <c r="H101" s="157"/>
    </row>
    <row r="102" spans="1:8" s="275" customFormat="1" ht="23.25" customHeight="1" outlineLevel="1">
      <c r="C102" s="274"/>
      <c r="D102" s="303"/>
      <c r="E102" s="303"/>
      <c r="F102" s="302"/>
      <c r="G102" s="152"/>
      <c r="H102" s="157"/>
    </row>
    <row r="103" spans="1:8" s="275" customFormat="1" ht="23.25" customHeight="1" outlineLevel="1">
      <c r="C103" s="274"/>
      <c r="D103" s="303"/>
      <c r="E103" s="303"/>
      <c r="F103" s="302"/>
      <c r="G103" s="152"/>
      <c r="H103" s="157"/>
    </row>
    <row r="104" spans="1:8" s="275" customFormat="1" ht="23.25" customHeight="1" outlineLevel="1">
      <c r="C104" s="274"/>
      <c r="D104" s="303"/>
      <c r="E104" s="303"/>
      <c r="F104" s="302"/>
      <c r="G104" s="152"/>
      <c r="H104" s="157"/>
    </row>
    <row r="105" spans="1:8" s="275" customFormat="1" ht="23.25" customHeight="1" outlineLevel="1">
      <c r="C105" s="274"/>
      <c r="D105" s="303"/>
      <c r="E105" s="303"/>
      <c r="F105" s="302"/>
      <c r="G105" s="152"/>
      <c r="H105" s="157"/>
    </row>
    <row r="106" spans="1:8" s="275" customFormat="1" ht="23.25" customHeight="1" outlineLevel="1">
      <c r="C106" s="274"/>
      <c r="D106" s="303"/>
      <c r="E106" s="303"/>
      <c r="F106" s="302"/>
      <c r="G106" s="152"/>
      <c r="H106" s="157"/>
    </row>
    <row r="107" spans="1:8" s="275" customFormat="1" ht="23.25" customHeight="1" outlineLevel="1">
      <c r="C107" s="274"/>
      <c r="D107" s="327"/>
      <c r="E107" s="327"/>
      <c r="F107" s="302"/>
      <c r="G107" s="152"/>
      <c r="H107" s="157"/>
    </row>
    <row r="108" spans="1:8" s="275" customFormat="1" ht="23.25" customHeight="1" outlineLevel="1">
      <c r="C108" s="274"/>
      <c r="D108" s="327"/>
      <c r="E108" s="327"/>
      <c r="F108" s="302"/>
      <c r="G108" s="152"/>
      <c r="H108" s="157"/>
    </row>
    <row r="109" spans="1:8" s="275" customFormat="1" ht="23.25" customHeight="1" outlineLevel="1">
      <c r="C109" s="274"/>
      <c r="D109" s="327"/>
      <c r="E109" s="327"/>
      <c r="F109" s="302"/>
      <c r="G109" s="152"/>
      <c r="H109" s="157"/>
    </row>
    <row r="110" spans="1:8" s="275" customFormat="1" ht="23.25" customHeight="1" outlineLevel="1">
      <c r="C110" s="274"/>
      <c r="D110" s="303"/>
      <c r="E110" s="303"/>
      <c r="F110" s="302"/>
      <c r="G110" s="152"/>
      <c r="H110" s="157"/>
    </row>
    <row r="111" spans="1:8" s="275" customFormat="1" ht="23.25" customHeight="1" outlineLevel="1">
      <c r="C111" s="274"/>
      <c r="D111" s="327"/>
      <c r="E111" s="327"/>
      <c r="F111" s="302"/>
      <c r="G111" s="152"/>
      <c r="H111" s="157"/>
    </row>
    <row r="112" spans="1:8" s="275" customFormat="1" ht="23.25" customHeight="1" outlineLevel="1">
      <c r="C112" s="274"/>
      <c r="D112" s="327"/>
      <c r="E112" s="327"/>
      <c r="F112" s="302"/>
      <c r="G112" s="152"/>
      <c r="H112" s="157"/>
    </row>
    <row r="113" spans="1:8" s="275" customFormat="1" ht="23.25" customHeight="1" outlineLevel="1">
      <c r="C113" s="274"/>
      <c r="D113" s="327"/>
      <c r="E113" s="327"/>
      <c r="F113" s="302"/>
      <c r="G113" s="152"/>
      <c r="H113" s="157"/>
    </row>
    <row r="114" spans="1:8" s="275" customFormat="1" ht="23.25" customHeight="1" outlineLevel="1">
      <c r="C114" s="274"/>
      <c r="D114" s="303"/>
      <c r="E114" s="303"/>
      <c r="F114" s="302"/>
      <c r="G114" s="152"/>
      <c r="H114" s="157"/>
    </row>
    <row r="115" spans="1:8" s="275" customFormat="1" ht="23.25" customHeight="1" outlineLevel="1">
      <c r="C115" s="274"/>
      <c r="D115" s="303"/>
      <c r="E115" s="303"/>
      <c r="F115" s="302"/>
      <c r="G115" s="152"/>
      <c r="H115" s="157"/>
    </row>
    <row r="116" spans="1:8" s="275" customFormat="1" ht="23.25" customHeight="1" outlineLevel="1">
      <c r="C116" s="274"/>
      <c r="D116" s="303"/>
      <c r="E116" s="303"/>
      <c r="F116" s="302"/>
      <c r="G116" s="152"/>
      <c r="H116" s="157"/>
    </row>
    <row r="117" spans="1:8" s="99" customFormat="1" outlineLevel="1">
      <c r="B117" s="98" t="s">
        <v>746</v>
      </c>
      <c r="C117" s="95"/>
      <c r="D117" s="95"/>
      <c r="E117" s="95"/>
      <c r="F117" s="511">
        <f>SUM(E118,E127,E136)</f>
        <v>682820</v>
      </c>
      <c r="G117" s="511"/>
      <c r="H117" s="247" t="s">
        <v>514</v>
      </c>
    </row>
    <row r="118" spans="1:8" s="99" customFormat="1" outlineLevel="1">
      <c r="B118" s="95" t="s">
        <v>828</v>
      </c>
      <c r="C118" s="95"/>
      <c r="D118" s="95"/>
      <c r="E118" s="510">
        <f>SUM(E119)</f>
        <v>279800</v>
      </c>
      <c r="F118" s="510"/>
      <c r="G118" s="246" t="s">
        <v>514</v>
      </c>
      <c r="H118" s="95"/>
    </row>
    <row r="119" spans="1:8" s="99" customFormat="1" outlineLevel="1">
      <c r="B119" s="296" t="s">
        <v>1315</v>
      </c>
      <c r="C119" s="153"/>
      <c r="D119" s="153"/>
      <c r="E119" s="509">
        <f>SUM(E120,E123)</f>
        <v>279800</v>
      </c>
      <c r="F119" s="509"/>
      <c r="G119" s="91" t="s">
        <v>514</v>
      </c>
      <c r="H119" s="153"/>
    </row>
    <row r="120" spans="1:8" s="95" customFormat="1">
      <c r="A120" s="100"/>
      <c r="B120" s="329" t="s">
        <v>1351</v>
      </c>
      <c r="C120" s="153"/>
      <c r="D120" s="153"/>
      <c r="E120" s="509">
        <v>97200</v>
      </c>
      <c r="F120" s="509"/>
      <c r="G120" s="91" t="s">
        <v>514</v>
      </c>
      <c r="H120" s="153"/>
    </row>
    <row r="121" spans="1:8" s="84" customFormat="1" outlineLevel="1">
      <c r="A121" s="95"/>
      <c r="B121" s="275"/>
      <c r="C121" s="506" t="s">
        <v>1126</v>
      </c>
      <c r="D121" s="506"/>
      <c r="E121" s="275"/>
      <c r="F121" s="275"/>
      <c r="G121" s="151"/>
      <c r="H121" s="157"/>
    </row>
    <row r="122" spans="1:8" s="84" customFormat="1" outlineLevel="1">
      <c r="B122" s="275"/>
      <c r="C122" s="274"/>
      <c r="D122" s="156"/>
      <c r="E122" s="275"/>
      <c r="F122" s="275"/>
      <c r="G122" s="151"/>
      <c r="H122" s="157"/>
    </row>
    <row r="123" spans="1:8" s="95" customFormat="1">
      <c r="A123" s="84"/>
      <c r="B123" s="329" t="s">
        <v>1352</v>
      </c>
      <c r="C123" s="153"/>
      <c r="D123" s="153"/>
      <c r="E123" s="509">
        <v>182600</v>
      </c>
      <c r="F123" s="509"/>
      <c r="G123" s="91" t="s">
        <v>514</v>
      </c>
      <c r="H123" s="153"/>
    </row>
    <row r="124" spans="1:8" s="84" customFormat="1" ht="24" customHeight="1">
      <c r="B124" s="275"/>
      <c r="C124" s="453" t="s">
        <v>1177</v>
      </c>
      <c r="D124" s="453"/>
      <c r="E124" s="275"/>
      <c r="F124" s="275"/>
      <c r="G124" s="151"/>
      <c r="H124" s="157"/>
    </row>
    <row r="125" spans="1:8" s="275" customFormat="1" ht="23.25" customHeight="1">
      <c r="C125" s="317" t="s">
        <v>1178</v>
      </c>
      <c r="D125" s="298"/>
      <c r="G125" s="151"/>
      <c r="H125" s="157"/>
    </row>
    <row r="126" spans="1:8" s="84" customFormat="1" outlineLevel="1">
      <c r="B126" s="275"/>
      <c r="C126" s="274"/>
      <c r="D126" s="156"/>
      <c r="E126" s="275"/>
      <c r="F126" s="275"/>
      <c r="G126" s="151"/>
      <c r="H126" s="157"/>
    </row>
    <row r="127" spans="1:8" s="84" customFormat="1" outlineLevel="1">
      <c r="B127" s="95" t="s">
        <v>840</v>
      </c>
      <c r="C127" s="95"/>
      <c r="D127" s="95"/>
      <c r="E127" s="510">
        <f>E128</f>
        <v>51020</v>
      </c>
      <c r="F127" s="510"/>
      <c r="G127" s="246" t="s">
        <v>514</v>
      </c>
      <c r="H127" s="95"/>
    </row>
    <row r="128" spans="1:8" s="84" customFormat="1" outlineLevel="1">
      <c r="B128" s="295" t="s">
        <v>841</v>
      </c>
      <c r="C128" s="153"/>
      <c r="D128" s="153"/>
      <c r="E128" s="509">
        <f>SUM(E129,E140)</f>
        <v>51020</v>
      </c>
      <c r="F128" s="509"/>
      <c r="G128" s="91" t="s">
        <v>514</v>
      </c>
      <c r="H128" s="153"/>
    </row>
    <row r="129" spans="1:8" s="84" customFormat="1" outlineLevel="1">
      <c r="B129" s="296" t="s">
        <v>842</v>
      </c>
      <c r="C129" s="153"/>
      <c r="D129" s="153"/>
      <c r="E129" s="509">
        <f>SUM(G134)</f>
        <v>51020</v>
      </c>
      <c r="F129" s="509"/>
      <c r="G129" s="91" t="s">
        <v>514</v>
      </c>
      <c r="H129" s="153"/>
    </row>
    <row r="130" spans="1:8" s="84" customFormat="1" ht="24.75" customHeight="1" outlineLevel="1">
      <c r="B130" s="99"/>
      <c r="C130" s="99" t="s">
        <v>845</v>
      </c>
      <c r="D130" s="19" t="s">
        <v>1303</v>
      </c>
      <c r="E130" s="99"/>
      <c r="F130" s="99"/>
    </row>
    <row r="131" spans="1:8" s="275" customFormat="1" outlineLevel="1">
      <c r="B131" s="274"/>
      <c r="C131" s="274"/>
      <c r="D131" s="430" t="s">
        <v>1309</v>
      </c>
      <c r="E131" s="274"/>
      <c r="F131" s="274"/>
      <c r="G131" s="276"/>
      <c r="H131" s="429"/>
    </row>
    <row r="132" spans="1:8" s="275" customFormat="1" outlineLevel="1">
      <c r="B132" s="274"/>
      <c r="C132" s="274"/>
      <c r="D132" s="430" t="s">
        <v>1308</v>
      </c>
      <c r="E132" s="274"/>
      <c r="F132" s="274"/>
      <c r="G132" s="276"/>
      <c r="H132" s="429"/>
    </row>
    <row r="133" spans="1:8" s="275" customFormat="1" outlineLevel="1">
      <c r="B133" s="274"/>
      <c r="C133" s="274"/>
      <c r="D133" s="430" t="s">
        <v>1306</v>
      </c>
      <c r="E133" s="274"/>
      <c r="F133" s="274"/>
      <c r="G133" s="276"/>
      <c r="H133" s="429"/>
    </row>
    <row r="134" spans="1:8" s="84" customFormat="1" outlineLevel="1">
      <c r="B134" s="99"/>
      <c r="C134" s="99"/>
      <c r="D134" s="430" t="s">
        <v>1310</v>
      </c>
      <c r="E134" s="99"/>
      <c r="F134" s="99"/>
      <c r="G134" s="276">
        <v>51020</v>
      </c>
      <c r="H134" s="277" t="s">
        <v>514</v>
      </c>
    </row>
    <row r="135" spans="1:8" s="275" customFormat="1" ht="23.25" customHeight="1" outlineLevel="1">
      <c r="B135" s="274"/>
      <c r="C135" s="274"/>
      <c r="D135" s="430"/>
      <c r="E135" s="274"/>
      <c r="F135" s="274"/>
      <c r="G135" s="158"/>
      <c r="H135" s="427"/>
    </row>
    <row r="136" spans="1:8" s="84" customFormat="1" outlineLevel="1">
      <c r="B136" s="95" t="s">
        <v>1027</v>
      </c>
      <c r="C136" s="95"/>
      <c r="D136" s="95"/>
      <c r="E136" s="510">
        <f>SUM(G137:G137)</f>
        <v>352000</v>
      </c>
      <c r="F136" s="510"/>
      <c r="G136" s="128" t="s">
        <v>514</v>
      </c>
      <c r="H136" s="95"/>
    </row>
    <row r="137" spans="1:8" s="84" customFormat="1" ht="48" outlineLevel="1">
      <c r="B137" s="99"/>
      <c r="C137" s="99" t="s">
        <v>847</v>
      </c>
      <c r="D137" s="19" t="s">
        <v>1333</v>
      </c>
      <c r="E137" s="99"/>
      <c r="F137" s="99"/>
      <c r="G137" s="276">
        <v>352000</v>
      </c>
      <c r="H137" s="277" t="s">
        <v>514</v>
      </c>
    </row>
    <row r="138" spans="1:8" s="275" customFormat="1" outlineLevel="1">
      <c r="B138" s="274"/>
      <c r="C138" s="274"/>
      <c r="D138" s="298"/>
      <c r="E138" s="274"/>
      <c r="F138" s="274"/>
      <c r="G138" s="276"/>
      <c r="H138" s="277"/>
    </row>
    <row r="139" spans="1:8" s="275" customFormat="1" outlineLevel="1">
      <c r="B139" s="278" t="s">
        <v>1045</v>
      </c>
      <c r="C139" s="274"/>
      <c r="D139" s="273"/>
      <c r="E139" s="274"/>
      <c r="F139" s="274"/>
      <c r="G139" s="276"/>
      <c r="H139" s="277"/>
    </row>
    <row r="140" spans="1:8" s="84" customFormat="1" ht="45.75" customHeight="1" outlineLevel="1">
      <c r="B140" s="483" t="s">
        <v>1042</v>
      </c>
      <c r="C140" s="483"/>
      <c r="D140" s="483"/>
      <c r="E140" s="483"/>
      <c r="F140" s="511">
        <f>E141</f>
        <v>35800</v>
      </c>
      <c r="G140" s="511"/>
      <c r="H140" s="247" t="s">
        <v>514</v>
      </c>
    </row>
    <row r="141" spans="1:8" s="84" customFormat="1" ht="24" customHeight="1">
      <c r="B141" s="95" t="s">
        <v>788</v>
      </c>
      <c r="C141" s="95"/>
      <c r="D141" s="95"/>
      <c r="E141" s="510">
        <f>SUM(G143:G143)</f>
        <v>35800</v>
      </c>
      <c r="F141" s="510"/>
      <c r="G141" s="128" t="s">
        <v>514</v>
      </c>
      <c r="H141" s="95"/>
    </row>
    <row r="142" spans="1:8" s="95" customFormat="1">
      <c r="A142" s="100"/>
      <c r="B142" s="84"/>
      <c r="C142" s="99" t="s">
        <v>848</v>
      </c>
      <c r="D142" s="274" t="s">
        <v>1127</v>
      </c>
      <c r="E142" s="156"/>
      <c r="F142" s="156"/>
    </row>
    <row r="143" spans="1:8" s="95" customFormat="1">
      <c r="A143" s="100"/>
      <c r="B143" s="275"/>
      <c r="C143" s="274"/>
      <c r="D143" s="274" t="s">
        <v>1128</v>
      </c>
      <c r="E143" s="156"/>
      <c r="F143" s="156"/>
      <c r="G143" s="276">
        <v>35800</v>
      </c>
      <c r="H143" s="277" t="s">
        <v>514</v>
      </c>
    </row>
    <row r="144" spans="1:8" s="95" customFormat="1">
      <c r="A144" s="100"/>
      <c r="B144" s="275"/>
      <c r="C144" s="274"/>
      <c r="D144" s="156"/>
      <c r="E144" s="156"/>
      <c r="F144" s="156"/>
      <c r="G144" s="276"/>
      <c r="H144" s="277"/>
    </row>
    <row r="145" spans="1:8" s="95" customFormat="1">
      <c r="A145" s="100"/>
      <c r="B145" s="275"/>
      <c r="C145" s="274"/>
      <c r="D145" s="156"/>
      <c r="E145" s="156"/>
      <c r="F145" s="156"/>
      <c r="G145" s="276"/>
      <c r="H145" s="277"/>
    </row>
    <row r="146" spans="1:8" s="95" customFormat="1">
      <c r="A146" s="100"/>
      <c r="B146" s="275"/>
      <c r="C146" s="274"/>
      <c r="D146" s="156"/>
      <c r="E146" s="156"/>
      <c r="F146" s="156"/>
      <c r="G146" s="276"/>
      <c r="H146" s="277"/>
    </row>
    <row r="147" spans="1:8" s="95" customFormat="1" ht="28.5" customHeight="1">
      <c r="A147" s="100"/>
      <c r="B147" s="275"/>
      <c r="C147" s="274"/>
      <c r="D147" s="156"/>
      <c r="E147" s="156"/>
      <c r="F147" s="156"/>
      <c r="G147" s="276"/>
      <c r="H147" s="277"/>
    </row>
    <row r="148" spans="1:8" s="95" customFormat="1" ht="24.75" customHeight="1">
      <c r="A148" s="100"/>
      <c r="B148" s="275"/>
      <c r="C148" s="274"/>
      <c r="D148" s="156"/>
      <c r="E148" s="156"/>
      <c r="F148" s="156"/>
      <c r="G148" s="276"/>
      <c r="H148" s="277"/>
    </row>
    <row r="149" spans="1:8" s="95" customFormat="1" ht="27" customHeight="1">
      <c r="A149" s="100"/>
      <c r="B149" s="275"/>
      <c r="C149" s="274"/>
      <c r="D149" s="156"/>
      <c r="E149" s="156"/>
      <c r="F149" s="156"/>
      <c r="G149" s="276"/>
      <c r="H149" s="277"/>
    </row>
    <row r="150" spans="1:8" s="95" customFormat="1" ht="27" customHeight="1">
      <c r="A150" s="100"/>
      <c r="B150" s="275"/>
      <c r="C150" s="274"/>
      <c r="D150" s="156"/>
      <c r="E150" s="156"/>
      <c r="F150" s="156"/>
      <c r="G150" s="276"/>
      <c r="H150" s="277"/>
    </row>
    <row r="151" spans="1:8" s="95" customFormat="1" ht="31.5" customHeight="1">
      <c r="A151" s="100"/>
      <c r="B151" s="275"/>
      <c r="C151" s="274"/>
      <c r="D151" s="156"/>
      <c r="E151" s="156"/>
      <c r="F151" s="156"/>
      <c r="G151" s="276"/>
      <c r="H151" s="277"/>
    </row>
    <row r="152" spans="1:8" s="84" customFormat="1" outlineLevel="1">
      <c r="B152" s="98" t="s">
        <v>747</v>
      </c>
      <c r="C152" s="95"/>
      <c r="D152" s="95"/>
      <c r="E152" s="95"/>
      <c r="F152" s="511">
        <f>E153+E166</f>
        <v>2231810</v>
      </c>
      <c r="G152" s="511"/>
      <c r="H152" s="129" t="s">
        <v>514</v>
      </c>
    </row>
    <row r="153" spans="1:8" s="84" customFormat="1" outlineLevel="1">
      <c r="B153" s="95" t="s">
        <v>828</v>
      </c>
      <c r="C153" s="95"/>
      <c r="D153" s="95"/>
      <c r="E153" s="510">
        <f>E154</f>
        <v>2206300</v>
      </c>
      <c r="F153" s="510"/>
      <c r="G153" s="128" t="s">
        <v>514</v>
      </c>
      <c r="H153" s="95"/>
    </row>
    <row r="154" spans="1:8" s="95" customFormat="1">
      <c r="A154" s="84"/>
      <c r="B154" s="296" t="s">
        <v>1315</v>
      </c>
      <c r="C154" s="153"/>
      <c r="D154" s="153"/>
      <c r="E154" s="509">
        <f>SUM(E155,E158,E162)</f>
        <v>2206300</v>
      </c>
      <c r="F154" s="509"/>
      <c r="G154" s="91" t="s">
        <v>514</v>
      </c>
      <c r="H154" s="153"/>
    </row>
    <row r="155" spans="1:8" s="84" customFormat="1" ht="18" customHeight="1">
      <c r="B155" s="329" t="s">
        <v>1353</v>
      </c>
      <c r="C155" s="153"/>
      <c r="D155" s="153"/>
      <c r="E155" s="509">
        <v>736500</v>
      </c>
      <c r="F155" s="509"/>
      <c r="G155" s="91" t="s">
        <v>514</v>
      </c>
      <c r="H155" s="153"/>
    </row>
    <row r="156" spans="1:8" s="84" customFormat="1" ht="24" customHeight="1">
      <c r="C156" s="506" t="s">
        <v>830</v>
      </c>
      <c r="D156" s="506"/>
      <c r="G156" s="151"/>
      <c r="H156" s="157"/>
    </row>
    <row r="157" spans="1:8" s="84" customFormat="1" outlineLevel="1">
      <c r="C157" s="99"/>
      <c r="D157" s="156"/>
      <c r="G157" s="151"/>
      <c r="H157" s="157"/>
    </row>
    <row r="158" spans="1:8" s="84" customFormat="1" outlineLevel="1">
      <c r="B158" s="329" t="s">
        <v>1354</v>
      </c>
      <c r="C158" s="153"/>
      <c r="D158" s="153"/>
      <c r="E158" s="509">
        <v>1276300</v>
      </c>
      <c r="F158" s="509"/>
      <c r="G158" s="91" t="s">
        <v>514</v>
      </c>
      <c r="H158" s="153"/>
    </row>
    <row r="159" spans="1:8" s="84" customFormat="1" ht="24.75" customHeight="1">
      <c r="C159" s="453" t="s">
        <v>1129</v>
      </c>
      <c r="D159" s="453"/>
    </row>
    <row r="160" spans="1:8" s="84" customFormat="1" outlineLevel="1">
      <c r="C160" s="506" t="s">
        <v>1130</v>
      </c>
      <c r="D160" s="506"/>
      <c r="G160" s="151"/>
      <c r="H160" s="157"/>
    </row>
    <row r="161" spans="1:8" s="84" customFormat="1" outlineLevel="1">
      <c r="C161" s="99"/>
      <c r="D161" s="156"/>
      <c r="G161" s="151"/>
      <c r="H161" s="157"/>
    </row>
    <row r="162" spans="1:8" s="84" customFormat="1" outlineLevel="1">
      <c r="B162" s="329" t="s">
        <v>1355</v>
      </c>
      <c r="C162" s="153"/>
      <c r="D162" s="153"/>
      <c r="E162" s="509">
        <v>193500</v>
      </c>
      <c r="F162" s="509"/>
      <c r="G162" s="91" t="s">
        <v>514</v>
      </c>
      <c r="H162" s="153"/>
    </row>
    <row r="163" spans="1:8" s="84" customFormat="1" outlineLevel="1">
      <c r="C163" s="453" t="s">
        <v>1131</v>
      </c>
      <c r="D163" s="453"/>
      <c r="E163" s="453"/>
      <c r="F163" s="453"/>
    </row>
    <row r="164" spans="1:8" s="84" customFormat="1" ht="24" customHeight="1" outlineLevel="1">
      <c r="C164" s="317" t="s">
        <v>1132</v>
      </c>
      <c r="D164" s="317"/>
      <c r="E164" s="315"/>
      <c r="G164" s="151"/>
      <c r="H164" s="157"/>
    </row>
    <row r="165" spans="1:8" s="84" customFormat="1" outlineLevel="1">
      <c r="C165" s="99"/>
      <c r="D165" s="156"/>
      <c r="G165" s="151"/>
      <c r="H165" s="157"/>
    </row>
    <row r="166" spans="1:8" s="84" customFormat="1" ht="18" customHeight="1">
      <c r="B166" s="95" t="s">
        <v>840</v>
      </c>
      <c r="C166" s="95"/>
      <c r="D166" s="95"/>
      <c r="E166" s="510">
        <f>E167</f>
        <v>25510</v>
      </c>
      <c r="F166" s="510"/>
      <c r="G166" s="128" t="s">
        <v>514</v>
      </c>
      <c r="H166" s="95"/>
    </row>
    <row r="167" spans="1:8" s="84" customFormat="1" ht="18" customHeight="1">
      <c r="B167" s="296" t="s">
        <v>1112</v>
      </c>
      <c r="C167" s="153"/>
      <c r="D167" s="153"/>
      <c r="E167" s="509">
        <f>E168</f>
        <v>25510</v>
      </c>
      <c r="F167" s="509"/>
      <c r="G167" s="91" t="s">
        <v>514</v>
      </c>
      <c r="H167" s="153"/>
    </row>
    <row r="168" spans="1:8" s="84" customFormat="1" outlineLevel="1">
      <c r="A168" s="95"/>
      <c r="B168" s="296" t="s">
        <v>1109</v>
      </c>
      <c r="C168" s="153"/>
      <c r="D168" s="153"/>
      <c r="E168" s="509">
        <f>SUM(G173:G173)</f>
        <v>25510</v>
      </c>
      <c r="F168" s="509"/>
      <c r="G168" s="91" t="s">
        <v>514</v>
      </c>
      <c r="H168" s="153"/>
    </row>
    <row r="169" spans="1:8" s="84" customFormat="1" ht="24" customHeight="1" outlineLevel="1">
      <c r="B169" s="99"/>
      <c r="C169" s="99" t="s">
        <v>843</v>
      </c>
      <c r="D169" s="19" t="s">
        <v>1303</v>
      </c>
      <c r="E169" s="99"/>
      <c r="F169" s="99"/>
    </row>
    <row r="170" spans="1:8" s="275" customFormat="1" outlineLevel="1">
      <c r="B170" s="274"/>
      <c r="C170" s="274"/>
      <c r="D170" s="430" t="s">
        <v>1309</v>
      </c>
      <c r="E170" s="274"/>
      <c r="F170" s="274"/>
      <c r="G170" s="276"/>
      <c r="H170" s="277"/>
    </row>
    <row r="171" spans="1:8" s="275" customFormat="1" outlineLevel="1">
      <c r="B171" s="274"/>
      <c r="C171" s="274"/>
      <c r="D171" s="430" t="s">
        <v>1308</v>
      </c>
      <c r="E171" s="274"/>
      <c r="F171" s="274"/>
      <c r="G171" s="276"/>
      <c r="H171" s="277"/>
    </row>
    <row r="172" spans="1:8" s="275" customFormat="1" outlineLevel="1">
      <c r="B172" s="274"/>
      <c r="C172" s="274"/>
      <c r="D172" s="430" t="s">
        <v>1306</v>
      </c>
      <c r="E172" s="274"/>
      <c r="F172" s="274"/>
      <c r="G172" s="276"/>
      <c r="H172" s="277"/>
    </row>
    <row r="173" spans="1:8" s="275" customFormat="1" outlineLevel="1">
      <c r="B173" s="274"/>
      <c r="C173" s="274"/>
      <c r="D173" s="430" t="s">
        <v>1311</v>
      </c>
      <c r="E173" s="274"/>
      <c r="F173" s="274"/>
      <c r="G173" s="276">
        <v>25510</v>
      </c>
      <c r="H173" s="277" t="s">
        <v>514</v>
      </c>
    </row>
    <row r="174" spans="1:8" s="275" customFormat="1" outlineLevel="1">
      <c r="B174" s="274"/>
      <c r="C174" s="274"/>
      <c r="D174" s="298"/>
      <c r="E174" s="274"/>
      <c r="F174" s="274"/>
      <c r="G174" s="276"/>
      <c r="H174" s="277"/>
    </row>
    <row r="175" spans="1:8" s="275" customFormat="1" outlineLevel="1">
      <c r="B175" s="274"/>
      <c r="C175" s="274"/>
      <c r="D175" s="298"/>
      <c r="E175" s="274"/>
      <c r="F175" s="274"/>
      <c r="G175" s="276"/>
      <c r="H175" s="277"/>
    </row>
    <row r="176" spans="1:8" s="275" customFormat="1" outlineLevel="1">
      <c r="B176" s="274"/>
      <c r="C176" s="274"/>
      <c r="D176" s="298"/>
      <c r="E176" s="274"/>
      <c r="F176" s="274"/>
      <c r="G176" s="276"/>
      <c r="H176" s="277"/>
    </row>
    <row r="177" spans="1:8" s="275" customFormat="1" outlineLevel="1">
      <c r="B177" s="274"/>
      <c r="C177" s="274"/>
      <c r="D177" s="273"/>
      <c r="E177" s="274"/>
      <c r="F177" s="274"/>
      <c r="G177" s="276"/>
      <c r="H177" s="277"/>
    </row>
    <row r="178" spans="1:8" s="275" customFormat="1" outlineLevel="1">
      <c r="B178" s="274"/>
      <c r="C178" s="274"/>
      <c r="D178" s="273"/>
      <c r="E178" s="274"/>
      <c r="F178" s="274"/>
      <c r="G178" s="276"/>
      <c r="H178" s="277"/>
    </row>
    <row r="179" spans="1:8" s="275" customFormat="1" outlineLevel="1">
      <c r="B179" s="274"/>
      <c r="C179" s="274"/>
      <c r="D179" s="273"/>
      <c r="E179" s="274"/>
      <c r="F179" s="274"/>
      <c r="G179" s="276"/>
      <c r="H179" s="277"/>
    </row>
    <row r="180" spans="1:8" s="275" customFormat="1" outlineLevel="1">
      <c r="B180" s="274"/>
      <c r="C180" s="274"/>
      <c r="D180" s="273"/>
      <c r="E180" s="274"/>
      <c r="F180" s="274"/>
      <c r="G180" s="276"/>
      <c r="H180" s="277"/>
    </row>
    <row r="181" spans="1:8" s="275" customFormat="1" outlineLevel="1">
      <c r="B181" s="274"/>
      <c r="C181" s="274"/>
      <c r="D181" s="273"/>
      <c r="E181" s="274"/>
      <c r="F181" s="274"/>
      <c r="G181" s="276"/>
      <c r="H181" s="277"/>
    </row>
    <row r="182" spans="1:8" s="275" customFormat="1" outlineLevel="1">
      <c r="B182" s="274"/>
      <c r="C182" s="274"/>
      <c r="D182" s="430"/>
      <c r="E182" s="274"/>
      <c r="F182" s="274"/>
      <c r="G182" s="276"/>
      <c r="H182" s="429"/>
    </row>
    <row r="183" spans="1:8" s="275" customFormat="1" outlineLevel="1">
      <c r="B183" s="274"/>
      <c r="C183" s="274"/>
      <c r="D183" s="430"/>
      <c r="E183" s="274"/>
      <c r="F183" s="274"/>
      <c r="G183" s="276"/>
      <c r="H183" s="429"/>
    </row>
    <row r="184" spans="1:8" s="275" customFormat="1" outlineLevel="1">
      <c r="B184" s="274"/>
      <c r="C184" s="274"/>
      <c r="D184" s="430"/>
      <c r="E184" s="274"/>
      <c r="F184" s="274"/>
      <c r="G184" s="276"/>
      <c r="H184" s="429"/>
    </row>
    <row r="185" spans="1:8" s="275" customFormat="1" outlineLevel="1">
      <c r="B185" s="274"/>
      <c r="C185" s="274"/>
      <c r="D185" s="430"/>
      <c r="E185" s="274"/>
      <c r="F185" s="274"/>
      <c r="G185" s="276"/>
      <c r="H185" s="429"/>
    </row>
    <row r="186" spans="1:8" s="84" customFormat="1" outlineLevel="1">
      <c r="B186" s="99"/>
      <c r="C186" s="99"/>
      <c r="D186" s="19"/>
      <c r="E186" s="99"/>
      <c r="F186" s="99"/>
      <c r="G186" s="158"/>
      <c r="H186" s="3"/>
    </row>
    <row r="187" spans="1:8" s="99" customFormat="1" outlineLevel="1">
      <c r="D187" s="19"/>
      <c r="G187" s="158"/>
      <c r="H187" s="3"/>
    </row>
    <row r="188" spans="1:8" s="274" customFormat="1" outlineLevel="1">
      <c r="D188" s="298"/>
      <c r="G188" s="158"/>
      <c r="H188" s="279"/>
    </row>
    <row r="189" spans="1:8" s="274" customFormat="1" outlineLevel="1">
      <c r="D189" s="298"/>
      <c r="G189" s="158"/>
      <c r="H189" s="279"/>
    </row>
    <row r="190" spans="1:8" s="95" customFormat="1">
      <c r="A190" s="100"/>
      <c r="B190" s="98" t="s">
        <v>748</v>
      </c>
      <c r="F190" s="511">
        <f>SUM(E191)</f>
        <v>681500</v>
      </c>
      <c r="G190" s="511"/>
      <c r="H190" s="129" t="s">
        <v>514</v>
      </c>
    </row>
    <row r="191" spans="1:8" s="84" customFormat="1" outlineLevel="1">
      <c r="A191" s="95"/>
      <c r="B191" s="95" t="s">
        <v>828</v>
      </c>
      <c r="C191" s="95"/>
      <c r="D191" s="95"/>
      <c r="E191" s="510">
        <f>E192+E204</f>
        <v>681500</v>
      </c>
      <c r="F191" s="510"/>
      <c r="G191" s="128" t="s">
        <v>514</v>
      </c>
      <c r="H191" s="95"/>
    </row>
    <row r="192" spans="1:8" s="84" customFormat="1" outlineLevel="1">
      <c r="B192" s="295" t="s">
        <v>1314</v>
      </c>
      <c r="C192" s="153"/>
      <c r="D192" s="153"/>
      <c r="E192" s="509">
        <f>SUM(E193,E196,E200)</f>
        <v>584000</v>
      </c>
      <c r="F192" s="509"/>
      <c r="G192" s="91" t="s">
        <v>514</v>
      </c>
      <c r="H192" s="153"/>
    </row>
    <row r="193" spans="1:8" s="84" customFormat="1" outlineLevel="1">
      <c r="B193" s="296" t="s">
        <v>829</v>
      </c>
      <c r="C193" s="153"/>
      <c r="D193" s="153"/>
      <c r="E193" s="509">
        <v>280900</v>
      </c>
      <c r="F193" s="509"/>
      <c r="G193" s="91" t="s">
        <v>514</v>
      </c>
      <c r="H193" s="153"/>
    </row>
    <row r="194" spans="1:8" s="95" customFormat="1">
      <c r="A194" s="84"/>
      <c r="B194" s="84"/>
      <c r="C194" s="506" t="s">
        <v>830</v>
      </c>
      <c r="D194" s="506"/>
      <c r="E194" s="84"/>
      <c r="F194" s="84"/>
      <c r="G194" s="151"/>
      <c r="H194" s="157"/>
    </row>
    <row r="195" spans="1:8" s="84" customFormat="1" ht="18" customHeight="1">
      <c r="C195" s="99"/>
      <c r="D195" s="156"/>
      <c r="G195" s="151"/>
      <c r="H195" s="157"/>
    </row>
    <row r="196" spans="1:8" s="84" customFormat="1" ht="18" customHeight="1">
      <c r="B196" s="296" t="s">
        <v>831</v>
      </c>
      <c r="C196" s="153"/>
      <c r="D196" s="153"/>
      <c r="E196" s="509">
        <v>203700</v>
      </c>
      <c r="F196" s="509"/>
      <c r="G196" s="91" t="s">
        <v>514</v>
      </c>
      <c r="H196" s="153"/>
    </row>
    <row r="197" spans="1:8" s="84" customFormat="1" outlineLevel="1">
      <c r="C197" s="274" t="s">
        <v>1129</v>
      </c>
      <c r="D197" s="156"/>
      <c r="G197" s="151"/>
      <c r="H197" s="157"/>
    </row>
    <row r="198" spans="1:8" s="84" customFormat="1" outlineLevel="1">
      <c r="C198" s="506" t="s">
        <v>1126</v>
      </c>
      <c r="D198" s="506"/>
      <c r="G198" s="151"/>
      <c r="H198" s="157"/>
    </row>
    <row r="199" spans="1:8" s="84" customFormat="1" outlineLevel="1">
      <c r="C199" s="99"/>
      <c r="D199" s="156"/>
      <c r="G199" s="151"/>
      <c r="H199" s="157"/>
    </row>
    <row r="200" spans="1:8" s="84" customFormat="1" outlineLevel="1">
      <c r="B200" s="296" t="s">
        <v>1116</v>
      </c>
      <c r="C200" s="153"/>
      <c r="D200" s="153"/>
      <c r="E200" s="509">
        <v>99400</v>
      </c>
      <c r="F200" s="509"/>
      <c r="G200" s="91" t="s">
        <v>514</v>
      </c>
      <c r="H200" s="153"/>
    </row>
    <row r="201" spans="1:8" s="84" customFormat="1" outlineLevel="1">
      <c r="C201" s="274" t="s">
        <v>1133</v>
      </c>
      <c r="D201" s="156"/>
      <c r="G201" s="151"/>
      <c r="H201" s="157"/>
    </row>
    <row r="202" spans="1:8" s="84" customFormat="1" outlineLevel="1">
      <c r="C202" s="274" t="s">
        <v>1134</v>
      </c>
      <c r="D202" s="156"/>
      <c r="G202" s="151"/>
      <c r="H202" s="157"/>
    </row>
    <row r="203" spans="1:8" s="84" customFormat="1" outlineLevel="1">
      <c r="C203" s="99"/>
      <c r="D203" s="156"/>
      <c r="G203" s="151"/>
      <c r="H203" s="157"/>
    </row>
    <row r="204" spans="1:8" s="84" customFormat="1" outlineLevel="1">
      <c r="B204" s="295" t="s">
        <v>839</v>
      </c>
      <c r="C204" s="153"/>
      <c r="D204" s="153"/>
      <c r="E204" s="509">
        <v>97500</v>
      </c>
      <c r="F204" s="509"/>
      <c r="G204" s="91" t="s">
        <v>514</v>
      </c>
      <c r="H204" s="153"/>
    </row>
    <row r="205" spans="1:8" s="84" customFormat="1" outlineLevel="1">
      <c r="C205" s="506" t="s">
        <v>1135</v>
      </c>
      <c r="D205" s="506"/>
      <c r="G205" s="151"/>
      <c r="H205" s="157"/>
    </row>
    <row r="206" spans="1:8" s="84" customFormat="1" outlineLevel="1">
      <c r="C206" s="99"/>
      <c r="D206" s="156"/>
      <c r="G206" s="151"/>
      <c r="H206" s="157"/>
    </row>
    <row r="207" spans="1:8" s="275" customFormat="1" outlineLevel="1">
      <c r="C207" s="274"/>
      <c r="D207" s="156"/>
      <c r="G207" s="151"/>
      <c r="H207" s="157"/>
    </row>
    <row r="208" spans="1:8" s="275" customFormat="1" outlineLevel="1">
      <c r="C208" s="274"/>
      <c r="D208" s="156"/>
      <c r="G208" s="151"/>
      <c r="H208" s="157"/>
    </row>
    <row r="209" spans="3:8" s="275" customFormat="1" outlineLevel="1">
      <c r="C209" s="274"/>
      <c r="D209" s="156"/>
      <c r="G209" s="151"/>
      <c r="H209" s="157"/>
    </row>
    <row r="210" spans="3:8" s="275" customFormat="1" outlineLevel="1">
      <c r="C210" s="274"/>
      <c r="D210" s="156"/>
      <c r="G210" s="151"/>
      <c r="H210" s="157"/>
    </row>
    <row r="211" spans="3:8" s="275" customFormat="1" outlineLevel="1">
      <c r="C211" s="274"/>
      <c r="D211" s="156"/>
      <c r="G211" s="151"/>
      <c r="H211" s="157"/>
    </row>
    <row r="212" spans="3:8" s="275" customFormat="1" outlineLevel="1">
      <c r="C212" s="274"/>
      <c r="D212" s="156"/>
      <c r="G212" s="151"/>
      <c r="H212" s="157"/>
    </row>
    <row r="213" spans="3:8" s="275" customFormat="1" outlineLevel="1">
      <c r="C213" s="274"/>
      <c r="D213" s="156"/>
      <c r="G213" s="151"/>
      <c r="H213" s="157"/>
    </row>
    <row r="214" spans="3:8" s="275" customFormat="1" outlineLevel="1">
      <c r="C214" s="274"/>
      <c r="D214" s="156"/>
      <c r="G214" s="151"/>
      <c r="H214" s="157"/>
    </row>
    <row r="215" spans="3:8" s="275" customFormat="1" outlineLevel="1">
      <c r="C215" s="274"/>
      <c r="D215" s="156"/>
      <c r="G215" s="151"/>
      <c r="H215" s="157"/>
    </row>
    <row r="216" spans="3:8" s="275" customFormat="1" outlineLevel="1">
      <c r="C216" s="274"/>
      <c r="D216" s="156"/>
      <c r="G216" s="151"/>
      <c r="H216" s="157"/>
    </row>
    <row r="217" spans="3:8" s="275" customFormat="1" outlineLevel="1">
      <c r="C217" s="274"/>
      <c r="D217" s="156"/>
      <c r="G217" s="151"/>
      <c r="H217" s="157"/>
    </row>
    <row r="218" spans="3:8" s="275" customFormat="1" outlineLevel="1">
      <c r="C218" s="274"/>
      <c r="D218" s="156"/>
      <c r="G218" s="151"/>
      <c r="H218" s="157"/>
    </row>
    <row r="219" spans="3:8" s="275" customFormat="1" outlineLevel="1">
      <c r="C219" s="274"/>
      <c r="D219" s="156"/>
      <c r="G219" s="151"/>
      <c r="H219" s="157"/>
    </row>
    <row r="220" spans="3:8" s="275" customFormat="1" outlineLevel="1">
      <c r="C220" s="274"/>
      <c r="D220" s="156"/>
      <c r="G220" s="151"/>
      <c r="H220" s="157"/>
    </row>
    <row r="221" spans="3:8" s="275" customFormat="1" outlineLevel="1">
      <c r="C221" s="274"/>
      <c r="D221" s="156"/>
      <c r="G221" s="151"/>
      <c r="H221" s="157"/>
    </row>
    <row r="222" spans="3:8" s="275" customFormat="1" outlineLevel="1">
      <c r="C222" s="274"/>
      <c r="D222" s="156"/>
      <c r="G222" s="151"/>
      <c r="H222" s="157"/>
    </row>
    <row r="223" spans="3:8" s="275" customFormat="1" outlineLevel="1">
      <c r="C223" s="274"/>
      <c r="D223" s="156"/>
      <c r="G223" s="151"/>
      <c r="H223" s="157"/>
    </row>
    <row r="224" spans="3:8" s="275" customFormat="1" outlineLevel="1">
      <c r="C224" s="274"/>
      <c r="D224" s="156"/>
      <c r="G224" s="151"/>
      <c r="H224" s="157"/>
    </row>
    <row r="225" spans="1:8" s="275" customFormat="1" outlineLevel="1">
      <c r="C225" s="274"/>
      <c r="D225" s="156"/>
      <c r="G225" s="151"/>
      <c r="H225" s="157"/>
    </row>
    <row r="226" spans="1:8" s="275" customFormat="1" outlineLevel="1">
      <c r="C226" s="274"/>
      <c r="D226" s="156"/>
      <c r="G226" s="151"/>
      <c r="H226" s="157"/>
    </row>
    <row r="227" spans="1:8" s="275" customFormat="1" outlineLevel="1">
      <c r="C227" s="274"/>
      <c r="D227" s="156"/>
      <c r="G227" s="151"/>
      <c r="H227" s="157"/>
    </row>
    <row r="228" spans="1:8" s="84" customFormat="1" outlineLevel="1">
      <c r="A228" s="95"/>
      <c r="B228" s="98" t="s">
        <v>749</v>
      </c>
      <c r="C228" s="95"/>
      <c r="D228" s="95"/>
      <c r="E228" s="95"/>
      <c r="F228" s="511">
        <f>E229+E246</f>
        <v>786700</v>
      </c>
      <c r="G228" s="511"/>
      <c r="H228" s="129" t="s">
        <v>514</v>
      </c>
    </row>
    <row r="229" spans="1:8" s="84" customFormat="1" outlineLevel="1">
      <c r="B229" s="95" t="s">
        <v>828</v>
      </c>
      <c r="C229" s="95"/>
      <c r="D229" s="95"/>
      <c r="E229" s="510">
        <f>E230+E243</f>
        <v>770700</v>
      </c>
      <c r="F229" s="510"/>
      <c r="G229" s="128" t="s">
        <v>514</v>
      </c>
      <c r="H229" s="95"/>
    </row>
    <row r="230" spans="1:8" s="84" customFormat="1" outlineLevel="1">
      <c r="B230" s="295" t="s">
        <v>1314</v>
      </c>
      <c r="C230" s="153"/>
      <c r="D230" s="153"/>
      <c r="E230" s="509">
        <f>SUM(E231,E234,E238)</f>
        <v>470700</v>
      </c>
      <c r="F230" s="509"/>
      <c r="G230" s="91" t="s">
        <v>514</v>
      </c>
      <c r="H230" s="153"/>
    </row>
    <row r="231" spans="1:8" s="84" customFormat="1" outlineLevel="1">
      <c r="B231" s="296" t="s">
        <v>829</v>
      </c>
      <c r="C231" s="153"/>
      <c r="D231" s="153"/>
      <c r="E231" s="509">
        <v>117000</v>
      </c>
      <c r="F231" s="509"/>
      <c r="G231" s="91" t="s">
        <v>514</v>
      </c>
      <c r="H231" s="153"/>
    </row>
    <row r="232" spans="1:8" s="84" customFormat="1" outlineLevel="1">
      <c r="C232" s="506" t="s">
        <v>830</v>
      </c>
      <c r="D232" s="506"/>
      <c r="G232" s="151"/>
      <c r="H232" s="157"/>
    </row>
    <row r="233" spans="1:8" s="84" customFormat="1" outlineLevel="1">
      <c r="C233" s="99"/>
      <c r="D233" s="156"/>
      <c r="G233" s="151"/>
      <c r="H233" s="157"/>
    </row>
    <row r="234" spans="1:8" s="84" customFormat="1" outlineLevel="1">
      <c r="B234" s="296" t="s">
        <v>831</v>
      </c>
      <c r="C234" s="153"/>
      <c r="D234" s="153"/>
      <c r="E234" s="509">
        <v>214400</v>
      </c>
      <c r="F234" s="509"/>
      <c r="G234" s="91" t="s">
        <v>514</v>
      </c>
      <c r="H234" s="153"/>
    </row>
    <row r="235" spans="1:8" s="84" customFormat="1" outlineLevel="1">
      <c r="C235" s="274" t="s">
        <v>1129</v>
      </c>
      <c r="D235" s="156"/>
      <c r="G235" s="151"/>
      <c r="H235" s="157"/>
    </row>
    <row r="236" spans="1:8" s="84" customFormat="1" outlineLevel="1">
      <c r="C236" s="274" t="s">
        <v>1126</v>
      </c>
      <c r="D236" s="156"/>
      <c r="G236" s="151"/>
      <c r="H236" s="157"/>
    </row>
    <row r="237" spans="1:8" s="84" customFormat="1" outlineLevel="1">
      <c r="C237" s="99"/>
      <c r="D237" s="156"/>
      <c r="G237" s="151"/>
      <c r="H237" s="157"/>
    </row>
    <row r="238" spans="1:8" s="84" customFormat="1" outlineLevel="1">
      <c r="A238" s="95"/>
      <c r="B238" s="296" t="s">
        <v>1116</v>
      </c>
      <c r="C238" s="153"/>
      <c r="D238" s="153"/>
      <c r="E238" s="509">
        <v>139300</v>
      </c>
      <c r="F238" s="509"/>
      <c r="G238" s="91" t="s">
        <v>514</v>
      </c>
      <c r="H238" s="153"/>
    </row>
    <row r="239" spans="1:8" s="95" customFormat="1">
      <c r="A239" s="100"/>
      <c r="B239" s="84"/>
      <c r="C239" s="274" t="s">
        <v>1136</v>
      </c>
      <c r="D239" s="156"/>
      <c r="E239" s="84"/>
      <c r="F239" s="84"/>
      <c r="G239" s="151"/>
      <c r="H239" s="157"/>
    </row>
    <row r="240" spans="1:8" s="84" customFormat="1" outlineLevel="1">
      <c r="A240" s="95"/>
      <c r="C240" s="274" t="s">
        <v>835</v>
      </c>
      <c r="D240" s="274"/>
      <c r="G240" s="151"/>
      <c r="H240" s="157"/>
    </row>
    <row r="241" spans="1:8" s="84" customFormat="1" outlineLevel="1">
      <c r="C241" s="274" t="s">
        <v>1137</v>
      </c>
      <c r="D241" s="156"/>
      <c r="G241" s="151"/>
      <c r="H241" s="157"/>
    </row>
    <row r="242" spans="1:8" s="95" customFormat="1">
      <c r="A242" s="84"/>
      <c r="B242" s="84"/>
      <c r="C242" s="99"/>
      <c r="D242" s="156"/>
      <c r="E242" s="84"/>
      <c r="F242" s="84"/>
      <c r="G242" s="151"/>
      <c r="H242" s="157"/>
    </row>
    <row r="243" spans="1:8" s="84" customFormat="1" ht="18" customHeight="1">
      <c r="B243" s="295" t="s">
        <v>839</v>
      </c>
      <c r="C243" s="153"/>
      <c r="D243" s="153"/>
      <c r="E243" s="509">
        <v>300000</v>
      </c>
      <c r="F243" s="509"/>
      <c r="G243" s="91" t="s">
        <v>514</v>
      </c>
      <c r="H243" s="153"/>
    </row>
    <row r="244" spans="1:8" s="84" customFormat="1" outlineLevel="1">
      <c r="C244" s="506" t="s">
        <v>849</v>
      </c>
      <c r="D244" s="506"/>
      <c r="G244" s="151"/>
      <c r="H244" s="157"/>
    </row>
    <row r="245" spans="1:8" s="84" customFormat="1" outlineLevel="1">
      <c r="C245" s="99"/>
      <c r="D245" s="156"/>
      <c r="G245" s="151"/>
      <c r="H245" s="157"/>
    </row>
    <row r="246" spans="1:8" s="84" customFormat="1" outlineLevel="1">
      <c r="B246" s="95" t="s">
        <v>840</v>
      </c>
      <c r="C246" s="95"/>
      <c r="D246" s="95"/>
      <c r="E246" s="510">
        <f>E247</f>
        <v>16000</v>
      </c>
      <c r="F246" s="510"/>
      <c r="G246" s="128" t="s">
        <v>514</v>
      </c>
      <c r="H246" s="95"/>
    </row>
    <row r="247" spans="1:8" s="84" customFormat="1" outlineLevel="1">
      <c r="B247" s="296" t="s">
        <v>1112</v>
      </c>
      <c r="C247" s="153"/>
      <c r="D247" s="153"/>
      <c r="E247" s="509">
        <f>E248</f>
        <v>16000</v>
      </c>
      <c r="F247" s="509"/>
      <c r="G247" s="91" t="s">
        <v>514</v>
      </c>
      <c r="H247" s="153"/>
    </row>
    <row r="248" spans="1:8" s="84" customFormat="1" outlineLevel="1">
      <c r="B248" s="296" t="s">
        <v>1109</v>
      </c>
      <c r="C248" s="153"/>
      <c r="D248" s="153"/>
      <c r="E248" s="509">
        <f>SUM(G249:G249)</f>
        <v>16000</v>
      </c>
      <c r="F248" s="509"/>
      <c r="G248" s="91" t="s">
        <v>514</v>
      </c>
      <c r="H248" s="153"/>
    </row>
    <row r="249" spans="1:8" s="84" customFormat="1" ht="48" outlineLevel="1">
      <c r="B249" s="99"/>
      <c r="C249" s="99" t="s">
        <v>850</v>
      </c>
      <c r="D249" s="19" t="s">
        <v>1257</v>
      </c>
      <c r="E249" s="99"/>
      <c r="F249" s="99"/>
      <c r="G249" s="276">
        <v>16000</v>
      </c>
      <c r="H249" s="277" t="s">
        <v>514</v>
      </c>
    </row>
    <row r="250" spans="1:8" s="275" customFormat="1" outlineLevel="1">
      <c r="B250" s="274"/>
      <c r="C250" s="274"/>
      <c r="D250" s="273"/>
      <c r="E250" s="274"/>
      <c r="F250" s="274"/>
      <c r="G250" s="158"/>
      <c r="H250" s="272"/>
    </row>
    <row r="251" spans="1:8" s="275" customFormat="1" outlineLevel="1">
      <c r="B251" s="274"/>
      <c r="C251" s="274"/>
      <c r="D251" s="273"/>
      <c r="E251" s="274"/>
      <c r="F251" s="274"/>
      <c r="G251" s="158"/>
      <c r="H251" s="272"/>
    </row>
    <row r="252" spans="1:8" s="275" customFormat="1" outlineLevel="1">
      <c r="B252" s="274"/>
      <c r="C252" s="274"/>
      <c r="D252" s="273"/>
      <c r="E252" s="274"/>
      <c r="F252" s="274"/>
      <c r="G252" s="158"/>
      <c r="H252" s="272"/>
    </row>
    <row r="253" spans="1:8" s="275" customFormat="1" outlineLevel="1">
      <c r="B253" s="274"/>
      <c r="C253" s="274"/>
      <c r="D253" s="273"/>
      <c r="E253" s="274"/>
      <c r="F253" s="274"/>
      <c r="G253" s="158"/>
      <c r="H253" s="272"/>
    </row>
    <row r="254" spans="1:8" s="275" customFormat="1" outlineLevel="1">
      <c r="B254" s="274"/>
      <c r="C254" s="274"/>
      <c r="D254" s="273"/>
      <c r="E254" s="274"/>
      <c r="F254" s="274"/>
      <c r="G254" s="158"/>
      <c r="H254" s="272"/>
    </row>
    <row r="255" spans="1:8" s="275" customFormat="1" outlineLevel="1">
      <c r="B255" s="274"/>
      <c r="C255" s="274"/>
      <c r="D255" s="273"/>
      <c r="E255" s="274"/>
      <c r="F255" s="274"/>
      <c r="G255" s="158"/>
      <c r="H255" s="272"/>
    </row>
    <row r="256" spans="1:8" s="275" customFormat="1" outlineLevel="1">
      <c r="B256" s="274"/>
      <c r="C256" s="274"/>
      <c r="D256" s="273"/>
      <c r="E256" s="274"/>
      <c r="F256" s="274"/>
      <c r="G256" s="158"/>
      <c r="H256" s="272"/>
    </row>
    <row r="257" spans="1:8" s="275" customFormat="1" outlineLevel="1">
      <c r="B257" s="274"/>
      <c r="C257" s="274"/>
      <c r="D257" s="273"/>
      <c r="E257" s="274"/>
      <c r="F257" s="274"/>
      <c r="G257" s="158"/>
      <c r="H257" s="272"/>
    </row>
    <row r="258" spans="1:8" s="275" customFormat="1" outlineLevel="1">
      <c r="B258" s="274"/>
      <c r="C258" s="274"/>
      <c r="D258" s="298"/>
      <c r="E258" s="274"/>
      <c r="F258" s="274"/>
      <c r="G258" s="158"/>
      <c r="H258" s="279"/>
    </row>
    <row r="259" spans="1:8" s="275" customFormat="1" outlineLevel="1">
      <c r="B259" s="274"/>
      <c r="C259" s="274"/>
      <c r="D259" s="298"/>
      <c r="E259" s="274"/>
      <c r="F259" s="274"/>
      <c r="G259" s="158"/>
      <c r="H259" s="279"/>
    </row>
    <row r="260" spans="1:8" s="275" customFormat="1" outlineLevel="1">
      <c r="B260" s="274"/>
      <c r="C260" s="274"/>
      <c r="D260" s="298"/>
      <c r="E260" s="274"/>
      <c r="F260" s="274"/>
      <c r="G260" s="158"/>
      <c r="H260" s="279"/>
    </row>
    <row r="261" spans="1:8" s="275" customFormat="1" outlineLevel="1">
      <c r="B261" s="274"/>
      <c r="C261" s="274"/>
      <c r="D261" s="273"/>
      <c r="E261" s="274"/>
      <c r="F261" s="274"/>
      <c r="G261" s="158"/>
      <c r="H261" s="272"/>
    </row>
    <row r="262" spans="1:8" s="275" customFormat="1" outlineLevel="1">
      <c r="B262" s="274"/>
      <c r="C262" s="274"/>
      <c r="D262" s="298"/>
      <c r="E262" s="274"/>
      <c r="F262" s="274"/>
      <c r="G262" s="158"/>
      <c r="H262" s="279"/>
    </row>
    <row r="263" spans="1:8" s="275" customFormat="1" outlineLevel="1">
      <c r="B263" s="274"/>
      <c r="C263" s="274"/>
      <c r="D263" s="298"/>
      <c r="E263" s="274"/>
      <c r="F263" s="274"/>
      <c r="G263" s="158"/>
      <c r="H263" s="279"/>
    </row>
    <row r="264" spans="1:8" s="275" customFormat="1" outlineLevel="1">
      <c r="B264" s="274"/>
      <c r="C264" s="274"/>
      <c r="D264" s="273"/>
      <c r="E264" s="274"/>
      <c r="F264" s="274"/>
      <c r="G264" s="158"/>
      <c r="H264" s="272"/>
    </row>
    <row r="265" spans="1:8" s="84" customFormat="1" outlineLevel="1">
      <c r="B265" s="98" t="s">
        <v>750</v>
      </c>
      <c r="C265" s="95"/>
      <c r="D265" s="95"/>
      <c r="E265" s="95"/>
      <c r="F265" s="511">
        <f>SUM(E266)</f>
        <v>13561800</v>
      </c>
      <c r="G265" s="511"/>
      <c r="H265" s="129" t="s">
        <v>514</v>
      </c>
    </row>
    <row r="266" spans="1:8" s="84" customFormat="1" outlineLevel="1">
      <c r="B266" s="95" t="s">
        <v>785</v>
      </c>
      <c r="C266" s="95"/>
      <c r="D266" s="95"/>
      <c r="E266" s="510">
        <f>SUM(E267)</f>
        <v>13561800</v>
      </c>
      <c r="F266" s="510"/>
      <c r="G266" s="128" t="s">
        <v>514</v>
      </c>
      <c r="H266" s="95"/>
    </row>
    <row r="267" spans="1:8" s="84" customFormat="1" outlineLevel="1">
      <c r="B267" s="295" t="s">
        <v>1315</v>
      </c>
      <c r="C267" s="153"/>
      <c r="D267" s="153"/>
      <c r="E267" s="509">
        <f>SUM(E268,E271,E274)</f>
        <v>13561800</v>
      </c>
      <c r="F267" s="509"/>
      <c r="G267" s="91" t="s">
        <v>514</v>
      </c>
      <c r="H267" s="153"/>
    </row>
    <row r="268" spans="1:8" s="84" customFormat="1" outlineLevel="1">
      <c r="A268" s="95"/>
      <c r="B268" s="296" t="s">
        <v>1138</v>
      </c>
      <c r="C268" s="153"/>
      <c r="D268" s="153"/>
      <c r="E268" s="509">
        <v>13261700</v>
      </c>
      <c r="F268" s="509"/>
      <c r="G268" s="91" t="s">
        <v>514</v>
      </c>
      <c r="H268" s="153"/>
    </row>
    <row r="269" spans="1:8" s="99" customFormat="1" outlineLevel="1">
      <c r="B269" s="84"/>
      <c r="C269" s="506" t="s">
        <v>830</v>
      </c>
      <c r="D269" s="506"/>
      <c r="E269" s="84"/>
      <c r="F269" s="84"/>
      <c r="G269" s="151"/>
      <c r="H269" s="157"/>
    </row>
    <row r="270" spans="1:8" s="95" customFormat="1">
      <c r="A270" s="84"/>
      <c r="B270" s="84"/>
      <c r="C270" s="99"/>
      <c r="D270" s="156"/>
      <c r="E270" s="84"/>
      <c r="F270" s="84"/>
      <c r="G270" s="151"/>
      <c r="H270" s="157"/>
    </row>
    <row r="271" spans="1:8" s="95" customFormat="1">
      <c r="A271" s="84"/>
      <c r="B271" s="296" t="s">
        <v>1111</v>
      </c>
      <c r="C271" s="153"/>
      <c r="D271" s="153"/>
      <c r="E271" s="509">
        <v>90200</v>
      </c>
      <c r="F271" s="509"/>
      <c r="G271" s="91" t="s">
        <v>514</v>
      </c>
      <c r="H271" s="153"/>
    </row>
    <row r="272" spans="1:8" s="95" customFormat="1">
      <c r="A272" s="100"/>
      <c r="B272" s="84"/>
      <c r="C272" s="506" t="s">
        <v>1126</v>
      </c>
      <c r="D272" s="506"/>
      <c r="E272" s="84"/>
      <c r="F272" s="84"/>
      <c r="G272" s="151"/>
      <c r="H272" s="157"/>
    </row>
    <row r="273" spans="1:8" s="84" customFormat="1" outlineLevel="1">
      <c r="C273" s="99"/>
      <c r="D273" s="156"/>
      <c r="G273" s="151"/>
      <c r="H273" s="157"/>
    </row>
    <row r="274" spans="1:8" s="84" customFormat="1" outlineLevel="1">
      <c r="B274" s="296" t="s">
        <v>1118</v>
      </c>
      <c r="C274" s="153"/>
      <c r="D274" s="153"/>
      <c r="E274" s="509">
        <v>209900</v>
      </c>
      <c r="F274" s="509"/>
      <c r="G274" s="91" t="s">
        <v>514</v>
      </c>
      <c r="H274" s="153"/>
    </row>
    <row r="275" spans="1:8" s="95" customFormat="1">
      <c r="A275" s="84"/>
      <c r="B275" s="84"/>
      <c r="C275" s="517" t="s">
        <v>1139</v>
      </c>
      <c r="D275" s="517"/>
      <c r="E275" s="84"/>
      <c r="F275" s="84"/>
      <c r="G275" s="151"/>
      <c r="H275" s="157"/>
    </row>
    <row r="276" spans="1:8" s="84" customFormat="1" ht="24.75" customHeight="1">
      <c r="C276" s="515" t="s">
        <v>836</v>
      </c>
      <c r="D276" s="515"/>
      <c r="G276" s="151"/>
      <c r="H276" s="157"/>
    </row>
    <row r="277" spans="1:8" s="84" customFormat="1" ht="18" customHeight="1">
      <c r="C277" s="275" t="s">
        <v>1140</v>
      </c>
      <c r="D277" s="313"/>
      <c r="G277" s="151"/>
      <c r="H277" s="157"/>
    </row>
    <row r="278" spans="1:8" s="84" customFormat="1" outlineLevel="1">
      <c r="C278" s="275"/>
      <c r="G278" s="151"/>
      <c r="H278" s="157"/>
    </row>
    <row r="279" spans="1:8" s="84" customFormat="1" outlineLevel="1">
      <c r="C279" s="275"/>
      <c r="D279" s="313"/>
      <c r="G279" s="151"/>
      <c r="H279" s="157"/>
    </row>
    <row r="280" spans="1:8" s="275" customFormat="1" outlineLevel="1">
      <c r="C280" s="274"/>
      <c r="D280" s="156"/>
      <c r="G280" s="151"/>
      <c r="H280" s="157"/>
    </row>
    <row r="281" spans="1:8" s="275" customFormat="1" outlineLevel="1">
      <c r="C281" s="274"/>
      <c r="D281" s="156"/>
      <c r="G281" s="151"/>
      <c r="H281" s="157"/>
    </row>
    <row r="282" spans="1:8" s="275" customFormat="1" outlineLevel="1">
      <c r="C282" s="274"/>
      <c r="D282" s="156"/>
      <c r="G282" s="151"/>
      <c r="H282" s="157"/>
    </row>
    <row r="283" spans="1:8" s="275" customFormat="1" outlineLevel="1">
      <c r="C283" s="274"/>
      <c r="D283" s="156"/>
      <c r="G283" s="151"/>
      <c r="H283" s="157"/>
    </row>
    <row r="284" spans="1:8" s="275" customFormat="1" outlineLevel="1">
      <c r="C284" s="274"/>
      <c r="D284" s="156"/>
      <c r="G284" s="151"/>
      <c r="H284" s="157"/>
    </row>
    <row r="285" spans="1:8" s="275" customFormat="1" outlineLevel="1">
      <c r="C285" s="274"/>
      <c r="D285" s="156"/>
      <c r="G285" s="151"/>
      <c r="H285" s="157"/>
    </row>
    <row r="286" spans="1:8" s="275" customFormat="1" outlineLevel="1">
      <c r="C286" s="274"/>
      <c r="D286" s="156"/>
      <c r="G286" s="151"/>
      <c r="H286" s="157"/>
    </row>
    <row r="287" spans="1:8" s="275" customFormat="1" outlineLevel="1">
      <c r="C287" s="274"/>
      <c r="D287" s="156"/>
      <c r="G287" s="151"/>
      <c r="H287" s="157"/>
    </row>
    <row r="288" spans="1:8" s="275" customFormat="1" outlineLevel="1">
      <c r="C288" s="274"/>
      <c r="D288" s="156"/>
      <c r="G288" s="151"/>
      <c r="H288" s="157"/>
    </row>
    <row r="289" spans="2:8" s="275" customFormat="1" outlineLevel="1">
      <c r="C289" s="274"/>
      <c r="D289" s="156"/>
      <c r="G289" s="151"/>
      <c r="H289" s="157"/>
    </row>
    <row r="290" spans="2:8" s="275" customFormat="1" outlineLevel="1">
      <c r="C290" s="274"/>
      <c r="D290" s="156"/>
      <c r="G290" s="151"/>
      <c r="H290" s="157"/>
    </row>
    <row r="291" spans="2:8" s="275" customFormat="1" outlineLevel="1">
      <c r="C291" s="274"/>
      <c r="D291" s="156"/>
      <c r="G291" s="151"/>
      <c r="H291" s="157"/>
    </row>
    <row r="292" spans="2:8" s="275" customFormat="1" outlineLevel="1">
      <c r="C292" s="274"/>
      <c r="D292" s="156"/>
      <c r="G292" s="151"/>
      <c r="H292" s="157"/>
    </row>
    <row r="293" spans="2:8" s="275" customFormat="1" outlineLevel="1">
      <c r="C293" s="274"/>
      <c r="D293" s="156"/>
      <c r="G293" s="151"/>
      <c r="H293" s="157"/>
    </row>
    <row r="294" spans="2:8" s="275" customFormat="1" outlineLevel="1">
      <c r="C294" s="274"/>
      <c r="D294" s="156"/>
      <c r="G294" s="151"/>
      <c r="H294" s="157"/>
    </row>
    <row r="295" spans="2:8" s="275" customFormat="1" outlineLevel="1">
      <c r="C295" s="274"/>
      <c r="D295" s="156"/>
      <c r="G295" s="151"/>
      <c r="H295" s="157"/>
    </row>
    <row r="296" spans="2:8" s="275" customFormat="1" outlineLevel="1">
      <c r="C296" s="274"/>
      <c r="D296" s="156"/>
      <c r="G296" s="151"/>
      <c r="H296" s="157"/>
    </row>
    <row r="297" spans="2:8" s="275" customFormat="1" outlineLevel="1">
      <c r="C297" s="274"/>
      <c r="D297" s="156"/>
      <c r="G297" s="151"/>
      <c r="H297" s="157"/>
    </row>
    <row r="298" spans="2:8" s="275" customFormat="1" outlineLevel="1">
      <c r="C298" s="274"/>
      <c r="D298" s="156"/>
      <c r="G298" s="151"/>
      <c r="H298" s="157"/>
    </row>
    <row r="299" spans="2:8" s="275" customFormat="1" outlineLevel="1">
      <c r="C299" s="274"/>
      <c r="D299" s="156"/>
      <c r="G299" s="151"/>
      <c r="H299" s="157"/>
    </row>
    <row r="300" spans="2:8" s="275" customFormat="1" outlineLevel="1">
      <c r="C300" s="274"/>
      <c r="D300" s="156"/>
      <c r="G300" s="151"/>
      <c r="H300" s="157"/>
    </row>
    <row r="301" spans="2:8" s="275" customFormat="1" outlineLevel="1">
      <c r="C301" s="274"/>
      <c r="D301" s="156"/>
      <c r="G301" s="151"/>
      <c r="H301" s="157"/>
    </row>
    <row r="302" spans="2:8" s="84" customFormat="1" ht="18" customHeight="1">
      <c r="C302" s="99"/>
      <c r="D302" s="156"/>
      <c r="G302" s="151"/>
      <c r="H302" s="157"/>
    </row>
    <row r="303" spans="2:8" s="84" customFormat="1" outlineLevel="1">
      <c r="B303" s="98" t="s">
        <v>751</v>
      </c>
      <c r="C303" s="95"/>
      <c r="D303" s="95"/>
      <c r="E303" s="95"/>
      <c r="F303" s="511">
        <f>E304</f>
        <v>1736500</v>
      </c>
      <c r="G303" s="511"/>
      <c r="H303" s="129" t="s">
        <v>514</v>
      </c>
    </row>
    <row r="304" spans="2:8" s="84" customFormat="1" outlineLevel="1">
      <c r="B304" s="95" t="s">
        <v>785</v>
      </c>
      <c r="C304" s="95"/>
      <c r="D304" s="95"/>
      <c r="E304" s="510">
        <f>E305</f>
        <v>1736500</v>
      </c>
      <c r="F304" s="510"/>
      <c r="G304" s="128" t="s">
        <v>514</v>
      </c>
      <c r="H304" s="95"/>
    </row>
    <row r="305" spans="1:8" s="84" customFormat="1" outlineLevel="1">
      <c r="B305" s="295" t="s">
        <v>1315</v>
      </c>
      <c r="C305" s="153"/>
      <c r="D305" s="153"/>
      <c r="E305" s="509">
        <f>SUM(E306,E309)</f>
        <v>1736500</v>
      </c>
      <c r="F305" s="509"/>
      <c r="G305" s="91" t="s">
        <v>514</v>
      </c>
      <c r="H305" s="153"/>
    </row>
    <row r="306" spans="1:8" s="84" customFormat="1" outlineLevel="1">
      <c r="B306" s="329" t="s">
        <v>1114</v>
      </c>
      <c r="C306" s="153"/>
      <c r="D306" s="153"/>
      <c r="E306" s="509">
        <v>119100</v>
      </c>
      <c r="F306" s="509"/>
      <c r="G306" s="91" t="s">
        <v>514</v>
      </c>
      <c r="H306" s="153"/>
    </row>
    <row r="307" spans="1:8" s="84" customFormat="1" outlineLevel="1">
      <c r="C307" s="506" t="s">
        <v>832</v>
      </c>
      <c r="D307" s="506"/>
      <c r="G307" s="151"/>
      <c r="H307" s="157"/>
    </row>
    <row r="308" spans="1:8" s="275" customFormat="1" outlineLevel="1">
      <c r="C308" s="328"/>
      <c r="D308" s="328"/>
      <c r="G308" s="151"/>
      <c r="H308" s="157"/>
    </row>
    <row r="309" spans="1:8" s="84" customFormat="1" outlineLevel="1">
      <c r="B309" s="329" t="s">
        <v>1115</v>
      </c>
      <c r="C309" s="153"/>
      <c r="D309" s="153"/>
      <c r="E309" s="509">
        <v>1617400</v>
      </c>
      <c r="F309" s="509"/>
      <c r="G309" s="91" t="s">
        <v>514</v>
      </c>
      <c r="H309" s="153"/>
    </row>
    <row r="310" spans="1:8" s="84" customFormat="1" outlineLevel="1">
      <c r="C310" s="274" t="s">
        <v>1141</v>
      </c>
      <c r="G310" s="151"/>
      <c r="H310" s="157"/>
    </row>
    <row r="311" spans="1:8" s="84" customFormat="1" outlineLevel="1">
      <c r="C311" s="274" t="s">
        <v>1142</v>
      </c>
      <c r="D311" s="156"/>
    </row>
    <row r="312" spans="1:8" s="84" customFormat="1" outlineLevel="1">
      <c r="C312" s="274" t="s">
        <v>1143</v>
      </c>
      <c r="G312" s="151"/>
      <c r="H312" s="157"/>
    </row>
    <row r="313" spans="1:8" s="84" customFormat="1" outlineLevel="1">
      <c r="A313" s="95"/>
      <c r="C313" s="99"/>
      <c r="D313" s="156"/>
      <c r="G313" s="151"/>
      <c r="H313" s="157"/>
    </row>
    <row r="314" spans="1:8" s="99" customFormat="1" outlineLevel="1">
      <c r="B314" s="84"/>
      <c r="D314" s="156"/>
      <c r="E314" s="84"/>
      <c r="F314" s="84"/>
      <c r="G314" s="151"/>
      <c r="H314" s="157"/>
    </row>
    <row r="315" spans="1:8" s="95" customFormat="1">
      <c r="A315" s="84"/>
      <c r="B315" s="84"/>
      <c r="C315" s="99"/>
      <c r="E315" s="84"/>
      <c r="F315" s="84"/>
      <c r="G315" s="151"/>
      <c r="H315" s="157"/>
    </row>
    <row r="316" spans="1:8" s="95" customFormat="1">
      <c r="A316" s="275"/>
      <c r="B316" s="275"/>
      <c r="C316" s="274"/>
      <c r="D316" s="156"/>
      <c r="E316" s="275"/>
      <c r="F316" s="275"/>
      <c r="G316" s="151"/>
      <c r="H316" s="157"/>
    </row>
    <row r="317" spans="1:8" s="95" customFormat="1">
      <c r="A317" s="275"/>
      <c r="B317" s="275"/>
      <c r="C317" s="274"/>
      <c r="D317" s="156"/>
      <c r="E317" s="275"/>
      <c r="F317" s="275"/>
      <c r="G317" s="151"/>
      <c r="H317" s="157"/>
    </row>
    <row r="318" spans="1:8" s="95" customFormat="1">
      <c r="A318" s="275"/>
      <c r="B318" s="275"/>
      <c r="C318" s="274"/>
      <c r="D318" s="156"/>
      <c r="E318" s="275"/>
      <c r="F318" s="275"/>
      <c r="G318" s="151"/>
      <c r="H318" s="157"/>
    </row>
    <row r="319" spans="1:8" s="95" customFormat="1">
      <c r="A319" s="275"/>
      <c r="B319" s="275"/>
      <c r="C319" s="274"/>
      <c r="D319" s="156"/>
      <c r="E319" s="275"/>
      <c r="F319" s="275"/>
      <c r="G319" s="151"/>
      <c r="H319" s="157"/>
    </row>
    <row r="320" spans="1:8" s="95" customFormat="1">
      <c r="A320" s="275"/>
      <c r="B320" s="275"/>
      <c r="C320" s="274"/>
      <c r="D320" s="156"/>
      <c r="E320" s="275"/>
      <c r="F320" s="275"/>
      <c r="G320" s="151"/>
      <c r="H320" s="157"/>
    </row>
    <row r="321" spans="1:8" s="95" customFormat="1">
      <c r="A321" s="275"/>
      <c r="B321" s="275"/>
      <c r="C321" s="274"/>
      <c r="D321" s="156"/>
      <c r="E321" s="275"/>
      <c r="F321" s="275"/>
      <c r="G321" s="151"/>
      <c r="H321" s="157"/>
    </row>
    <row r="322" spans="1:8" s="95" customFormat="1">
      <c r="A322" s="275"/>
      <c r="B322" s="275"/>
      <c r="C322" s="274"/>
      <c r="D322" s="156"/>
      <c r="E322" s="275"/>
      <c r="F322" s="275"/>
      <c r="G322" s="151"/>
      <c r="H322" s="157"/>
    </row>
    <row r="323" spans="1:8" s="95" customFormat="1">
      <c r="A323" s="275"/>
      <c r="B323" s="275"/>
      <c r="C323" s="274"/>
      <c r="D323" s="156"/>
      <c r="E323" s="275"/>
      <c r="F323" s="275"/>
      <c r="G323" s="151"/>
      <c r="H323" s="157"/>
    </row>
    <row r="324" spans="1:8" s="95" customFormat="1">
      <c r="A324" s="275"/>
      <c r="B324" s="275"/>
      <c r="C324" s="274"/>
      <c r="D324" s="156"/>
      <c r="E324" s="275"/>
      <c r="F324" s="275"/>
      <c r="G324" s="151"/>
      <c r="H324" s="157"/>
    </row>
    <row r="325" spans="1:8" s="95" customFormat="1">
      <c r="A325" s="275"/>
      <c r="B325" s="275"/>
      <c r="C325" s="274"/>
      <c r="D325" s="156"/>
      <c r="E325" s="275"/>
      <c r="F325" s="275"/>
      <c r="G325" s="151"/>
      <c r="H325" s="157"/>
    </row>
    <row r="326" spans="1:8" s="95" customFormat="1">
      <c r="A326" s="275"/>
      <c r="B326" s="275"/>
      <c r="C326" s="274"/>
      <c r="D326" s="156"/>
      <c r="E326" s="275"/>
      <c r="F326" s="275"/>
      <c r="G326" s="151"/>
      <c r="H326" s="157"/>
    </row>
    <row r="327" spans="1:8" s="95" customFormat="1">
      <c r="A327" s="275"/>
      <c r="B327" s="275"/>
      <c r="C327" s="274"/>
      <c r="D327" s="156"/>
      <c r="E327" s="275"/>
      <c r="F327" s="275"/>
      <c r="G327" s="151"/>
      <c r="H327" s="157"/>
    </row>
    <row r="328" spans="1:8" s="95" customFormat="1">
      <c r="A328" s="275"/>
      <c r="B328" s="275"/>
      <c r="C328" s="274"/>
      <c r="D328" s="156"/>
      <c r="E328" s="275"/>
      <c r="F328" s="275"/>
      <c r="G328" s="151"/>
      <c r="H328" s="157"/>
    </row>
    <row r="329" spans="1:8" s="95" customFormat="1">
      <c r="A329" s="275"/>
      <c r="B329" s="275"/>
      <c r="C329" s="274"/>
      <c r="D329" s="156"/>
      <c r="E329" s="275"/>
      <c r="F329" s="275"/>
      <c r="G329" s="151"/>
      <c r="H329" s="157"/>
    </row>
    <row r="330" spans="1:8" s="95" customFormat="1">
      <c r="A330" s="275"/>
      <c r="B330" s="275"/>
      <c r="C330" s="274"/>
      <c r="D330" s="156"/>
      <c r="E330" s="275"/>
      <c r="F330" s="275"/>
      <c r="G330" s="151"/>
      <c r="H330" s="157"/>
    </row>
    <row r="331" spans="1:8" s="95" customFormat="1">
      <c r="A331" s="275"/>
      <c r="B331" s="275"/>
      <c r="C331" s="274"/>
      <c r="D331" s="156"/>
      <c r="E331" s="275"/>
      <c r="F331" s="275"/>
      <c r="G331" s="151"/>
      <c r="H331" s="157"/>
    </row>
    <row r="332" spans="1:8" s="95" customFormat="1">
      <c r="A332" s="275"/>
      <c r="B332" s="275"/>
      <c r="C332" s="274"/>
      <c r="D332" s="156"/>
      <c r="E332" s="275"/>
      <c r="F332" s="275"/>
      <c r="G332" s="151"/>
      <c r="H332" s="157"/>
    </row>
    <row r="333" spans="1:8" s="95" customFormat="1">
      <c r="A333" s="275"/>
      <c r="B333" s="275"/>
      <c r="C333" s="274"/>
      <c r="D333" s="156"/>
      <c r="E333" s="275"/>
      <c r="F333" s="275"/>
      <c r="G333" s="151"/>
      <c r="H333" s="157"/>
    </row>
    <row r="334" spans="1:8" s="95" customFormat="1">
      <c r="A334" s="275"/>
      <c r="B334" s="275"/>
      <c r="C334" s="274"/>
      <c r="D334" s="156"/>
      <c r="E334" s="275"/>
      <c r="F334" s="275"/>
      <c r="G334" s="151"/>
      <c r="H334" s="157"/>
    </row>
    <row r="335" spans="1:8" s="95" customFormat="1">
      <c r="A335" s="275"/>
      <c r="B335" s="275"/>
      <c r="C335" s="274"/>
      <c r="D335" s="156"/>
      <c r="E335" s="275"/>
      <c r="F335" s="275"/>
      <c r="G335" s="151"/>
      <c r="H335" s="157"/>
    </row>
    <row r="336" spans="1:8" s="95" customFormat="1">
      <c r="A336" s="275"/>
      <c r="B336" s="275"/>
      <c r="C336" s="274"/>
      <c r="D336" s="156"/>
      <c r="E336" s="275"/>
      <c r="F336" s="275"/>
      <c r="G336" s="151"/>
      <c r="H336" s="157"/>
    </row>
    <row r="337" spans="1:8" s="95" customFormat="1">
      <c r="A337" s="275"/>
      <c r="B337" s="275"/>
      <c r="C337" s="274"/>
      <c r="D337" s="156"/>
      <c r="E337" s="275"/>
      <c r="F337" s="275"/>
      <c r="G337" s="151"/>
      <c r="H337" s="157"/>
    </row>
    <row r="338" spans="1:8" s="95" customFormat="1">
      <c r="A338" s="275"/>
      <c r="B338" s="275"/>
      <c r="C338" s="274"/>
      <c r="D338" s="156"/>
      <c r="E338" s="275"/>
      <c r="F338" s="275"/>
      <c r="G338" s="151"/>
      <c r="H338" s="157"/>
    </row>
    <row r="339" spans="1:8" s="95" customFormat="1">
      <c r="A339" s="275"/>
      <c r="B339" s="275"/>
      <c r="C339" s="274"/>
      <c r="D339" s="156"/>
      <c r="E339" s="275"/>
      <c r="F339" s="275"/>
      <c r="G339" s="151"/>
      <c r="H339" s="157"/>
    </row>
    <row r="340" spans="1:8" s="84" customFormat="1" outlineLevel="1">
      <c r="A340" s="95"/>
      <c r="B340" s="98" t="s">
        <v>752</v>
      </c>
      <c r="C340" s="95"/>
      <c r="D340" s="95"/>
      <c r="E340" s="95"/>
      <c r="F340" s="511">
        <f>SUM(E341,E354)</f>
        <v>22283500</v>
      </c>
      <c r="G340" s="511"/>
      <c r="H340" s="129" t="s">
        <v>514</v>
      </c>
    </row>
    <row r="341" spans="1:8" s="84" customFormat="1" outlineLevel="1">
      <c r="B341" s="95" t="s">
        <v>828</v>
      </c>
      <c r="C341" s="95"/>
      <c r="D341" s="95"/>
      <c r="E341" s="510">
        <f>E342</f>
        <v>21994700</v>
      </c>
      <c r="F341" s="510"/>
      <c r="G341" s="128" t="s">
        <v>514</v>
      </c>
      <c r="H341" s="95"/>
    </row>
    <row r="342" spans="1:8" s="84" customFormat="1" outlineLevel="1">
      <c r="B342" s="295" t="s">
        <v>1356</v>
      </c>
      <c r="C342" s="153"/>
      <c r="D342" s="153"/>
      <c r="E342" s="509">
        <f>SUM(E343,E347,E350)</f>
        <v>21994700</v>
      </c>
      <c r="F342" s="509"/>
      <c r="G342" s="91" t="s">
        <v>514</v>
      </c>
      <c r="H342" s="153"/>
    </row>
    <row r="343" spans="1:8" s="95" customFormat="1">
      <c r="A343" s="84"/>
      <c r="B343" s="329" t="s">
        <v>1353</v>
      </c>
      <c r="C343" s="153"/>
      <c r="D343" s="153"/>
      <c r="E343" s="509">
        <v>3609000</v>
      </c>
      <c r="F343" s="509"/>
      <c r="G343" s="91" t="s">
        <v>514</v>
      </c>
      <c r="H343" s="153"/>
    </row>
    <row r="344" spans="1:8" s="275" customFormat="1" ht="24" customHeight="1">
      <c r="C344" s="517" t="s">
        <v>851</v>
      </c>
      <c r="D344" s="517"/>
    </row>
    <row r="345" spans="1:8" s="275" customFormat="1" ht="24" customHeight="1">
      <c r="C345" s="517" t="s">
        <v>852</v>
      </c>
      <c r="D345" s="517"/>
      <c r="G345" s="151"/>
      <c r="H345" s="157"/>
    </row>
    <row r="346" spans="1:8" s="84" customFormat="1" outlineLevel="1">
      <c r="C346" s="99"/>
      <c r="D346" s="156"/>
      <c r="G346" s="151"/>
      <c r="H346" s="157"/>
    </row>
    <row r="347" spans="1:8" s="84" customFormat="1" outlineLevel="1">
      <c r="B347" s="329" t="s">
        <v>1354</v>
      </c>
      <c r="C347" s="153"/>
      <c r="D347" s="153"/>
      <c r="E347" s="509">
        <v>540600</v>
      </c>
      <c r="F347" s="509"/>
      <c r="G347" s="91" t="s">
        <v>514</v>
      </c>
      <c r="H347" s="153"/>
    </row>
    <row r="348" spans="1:8" s="84" customFormat="1" ht="24" customHeight="1">
      <c r="C348" s="506" t="s">
        <v>832</v>
      </c>
      <c r="D348" s="506"/>
      <c r="G348" s="151"/>
      <c r="H348" s="157" t="s">
        <v>514</v>
      </c>
    </row>
    <row r="349" spans="1:8" s="84" customFormat="1" outlineLevel="1">
      <c r="C349" s="99"/>
      <c r="D349" s="156"/>
      <c r="G349" s="151"/>
      <c r="H349" s="157"/>
    </row>
    <row r="350" spans="1:8" s="275" customFormat="1" outlineLevel="1">
      <c r="B350" s="329" t="s">
        <v>1355</v>
      </c>
      <c r="C350" s="153"/>
      <c r="D350" s="153"/>
      <c r="E350" s="509">
        <v>17845100</v>
      </c>
      <c r="F350" s="509"/>
      <c r="G350" s="91" t="s">
        <v>514</v>
      </c>
      <c r="H350" s="153"/>
    </row>
    <row r="351" spans="1:8" s="275" customFormat="1" outlineLevel="1">
      <c r="C351" s="515" t="s">
        <v>1139</v>
      </c>
      <c r="D351" s="515"/>
      <c r="G351" s="151"/>
      <c r="H351" s="157"/>
    </row>
    <row r="352" spans="1:8" s="275" customFormat="1" outlineLevel="1">
      <c r="C352" s="517" t="s">
        <v>1144</v>
      </c>
      <c r="D352" s="517"/>
      <c r="G352" s="151"/>
      <c r="H352" s="157"/>
    </row>
    <row r="353" spans="1:8" s="84" customFormat="1" outlineLevel="1">
      <c r="A353" s="95"/>
      <c r="C353" s="99"/>
      <c r="D353" s="156"/>
      <c r="G353" s="151"/>
      <c r="H353" s="157"/>
    </row>
    <row r="354" spans="1:8" s="84" customFormat="1" outlineLevel="1">
      <c r="B354" s="95" t="s">
        <v>1028</v>
      </c>
      <c r="C354" s="95"/>
      <c r="D354" s="95"/>
      <c r="E354" s="510">
        <f>SUM(G355:G357)</f>
        <v>288800</v>
      </c>
      <c r="F354" s="510"/>
      <c r="G354" s="128" t="s">
        <v>514</v>
      </c>
      <c r="H354" s="95"/>
    </row>
    <row r="355" spans="1:8" s="291" customFormat="1" outlineLevel="1">
      <c r="C355" s="291" t="s">
        <v>853</v>
      </c>
      <c r="D355" s="93" t="s">
        <v>1106</v>
      </c>
      <c r="G355" s="276">
        <v>238800</v>
      </c>
      <c r="H355" s="277" t="s">
        <v>514</v>
      </c>
    </row>
    <row r="356" spans="1:8" s="291" customFormat="1" outlineLevel="1">
      <c r="C356" s="291" t="s">
        <v>848</v>
      </c>
      <c r="D356" s="291" t="s">
        <v>1107</v>
      </c>
    </row>
    <row r="357" spans="1:8" s="274" customFormat="1" outlineLevel="1">
      <c r="B357" s="275"/>
      <c r="D357" s="320" t="s">
        <v>1346</v>
      </c>
      <c r="E357" s="275"/>
      <c r="F357" s="275"/>
      <c r="G357" s="276">
        <v>50000</v>
      </c>
      <c r="H357" s="277" t="s">
        <v>514</v>
      </c>
    </row>
    <row r="358" spans="1:8" s="274" customFormat="1" outlineLevel="1">
      <c r="B358" s="275"/>
      <c r="D358" s="156"/>
      <c r="E358" s="275"/>
      <c r="F358" s="275"/>
      <c r="G358" s="158"/>
      <c r="H358" s="272"/>
    </row>
    <row r="359" spans="1:8" s="274" customFormat="1" outlineLevel="1">
      <c r="B359" s="275"/>
      <c r="D359" s="156"/>
      <c r="E359" s="275"/>
      <c r="F359" s="275"/>
      <c r="G359" s="158"/>
      <c r="H359" s="272"/>
    </row>
    <row r="360" spans="1:8" s="274" customFormat="1" outlineLevel="1">
      <c r="B360" s="275"/>
      <c r="D360" s="156"/>
      <c r="E360" s="275"/>
      <c r="F360" s="275"/>
      <c r="G360" s="158"/>
      <c r="H360" s="272"/>
    </row>
    <row r="361" spans="1:8" s="274" customFormat="1" outlineLevel="1">
      <c r="B361" s="275"/>
      <c r="D361" s="156"/>
      <c r="E361" s="275"/>
      <c r="F361" s="275"/>
      <c r="G361" s="158"/>
      <c r="H361" s="272"/>
    </row>
    <row r="362" spans="1:8" s="274" customFormat="1" outlineLevel="1">
      <c r="B362" s="275"/>
      <c r="D362" s="156"/>
      <c r="E362" s="275"/>
      <c r="F362" s="275"/>
      <c r="G362" s="158"/>
      <c r="H362" s="272"/>
    </row>
    <row r="363" spans="1:8" s="274" customFormat="1" outlineLevel="1">
      <c r="B363" s="275"/>
      <c r="D363" s="156"/>
      <c r="E363" s="275"/>
      <c r="F363" s="275"/>
      <c r="G363" s="158"/>
      <c r="H363" s="272"/>
    </row>
    <row r="364" spans="1:8" s="274" customFormat="1" outlineLevel="1">
      <c r="B364" s="275"/>
      <c r="D364" s="156"/>
      <c r="E364" s="275"/>
      <c r="F364" s="275"/>
      <c r="G364" s="158"/>
      <c r="H364" s="272"/>
    </row>
    <row r="365" spans="1:8" s="274" customFormat="1" outlineLevel="1">
      <c r="B365" s="275"/>
      <c r="D365" s="156"/>
      <c r="E365" s="275"/>
      <c r="F365" s="275"/>
      <c r="G365" s="158"/>
      <c r="H365" s="272"/>
    </row>
    <row r="366" spans="1:8" s="274" customFormat="1" outlineLevel="1">
      <c r="B366" s="275"/>
      <c r="D366" s="156"/>
      <c r="E366" s="275"/>
      <c r="F366" s="275"/>
      <c r="G366" s="158"/>
      <c r="H366" s="272"/>
    </row>
    <row r="367" spans="1:8" s="274" customFormat="1" outlineLevel="1">
      <c r="B367" s="275"/>
      <c r="D367" s="156"/>
      <c r="E367" s="275"/>
      <c r="F367" s="275"/>
      <c r="G367" s="158"/>
      <c r="H367" s="272"/>
    </row>
    <row r="368" spans="1:8" s="274" customFormat="1" outlineLevel="1">
      <c r="B368" s="275"/>
      <c r="D368" s="156"/>
      <c r="E368" s="275"/>
      <c r="F368" s="275"/>
      <c r="G368" s="158"/>
      <c r="H368" s="272"/>
    </row>
    <row r="369" spans="1:8" s="274" customFormat="1" outlineLevel="1">
      <c r="B369" s="275"/>
      <c r="D369" s="156"/>
      <c r="E369" s="275"/>
      <c r="F369" s="275"/>
      <c r="G369" s="158"/>
      <c r="H369" s="279"/>
    </row>
    <row r="370" spans="1:8" s="274" customFormat="1" outlineLevel="1">
      <c r="B370" s="275"/>
      <c r="D370" s="156"/>
      <c r="E370" s="275"/>
      <c r="F370" s="275"/>
      <c r="G370" s="158"/>
      <c r="H370" s="279"/>
    </row>
    <row r="371" spans="1:8" s="274" customFormat="1" outlineLevel="1">
      <c r="B371" s="275"/>
      <c r="D371" s="156"/>
      <c r="E371" s="275"/>
      <c r="F371" s="275"/>
      <c r="G371" s="158"/>
      <c r="H371" s="279"/>
    </row>
    <row r="372" spans="1:8" s="274" customFormat="1" outlineLevel="1">
      <c r="B372" s="275"/>
      <c r="D372" s="156"/>
      <c r="E372" s="275"/>
      <c r="F372" s="275"/>
      <c r="G372" s="158"/>
      <c r="H372" s="279"/>
    </row>
    <row r="373" spans="1:8" s="274" customFormat="1" outlineLevel="1">
      <c r="B373" s="275"/>
      <c r="D373" s="156"/>
      <c r="E373" s="275"/>
      <c r="F373" s="275"/>
      <c r="G373" s="158"/>
      <c r="H373" s="272"/>
    </row>
    <row r="374" spans="1:8" s="274" customFormat="1" outlineLevel="1">
      <c r="B374" s="275"/>
      <c r="D374" s="156"/>
      <c r="E374" s="275"/>
      <c r="F374" s="275"/>
      <c r="G374" s="158"/>
      <c r="H374" s="272"/>
    </row>
    <row r="375" spans="1:8" s="274" customFormat="1" outlineLevel="1">
      <c r="B375" s="275"/>
      <c r="D375" s="156"/>
      <c r="E375" s="275"/>
      <c r="F375" s="275"/>
      <c r="G375" s="158"/>
      <c r="H375" s="427"/>
    </row>
    <row r="376" spans="1:8" s="274" customFormat="1" outlineLevel="1">
      <c r="B376" s="275"/>
      <c r="D376" s="156"/>
      <c r="E376" s="275"/>
      <c r="F376" s="275"/>
      <c r="G376" s="158"/>
      <c r="H376" s="279"/>
    </row>
    <row r="377" spans="1:8" s="95" customFormat="1">
      <c r="A377" s="100"/>
      <c r="B377" s="98" t="s">
        <v>753</v>
      </c>
      <c r="F377" s="511">
        <f>SUM(E378,E395)</f>
        <v>7413400</v>
      </c>
      <c r="G377" s="511"/>
      <c r="H377" s="129" t="s">
        <v>514</v>
      </c>
    </row>
    <row r="378" spans="1:8" s="84" customFormat="1" outlineLevel="1">
      <c r="A378" s="95"/>
      <c r="B378" s="95" t="s">
        <v>828</v>
      </c>
      <c r="C378" s="95"/>
      <c r="D378" s="95"/>
      <c r="E378" s="510">
        <f>SUM(E379+E392)</f>
        <v>5313400</v>
      </c>
      <c r="F378" s="510"/>
      <c r="G378" s="128" t="s">
        <v>514</v>
      </c>
      <c r="H378" s="95"/>
    </row>
    <row r="379" spans="1:8" s="84" customFormat="1" outlineLevel="1">
      <c r="B379" s="295" t="s">
        <v>1314</v>
      </c>
      <c r="C379" s="153"/>
      <c r="D379" s="153"/>
      <c r="E379" s="509">
        <f>SUM(E380,E383,E387)</f>
        <v>5230800</v>
      </c>
      <c r="F379" s="509"/>
      <c r="G379" s="91" t="s">
        <v>514</v>
      </c>
      <c r="H379" s="153"/>
    </row>
    <row r="380" spans="1:8" s="84" customFormat="1" ht="18" customHeight="1">
      <c r="B380" s="296" t="s">
        <v>829</v>
      </c>
      <c r="C380" s="153"/>
      <c r="D380" s="153"/>
      <c r="E380" s="509">
        <v>865800</v>
      </c>
      <c r="F380" s="509"/>
      <c r="G380" s="91" t="s">
        <v>514</v>
      </c>
      <c r="H380" s="153"/>
    </row>
    <row r="381" spans="1:8" s="84" customFormat="1" outlineLevel="1">
      <c r="C381" s="506" t="s">
        <v>830</v>
      </c>
      <c r="D381" s="506"/>
      <c r="G381" s="151"/>
      <c r="H381" s="157"/>
    </row>
    <row r="382" spans="1:8" s="84" customFormat="1" ht="18" customHeight="1">
      <c r="C382" s="99"/>
      <c r="D382" s="156"/>
      <c r="G382" s="151"/>
      <c r="H382" s="157"/>
    </row>
    <row r="383" spans="1:8" s="84" customFormat="1" outlineLevel="1">
      <c r="B383" s="296" t="s">
        <v>831</v>
      </c>
      <c r="C383" s="153"/>
      <c r="D383" s="153"/>
      <c r="E383" s="509">
        <v>241900</v>
      </c>
      <c r="F383" s="509"/>
      <c r="G383" s="91" t="s">
        <v>514</v>
      </c>
      <c r="H383" s="153"/>
    </row>
    <row r="384" spans="1:8" s="84" customFormat="1" outlineLevel="1">
      <c r="C384" s="506" t="s">
        <v>1145</v>
      </c>
      <c r="D384" s="506"/>
      <c r="G384" s="151"/>
      <c r="H384" s="157"/>
    </row>
    <row r="385" spans="1:8" s="84" customFormat="1" outlineLevel="1">
      <c r="C385" s="274" t="s">
        <v>854</v>
      </c>
      <c r="D385" s="156"/>
      <c r="G385" s="151"/>
      <c r="H385" s="157"/>
    </row>
    <row r="386" spans="1:8" s="95" customFormat="1">
      <c r="A386" s="100"/>
      <c r="B386" s="84"/>
      <c r="C386" s="99"/>
      <c r="D386" s="156"/>
      <c r="E386" s="84"/>
      <c r="F386" s="84"/>
      <c r="G386" s="151"/>
      <c r="H386" s="157"/>
    </row>
    <row r="387" spans="1:8" s="84" customFormat="1" outlineLevel="1">
      <c r="A387" s="95"/>
      <c r="B387" s="296" t="s">
        <v>1116</v>
      </c>
      <c r="C387" s="153"/>
      <c r="D387" s="153"/>
      <c r="E387" s="509">
        <v>4123100</v>
      </c>
      <c r="F387" s="509"/>
      <c r="G387" s="91" t="s">
        <v>514</v>
      </c>
      <c r="H387" s="153"/>
    </row>
    <row r="388" spans="1:8" s="84" customFormat="1" outlineLevel="1">
      <c r="C388" s="506" t="s">
        <v>1146</v>
      </c>
      <c r="D388" s="453"/>
      <c r="E388" s="275"/>
      <c r="F388" s="275"/>
      <c r="G388" s="151"/>
      <c r="H388" s="157"/>
    </row>
    <row r="389" spans="1:8" s="84" customFormat="1" outlineLevel="1">
      <c r="C389" s="275" t="s">
        <v>1147</v>
      </c>
      <c r="D389" s="313"/>
      <c r="E389" s="275"/>
      <c r="F389" s="275"/>
    </row>
    <row r="390" spans="1:8" s="95" customFormat="1">
      <c r="A390" s="84"/>
      <c r="B390" s="84"/>
      <c r="C390" s="275" t="s">
        <v>1140</v>
      </c>
      <c r="D390" s="313"/>
      <c r="E390" s="275"/>
      <c r="F390" s="275"/>
      <c r="G390" s="151"/>
      <c r="H390" s="157"/>
    </row>
    <row r="391" spans="1:8" s="84" customFormat="1" ht="18" customHeight="1">
      <c r="C391" s="99"/>
      <c r="D391" s="156"/>
      <c r="G391" s="151"/>
      <c r="H391" s="157"/>
    </row>
    <row r="392" spans="1:8" s="84" customFormat="1" ht="18" customHeight="1">
      <c r="B392" s="295" t="s">
        <v>839</v>
      </c>
      <c r="C392" s="153"/>
      <c r="D392" s="153"/>
      <c r="E392" s="509">
        <v>82600</v>
      </c>
      <c r="F392" s="509"/>
      <c r="G392" s="91" t="s">
        <v>514</v>
      </c>
      <c r="H392" s="153"/>
    </row>
    <row r="393" spans="1:8" s="84" customFormat="1" outlineLevel="1">
      <c r="C393" s="506" t="s">
        <v>1148</v>
      </c>
      <c r="D393" s="506"/>
      <c r="G393" s="151"/>
      <c r="H393" s="157"/>
    </row>
    <row r="394" spans="1:8" s="84" customFormat="1" outlineLevel="1">
      <c r="C394" s="99"/>
      <c r="D394" s="156"/>
      <c r="G394" s="151"/>
      <c r="H394" s="157"/>
    </row>
    <row r="395" spans="1:8" s="84" customFormat="1" outlineLevel="1">
      <c r="B395" s="448" t="s">
        <v>1028</v>
      </c>
      <c r="C395" s="95"/>
      <c r="D395" s="95"/>
      <c r="E395" s="510">
        <f>SUM(G396:G396)</f>
        <v>2100000</v>
      </c>
      <c r="F395" s="510"/>
      <c r="G395" s="128" t="s">
        <v>514</v>
      </c>
      <c r="H395" s="95"/>
    </row>
    <row r="396" spans="1:8" s="84" customFormat="1" outlineLevel="1">
      <c r="B396" s="99"/>
      <c r="C396" s="99" t="s">
        <v>853</v>
      </c>
      <c r="D396" s="5" t="s">
        <v>855</v>
      </c>
      <c r="E396" s="99"/>
      <c r="F396" s="99"/>
      <c r="G396" s="158">
        <v>2100000</v>
      </c>
      <c r="H396" s="3" t="s">
        <v>514</v>
      </c>
    </row>
    <row r="397" spans="1:8" s="275" customFormat="1" outlineLevel="1">
      <c r="B397" s="274"/>
      <c r="C397" s="274"/>
      <c r="D397" s="273"/>
      <c r="E397" s="274"/>
      <c r="F397" s="274"/>
      <c r="G397" s="158"/>
      <c r="H397" s="272"/>
    </row>
    <row r="398" spans="1:8" s="275" customFormat="1" outlineLevel="1">
      <c r="B398" s="274"/>
      <c r="C398" s="274"/>
      <c r="D398" s="273"/>
      <c r="E398" s="274"/>
      <c r="F398" s="274"/>
      <c r="G398" s="158"/>
      <c r="H398" s="272"/>
    </row>
    <row r="399" spans="1:8" s="275" customFormat="1" outlineLevel="1">
      <c r="B399" s="274"/>
      <c r="C399" s="274"/>
      <c r="D399" s="273"/>
      <c r="E399" s="274"/>
      <c r="F399" s="274"/>
      <c r="G399" s="158"/>
      <c r="H399" s="272"/>
    </row>
    <row r="400" spans="1:8" s="275" customFormat="1" outlineLevel="1">
      <c r="B400" s="274"/>
      <c r="C400" s="274"/>
      <c r="D400" s="273"/>
      <c r="E400" s="274"/>
      <c r="F400" s="274"/>
      <c r="G400" s="158"/>
      <c r="H400" s="272"/>
    </row>
    <row r="401" spans="2:8" s="275" customFormat="1" outlineLevel="1">
      <c r="B401" s="274"/>
      <c r="C401" s="274"/>
      <c r="D401" s="273"/>
      <c r="E401" s="274"/>
      <c r="F401" s="274"/>
      <c r="G401" s="158"/>
      <c r="H401" s="272"/>
    </row>
    <row r="402" spans="2:8" s="275" customFormat="1" outlineLevel="1">
      <c r="B402" s="274"/>
      <c r="C402" s="274"/>
      <c r="D402" s="273"/>
      <c r="E402" s="274"/>
      <c r="F402" s="274"/>
      <c r="G402" s="158"/>
      <c r="H402" s="272"/>
    </row>
    <row r="403" spans="2:8" s="275" customFormat="1" outlineLevel="1">
      <c r="B403" s="274"/>
      <c r="C403" s="274"/>
      <c r="D403" s="273"/>
      <c r="E403" s="274"/>
      <c r="F403" s="274"/>
      <c r="G403" s="158"/>
      <c r="H403" s="272"/>
    </row>
    <row r="404" spans="2:8" s="275" customFormat="1" outlineLevel="1">
      <c r="B404" s="274"/>
      <c r="C404" s="274"/>
      <c r="D404" s="273"/>
      <c r="E404" s="274"/>
      <c r="F404" s="274"/>
      <c r="G404" s="158"/>
      <c r="H404" s="272"/>
    </row>
    <row r="405" spans="2:8" s="275" customFormat="1" outlineLevel="1">
      <c r="B405" s="274"/>
      <c r="C405" s="274"/>
      <c r="D405" s="298"/>
      <c r="E405" s="274"/>
      <c r="F405" s="274"/>
      <c r="G405" s="158"/>
      <c r="H405" s="279"/>
    </row>
    <row r="406" spans="2:8" s="275" customFormat="1" outlineLevel="1">
      <c r="B406" s="274"/>
      <c r="C406" s="274"/>
      <c r="D406" s="298"/>
      <c r="E406" s="274"/>
      <c r="F406" s="274"/>
      <c r="G406" s="158"/>
      <c r="H406" s="279"/>
    </row>
    <row r="407" spans="2:8" s="275" customFormat="1" outlineLevel="1">
      <c r="B407" s="274"/>
      <c r="C407" s="274"/>
      <c r="D407" s="298"/>
      <c r="E407" s="274"/>
      <c r="F407" s="274"/>
      <c r="G407" s="158"/>
      <c r="H407" s="279"/>
    </row>
    <row r="408" spans="2:8" s="275" customFormat="1" outlineLevel="1">
      <c r="B408" s="274"/>
      <c r="C408" s="274"/>
      <c r="D408" s="298"/>
      <c r="E408" s="274"/>
      <c r="F408" s="274"/>
      <c r="G408" s="158"/>
      <c r="H408" s="279"/>
    </row>
    <row r="409" spans="2:8" s="275" customFormat="1" outlineLevel="1">
      <c r="B409" s="274"/>
      <c r="C409" s="274"/>
      <c r="D409" s="273"/>
      <c r="E409" s="274"/>
      <c r="F409" s="274"/>
      <c r="G409" s="158"/>
      <c r="H409" s="272"/>
    </row>
    <row r="410" spans="2:8" s="275" customFormat="1" outlineLevel="1">
      <c r="B410" s="274"/>
      <c r="C410" s="274"/>
      <c r="D410" s="273"/>
      <c r="E410" s="274"/>
      <c r="F410" s="274"/>
      <c r="G410" s="158"/>
      <c r="H410" s="272"/>
    </row>
    <row r="411" spans="2:8" s="275" customFormat="1" outlineLevel="1">
      <c r="B411" s="274"/>
      <c r="C411" s="274"/>
      <c r="D411" s="273"/>
      <c r="E411" s="274"/>
      <c r="F411" s="274"/>
      <c r="G411" s="158"/>
      <c r="H411" s="272"/>
    </row>
    <row r="412" spans="2:8" s="275" customFormat="1" outlineLevel="1">
      <c r="B412" s="274"/>
      <c r="C412" s="274"/>
      <c r="D412" s="430"/>
      <c r="E412" s="274"/>
      <c r="F412" s="274"/>
      <c r="G412" s="158"/>
      <c r="H412" s="427"/>
    </row>
    <row r="413" spans="2:8" s="275" customFormat="1" outlineLevel="1">
      <c r="B413" s="274"/>
      <c r="C413" s="274"/>
      <c r="D413" s="430"/>
      <c r="E413" s="274"/>
      <c r="F413" s="274"/>
      <c r="G413" s="158"/>
      <c r="H413" s="427"/>
    </row>
    <row r="414" spans="2:8" s="275" customFormat="1" outlineLevel="1">
      <c r="B414" s="274"/>
      <c r="C414" s="274"/>
      <c r="D414" s="273"/>
      <c r="E414" s="274"/>
      <c r="F414" s="274"/>
      <c r="G414" s="158"/>
      <c r="H414" s="272"/>
    </row>
    <row r="415" spans="2:8" s="84" customFormat="1" outlineLevel="1">
      <c r="B415" s="98" t="s">
        <v>754</v>
      </c>
      <c r="C415" s="95"/>
      <c r="D415" s="95"/>
      <c r="E415" s="95"/>
      <c r="F415" s="511">
        <f>SUM(E416,E429)</f>
        <v>5792740</v>
      </c>
      <c r="G415" s="511"/>
      <c r="H415" s="129" t="s">
        <v>514</v>
      </c>
    </row>
    <row r="416" spans="2:8" s="84" customFormat="1" ht="18" customHeight="1">
      <c r="B416" s="95" t="s">
        <v>828</v>
      </c>
      <c r="C416" s="95"/>
      <c r="D416" s="95"/>
      <c r="E416" s="510">
        <f>E417</f>
        <v>5690700</v>
      </c>
      <c r="F416" s="510"/>
      <c r="G416" s="128" t="s">
        <v>514</v>
      </c>
      <c r="H416" s="95"/>
    </row>
    <row r="417" spans="1:8" s="84" customFormat="1" outlineLevel="1">
      <c r="B417" s="296" t="s">
        <v>1315</v>
      </c>
      <c r="C417" s="153"/>
      <c r="D417" s="153"/>
      <c r="E417" s="509">
        <f>SUM(E418,E421,E424)</f>
        <v>5690700</v>
      </c>
      <c r="F417" s="509"/>
      <c r="G417" s="91" t="s">
        <v>514</v>
      </c>
      <c r="H417" s="153"/>
    </row>
    <row r="418" spans="1:8" s="84" customFormat="1" outlineLevel="1">
      <c r="B418" s="329" t="s">
        <v>1353</v>
      </c>
      <c r="C418" s="153"/>
      <c r="D418" s="153"/>
      <c r="E418" s="509">
        <v>5295400</v>
      </c>
      <c r="F418" s="509"/>
      <c r="G418" s="91" t="s">
        <v>514</v>
      </c>
      <c r="H418" s="153"/>
    </row>
    <row r="419" spans="1:8" s="84" customFormat="1" outlineLevel="1">
      <c r="C419" s="506" t="s">
        <v>830</v>
      </c>
      <c r="D419" s="506"/>
      <c r="G419" s="151"/>
      <c r="H419" s="157"/>
    </row>
    <row r="420" spans="1:8" s="84" customFormat="1" ht="18" customHeight="1">
      <c r="C420" s="99"/>
      <c r="D420" s="156"/>
      <c r="G420" s="151"/>
      <c r="H420" s="157"/>
    </row>
    <row r="421" spans="1:8" s="95" customFormat="1">
      <c r="A421" s="100"/>
      <c r="B421" s="329" t="s">
        <v>1354</v>
      </c>
      <c r="C421" s="153"/>
      <c r="D421" s="153"/>
      <c r="E421" s="509">
        <v>25100</v>
      </c>
      <c r="F421" s="509"/>
      <c r="G421" s="91" t="s">
        <v>514</v>
      </c>
      <c r="H421" s="153"/>
    </row>
    <row r="422" spans="1:8" s="84" customFormat="1" outlineLevel="1">
      <c r="A422" s="95"/>
      <c r="C422" s="506" t="s">
        <v>1126</v>
      </c>
      <c r="D422" s="506"/>
      <c r="G422" s="151"/>
      <c r="H422" s="157"/>
    </row>
    <row r="423" spans="1:8" s="84" customFormat="1" outlineLevel="1">
      <c r="C423" s="99"/>
      <c r="D423" s="156"/>
      <c r="G423" s="151"/>
      <c r="H423" s="157"/>
    </row>
    <row r="424" spans="1:8" s="95" customFormat="1">
      <c r="A424" s="84"/>
      <c r="B424" s="329" t="s">
        <v>1355</v>
      </c>
      <c r="C424" s="153"/>
      <c r="D424" s="153"/>
      <c r="E424" s="509">
        <v>370200</v>
      </c>
      <c r="F424" s="509"/>
      <c r="G424" s="91" t="s">
        <v>514</v>
      </c>
      <c r="H424" s="153"/>
    </row>
    <row r="425" spans="1:8" s="84" customFormat="1" ht="24" customHeight="1">
      <c r="C425" s="274" t="s">
        <v>1149</v>
      </c>
      <c r="D425" s="156"/>
      <c r="G425" s="151"/>
      <c r="H425" s="157"/>
    </row>
    <row r="426" spans="1:8" s="84" customFormat="1" ht="24" customHeight="1" outlineLevel="1">
      <c r="C426" s="515" t="s">
        <v>836</v>
      </c>
      <c r="D426" s="515"/>
      <c r="G426" s="151"/>
      <c r="H426" s="157"/>
    </row>
    <row r="427" spans="1:8" s="84" customFormat="1" ht="24" customHeight="1" outlineLevel="1">
      <c r="C427" s="506" t="s">
        <v>1137</v>
      </c>
      <c r="D427" s="506"/>
      <c r="G427" s="151"/>
      <c r="H427" s="157"/>
    </row>
    <row r="428" spans="1:8" s="84" customFormat="1" outlineLevel="1">
      <c r="C428" s="99"/>
      <c r="D428" s="156"/>
      <c r="G428" s="151"/>
      <c r="H428" s="157"/>
    </row>
    <row r="429" spans="1:8" s="95" customFormat="1">
      <c r="A429" s="100"/>
      <c r="B429" s="95" t="s">
        <v>840</v>
      </c>
      <c r="E429" s="510">
        <f>E430</f>
        <v>102040</v>
      </c>
      <c r="F429" s="510"/>
      <c r="G429" s="128" t="s">
        <v>514</v>
      </c>
    </row>
    <row r="430" spans="1:8" s="84" customFormat="1" outlineLevel="1">
      <c r="A430" s="95"/>
      <c r="B430" s="295" t="s">
        <v>1108</v>
      </c>
      <c r="C430" s="153"/>
      <c r="D430" s="153"/>
      <c r="E430" s="509">
        <f>E431</f>
        <v>102040</v>
      </c>
      <c r="F430" s="509"/>
      <c r="G430" s="91" t="s">
        <v>514</v>
      </c>
      <c r="H430" s="153"/>
    </row>
    <row r="431" spans="1:8" s="84" customFormat="1" outlineLevel="1">
      <c r="B431" s="296" t="s">
        <v>1109</v>
      </c>
      <c r="C431" s="153"/>
      <c r="D431" s="153"/>
      <c r="E431" s="509">
        <f>SUM(G436:G436)</f>
        <v>102040</v>
      </c>
      <c r="F431" s="509"/>
      <c r="G431" s="91" t="s">
        <v>514</v>
      </c>
      <c r="H431" s="153"/>
    </row>
    <row r="432" spans="1:8" s="84" customFormat="1" ht="24.75" customHeight="1" outlineLevel="1">
      <c r="B432" s="99"/>
      <c r="C432" s="99" t="s">
        <v>843</v>
      </c>
      <c r="D432" s="19" t="s">
        <v>1303</v>
      </c>
      <c r="E432" s="99"/>
      <c r="F432" s="99"/>
    </row>
    <row r="433" spans="2:8" s="275" customFormat="1" outlineLevel="1">
      <c r="B433" s="274"/>
      <c r="C433" s="274"/>
      <c r="D433" s="430" t="s">
        <v>1309</v>
      </c>
      <c r="E433" s="274"/>
      <c r="F433" s="274"/>
      <c r="G433" s="276"/>
      <c r="H433" s="277"/>
    </row>
    <row r="434" spans="2:8" s="275" customFormat="1" outlineLevel="1">
      <c r="B434" s="274"/>
      <c r="C434" s="274"/>
      <c r="D434" s="430" t="s">
        <v>1308</v>
      </c>
      <c r="E434" s="274"/>
      <c r="F434" s="274"/>
      <c r="G434" s="276"/>
      <c r="H434" s="277"/>
    </row>
    <row r="435" spans="2:8" s="275" customFormat="1" outlineLevel="1">
      <c r="B435" s="274"/>
      <c r="C435" s="274"/>
      <c r="D435" s="430" t="s">
        <v>1306</v>
      </c>
      <c r="E435" s="274"/>
      <c r="F435" s="274"/>
      <c r="G435" s="276"/>
      <c r="H435" s="277"/>
    </row>
    <row r="436" spans="2:8" s="275" customFormat="1" outlineLevel="1">
      <c r="B436" s="274"/>
      <c r="C436" s="274"/>
      <c r="D436" s="430" t="s">
        <v>1312</v>
      </c>
      <c r="E436" s="274"/>
      <c r="F436" s="274"/>
      <c r="G436" s="276">
        <v>102040</v>
      </c>
      <c r="H436" s="277" t="s">
        <v>514</v>
      </c>
    </row>
    <row r="437" spans="2:8" s="275" customFormat="1" outlineLevel="1">
      <c r="B437" s="274"/>
      <c r="C437" s="274"/>
      <c r="D437" s="273"/>
      <c r="E437" s="274"/>
      <c r="F437" s="274"/>
      <c r="G437" s="276"/>
      <c r="H437" s="277"/>
    </row>
    <row r="438" spans="2:8" s="275" customFormat="1" outlineLevel="1">
      <c r="B438" s="274"/>
      <c r="C438" s="274"/>
      <c r="D438" s="273"/>
      <c r="E438" s="274"/>
      <c r="F438" s="274"/>
      <c r="G438" s="276"/>
      <c r="H438" s="277"/>
    </row>
    <row r="439" spans="2:8" s="275" customFormat="1" outlineLevel="1">
      <c r="B439" s="274"/>
      <c r="C439" s="274"/>
      <c r="D439" s="273"/>
      <c r="E439" s="274"/>
      <c r="F439" s="274"/>
      <c r="G439" s="276"/>
      <c r="H439" s="277"/>
    </row>
    <row r="440" spans="2:8" s="275" customFormat="1" outlineLevel="1">
      <c r="B440" s="274"/>
      <c r="C440" s="274"/>
      <c r="D440" s="273"/>
      <c r="E440" s="274"/>
      <c r="F440" s="274"/>
      <c r="G440" s="276"/>
      <c r="H440" s="277"/>
    </row>
    <row r="441" spans="2:8" s="275" customFormat="1" outlineLevel="1">
      <c r="B441" s="274"/>
      <c r="C441" s="274"/>
      <c r="D441" s="273"/>
      <c r="E441" s="274"/>
      <c r="F441" s="274"/>
      <c r="G441" s="276"/>
      <c r="H441" s="277"/>
    </row>
    <row r="442" spans="2:8" s="275" customFormat="1" outlineLevel="1">
      <c r="B442" s="274"/>
      <c r="C442" s="274"/>
      <c r="D442" s="298"/>
      <c r="E442" s="274"/>
      <c r="F442" s="274"/>
      <c r="G442" s="276"/>
      <c r="H442" s="277"/>
    </row>
    <row r="443" spans="2:8" s="275" customFormat="1" outlineLevel="1">
      <c r="B443" s="274"/>
      <c r="C443" s="274"/>
      <c r="D443" s="298"/>
      <c r="E443" s="274"/>
      <c r="F443" s="274"/>
      <c r="G443" s="276"/>
      <c r="H443" s="277"/>
    </row>
    <row r="444" spans="2:8" s="275" customFormat="1" outlineLevel="1">
      <c r="B444" s="274"/>
      <c r="C444" s="274"/>
      <c r="D444" s="298"/>
      <c r="E444" s="274"/>
      <c r="F444" s="274"/>
      <c r="G444" s="276"/>
      <c r="H444" s="277"/>
    </row>
    <row r="445" spans="2:8" s="275" customFormat="1" outlineLevel="1">
      <c r="B445" s="274"/>
      <c r="C445" s="274"/>
      <c r="D445" s="298"/>
      <c r="E445" s="274"/>
      <c r="F445" s="274"/>
      <c r="G445" s="276"/>
      <c r="H445" s="277"/>
    </row>
    <row r="446" spans="2:8" s="275" customFormat="1" outlineLevel="1">
      <c r="B446" s="274"/>
      <c r="C446" s="274"/>
      <c r="D446" s="430"/>
      <c r="E446" s="274"/>
      <c r="F446" s="274"/>
      <c r="G446" s="276"/>
      <c r="H446" s="429"/>
    </row>
    <row r="447" spans="2:8" s="275" customFormat="1" outlineLevel="1">
      <c r="B447" s="274"/>
      <c r="C447" s="274"/>
      <c r="D447" s="430"/>
      <c r="E447" s="274"/>
      <c r="F447" s="274"/>
      <c r="G447" s="276"/>
      <c r="H447" s="429"/>
    </row>
    <row r="448" spans="2:8" s="275" customFormat="1" outlineLevel="1">
      <c r="B448" s="274"/>
      <c r="C448" s="274"/>
      <c r="D448" s="430"/>
      <c r="E448" s="274"/>
      <c r="F448" s="274"/>
      <c r="G448" s="276"/>
      <c r="H448" s="429"/>
    </row>
    <row r="449" spans="1:8" s="275" customFormat="1" outlineLevel="1">
      <c r="B449" s="274"/>
      <c r="C449" s="274"/>
      <c r="D449" s="298"/>
      <c r="E449" s="274"/>
      <c r="F449" s="274"/>
      <c r="G449" s="276"/>
      <c r="H449" s="277"/>
    </row>
    <row r="450" spans="1:8" s="275" customFormat="1" outlineLevel="1">
      <c r="B450" s="274"/>
      <c r="C450" s="274"/>
      <c r="D450" s="430"/>
      <c r="E450" s="274"/>
      <c r="F450" s="274"/>
      <c r="G450" s="276"/>
      <c r="H450" s="429"/>
    </row>
    <row r="451" spans="1:8" s="275" customFormat="1" outlineLevel="1">
      <c r="B451" s="274"/>
      <c r="C451" s="274"/>
      <c r="D451" s="430"/>
      <c r="E451" s="274"/>
      <c r="F451" s="274"/>
      <c r="G451" s="276"/>
      <c r="H451" s="429"/>
    </row>
    <row r="452" spans="1:8" s="275" customFormat="1" outlineLevel="1">
      <c r="B452" s="274"/>
      <c r="C452" s="274"/>
      <c r="D452" s="298"/>
      <c r="E452" s="274"/>
      <c r="F452" s="274"/>
      <c r="G452" s="276"/>
      <c r="H452" s="277"/>
    </row>
    <row r="453" spans="1:8" s="84" customFormat="1" outlineLevel="1">
      <c r="B453" s="98" t="s">
        <v>755</v>
      </c>
      <c r="C453" s="95"/>
      <c r="D453" s="95"/>
      <c r="E453" s="95"/>
      <c r="F453" s="511">
        <f>E454</f>
        <v>198600</v>
      </c>
      <c r="G453" s="511"/>
      <c r="H453" s="129" t="s">
        <v>514</v>
      </c>
    </row>
    <row r="454" spans="1:8" s="84" customFormat="1" outlineLevel="1">
      <c r="B454" s="95" t="s">
        <v>785</v>
      </c>
      <c r="C454" s="95"/>
      <c r="D454" s="95"/>
      <c r="E454" s="510">
        <f>E455</f>
        <v>198600</v>
      </c>
      <c r="F454" s="510"/>
      <c r="G454" s="128" t="s">
        <v>514</v>
      </c>
      <c r="H454" s="95"/>
    </row>
    <row r="455" spans="1:8" s="84" customFormat="1" outlineLevel="1">
      <c r="B455" s="295" t="s">
        <v>1315</v>
      </c>
      <c r="C455" s="153"/>
      <c r="D455" s="153"/>
      <c r="E455" s="509">
        <f>SUM(E456,E459)</f>
        <v>198600</v>
      </c>
      <c r="F455" s="509"/>
      <c r="G455" s="91" t="s">
        <v>514</v>
      </c>
      <c r="H455" s="153"/>
    </row>
    <row r="456" spans="1:8" s="84" customFormat="1" outlineLevel="1">
      <c r="B456" s="296" t="s">
        <v>1117</v>
      </c>
      <c r="C456" s="153"/>
      <c r="D456" s="153"/>
      <c r="E456" s="509">
        <v>65200</v>
      </c>
      <c r="F456" s="509"/>
      <c r="G456" s="91" t="s">
        <v>514</v>
      </c>
      <c r="H456" s="153"/>
    </row>
    <row r="457" spans="1:8" s="84" customFormat="1" outlineLevel="1">
      <c r="C457" s="506" t="s">
        <v>832</v>
      </c>
      <c r="D457" s="506"/>
      <c r="G457" s="151"/>
      <c r="H457" s="157"/>
    </row>
    <row r="458" spans="1:8" s="84" customFormat="1" outlineLevel="1">
      <c r="C458" s="99"/>
      <c r="D458" s="156"/>
      <c r="G458" s="151"/>
      <c r="H458" s="157"/>
    </row>
    <row r="459" spans="1:8" s="84" customFormat="1" outlineLevel="1">
      <c r="A459" s="305"/>
      <c r="B459" s="329" t="s">
        <v>1115</v>
      </c>
      <c r="C459" s="153"/>
      <c r="D459" s="153"/>
      <c r="E459" s="509">
        <v>133400</v>
      </c>
      <c r="F459" s="509"/>
      <c r="G459" s="91" t="s">
        <v>514</v>
      </c>
      <c r="H459" s="153"/>
    </row>
    <row r="460" spans="1:8" s="84" customFormat="1" outlineLevel="1">
      <c r="C460" s="506" t="s">
        <v>835</v>
      </c>
      <c r="D460" s="506"/>
      <c r="G460" s="151"/>
      <c r="H460" s="157"/>
    </row>
    <row r="461" spans="1:8" s="84" customFormat="1" outlineLevel="1">
      <c r="C461" s="506" t="s">
        <v>837</v>
      </c>
      <c r="D461" s="506"/>
      <c r="G461" s="151"/>
      <c r="H461" s="157"/>
    </row>
    <row r="462" spans="1:8" s="275" customFormat="1" outlineLevel="1">
      <c r="C462" s="274"/>
      <c r="D462" s="156"/>
      <c r="G462" s="151"/>
      <c r="H462" s="157"/>
    </row>
    <row r="463" spans="1:8" s="275" customFormat="1" outlineLevel="1">
      <c r="C463" s="274"/>
      <c r="D463" s="156"/>
      <c r="G463" s="151"/>
      <c r="H463" s="157"/>
    </row>
    <row r="464" spans="1:8" s="275" customFormat="1" outlineLevel="1">
      <c r="C464" s="274"/>
      <c r="D464" s="156"/>
      <c r="G464" s="151"/>
      <c r="H464" s="157"/>
    </row>
    <row r="465" spans="3:8" s="275" customFormat="1" outlineLevel="1">
      <c r="C465" s="274"/>
      <c r="D465" s="156"/>
      <c r="G465" s="151"/>
      <c r="H465" s="157"/>
    </row>
    <row r="466" spans="3:8" s="275" customFormat="1" outlineLevel="1">
      <c r="C466" s="274"/>
      <c r="D466" s="156"/>
      <c r="G466" s="151"/>
      <c r="H466" s="157"/>
    </row>
    <row r="467" spans="3:8" s="275" customFormat="1" outlineLevel="1">
      <c r="C467" s="274"/>
      <c r="D467" s="156"/>
      <c r="G467" s="151"/>
      <c r="H467" s="157"/>
    </row>
    <row r="468" spans="3:8" s="275" customFormat="1" outlineLevel="1">
      <c r="C468" s="274"/>
      <c r="D468" s="156"/>
      <c r="G468" s="151"/>
      <c r="H468" s="157"/>
    </row>
    <row r="469" spans="3:8" s="275" customFormat="1" outlineLevel="1">
      <c r="C469" s="274"/>
      <c r="D469" s="156"/>
      <c r="G469" s="151"/>
      <c r="H469" s="157"/>
    </row>
    <row r="470" spans="3:8" s="275" customFormat="1" outlineLevel="1">
      <c r="C470" s="274"/>
      <c r="D470" s="156"/>
      <c r="G470" s="151"/>
      <c r="H470" s="157"/>
    </row>
    <row r="471" spans="3:8" s="275" customFormat="1" outlineLevel="1">
      <c r="C471" s="274"/>
      <c r="D471" s="156"/>
      <c r="G471" s="151"/>
      <c r="H471" s="157"/>
    </row>
    <row r="472" spans="3:8" s="275" customFormat="1" outlineLevel="1">
      <c r="C472" s="274"/>
      <c r="D472" s="156"/>
      <c r="G472" s="151"/>
      <c r="H472" s="157"/>
    </row>
    <row r="473" spans="3:8" s="275" customFormat="1" outlineLevel="1">
      <c r="C473" s="274"/>
      <c r="D473" s="156"/>
      <c r="G473" s="151"/>
      <c r="H473" s="157"/>
    </row>
    <row r="474" spans="3:8" s="275" customFormat="1" outlineLevel="1">
      <c r="C474" s="274"/>
      <c r="D474" s="156"/>
      <c r="G474" s="151"/>
      <c r="H474" s="157"/>
    </row>
    <row r="475" spans="3:8" s="275" customFormat="1" outlineLevel="1">
      <c r="C475" s="274"/>
      <c r="D475" s="156"/>
      <c r="G475" s="151"/>
      <c r="H475" s="157"/>
    </row>
    <row r="476" spans="3:8" s="275" customFormat="1" outlineLevel="1">
      <c r="C476" s="274"/>
      <c r="D476" s="156"/>
      <c r="G476" s="151"/>
      <c r="H476" s="157"/>
    </row>
    <row r="477" spans="3:8" s="275" customFormat="1" outlineLevel="1">
      <c r="C477" s="274"/>
      <c r="D477" s="156"/>
      <c r="G477" s="151"/>
      <c r="H477" s="157"/>
    </row>
    <row r="478" spans="3:8" s="275" customFormat="1" outlineLevel="1">
      <c r="C478" s="274"/>
      <c r="D478" s="156"/>
      <c r="G478" s="151"/>
      <c r="H478" s="157"/>
    </row>
    <row r="479" spans="3:8" s="275" customFormat="1" outlineLevel="1">
      <c r="C479" s="274"/>
      <c r="D479" s="156"/>
      <c r="G479" s="151"/>
      <c r="H479" s="157"/>
    </row>
    <row r="480" spans="3:8" s="275" customFormat="1" outlineLevel="1">
      <c r="C480" s="274"/>
      <c r="D480" s="156"/>
      <c r="G480" s="151"/>
      <c r="H480" s="157"/>
    </row>
    <row r="481" spans="1:8" s="275" customFormat="1" outlineLevel="1">
      <c r="C481" s="274"/>
      <c r="D481" s="156"/>
      <c r="G481" s="151"/>
      <c r="H481" s="157"/>
    </row>
    <row r="482" spans="1:8" s="275" customFormat="1" outlineLevel="1">
      <c r="C482" s="274"/>
      <c r="D482" s="156"/>
      <c r="G482" s="151"/>
      <c r="H482" s="157"/>
    </row>
    <row r="483" spans="1:8" s="275" customFormat="1" outlineLevel="1">
      <c r="C483" s="274"/>
      <c r="D483" s="156"/>
      <c r="G483" s="151"/>
      <c r="H483" s="157"/>
    </row>
    <row r="484" spans="1:8" s="275" customFormat="1" outlineLevel="1">
      <c r="C484" s="274"/>
      <c r="D484" s="156"/>
      <c r="G484" s="151"/>
      <c r="H484" s="157"/>
    </row>
    <row r="485" spans="1:8" s="275" customFormat="1" outlineLevel="1">
      <c r="C485" s="274"/>
      <c r="D485" s="156"/>
      <c r="G485" s="151"/>
      <c r="H485" s="157"/>
    </row>
    <row r="486" spans="1:8" s="275" customFormat="1" outlineLevel="1">
      <c r="C486" s="274"/>
      <c r="D486" s="156"/>
      <c r="G486" s="151"/>
      <c r="H486" s="157"/>
    </row>
    <row r="487" spans="1:8" s="275" customFormat="1" outlineLevel="1">
      <c r="C487" s="274"/>
      <c r="D487" s="156"/>
      <c r="G487" s="151"/>
      <c r="H487" s="157"/>
    </row>
    <row r="488" spans="1:8" s="275" customFormat="1" outlineLevel="1">
      <c r="C488" s="274"/>
      <c r="D488" s="156"/>
      <c r="G488" s="151"/>
      <c r="H488" s="157"/>
    </row>
    <row r="489" spans="1:8" s="275" customFormat="1" outlineLevel="1">
      <c r="C489" s="274"/>
      <c r="D489" s="156"/>
      <c r="G489" s="151"/>
      <c r="H489" s="157"/>
    </row>
    <row r="490" spans="1:8" s="84" customFormat="1" outlineLevel="1">
      <c r="B490" s="98" t="s">
        <v>756</v>
      </c>
      <c r="C490" s="95"/>
      <c r="D490" s="95"/>
      <c r="E490" s="95"/>
      <c r="F490" s="511">
        <f>E491</f>
        <v>1470500</v>
      </c>
      <c r="G490" s="511"/>
      <c r="H490" s="129" t="s">
        <v>514</v>
      </c>
    </row>
    <row r="491" spans="1:8" s="84" customFormat="1" outlineLevel="1">
      <c r="B491" s="95" t="s">
        <v>828</v>
      </c>
      <c r="C491" s="95"/>
      <c r="D491" s="95"/>
      <c r="E491" s="510">
        <f>E492+E504</f>
        <v>1470500</v>
      </c>
      <c r="F491" s="510"/>
      <c r="G491" s="128" t="s">
        <v>514</v>
      </c>
      <c r="H491" s="95"/>
    </row>
    <row r="492" spans="1:8" s="84" customFormat="1" outlineLevel="1">
      <c r="B492" s="295" t="s">
        <v>1314</v>
      </c>
      <c r="C492" s="153"/>
      <c r="D492" s="153"/>
      <c r="E492" s="509">
        <f>SUM(E493,E496,E499)</f>
        <v>1329500</v>
      </c>
      <c r="F492" s="509"/>
      <c r="G492" s="91" t="s">
        <v>514</v>
      </c>
      <c r="H492" s="153"/>
    </row>
    <row r="493" spans="1:8" s="84" customFormat="1" outlineLevel="1">
      <c r="B493" s="296" t="s">
        <v>829</v>
      </c>
      <c r="C493" s="153"/>
      <c r="D493" s="153"/>
      <c r="E493" s="509">
        <v>994400</v>
      </c>
      <c r="F493" s="509"/>
      <c r="G493" s="91" t="s">
        <v>514</v>
      </c>
      <c r="H493" s="153"/>
    </row>
    <row r="494" spans="1:8" s="84" customFormat="1" outlineLevel="1">
      <c r="A494" s="95"/>
      <c r="C494" s="506" t="s">
        <v>830</v>
      </c>
      <c r="D494" s="506"/>
      <c r="G494" s="151"/>
      <c r="H494" s="157"/>
    </row>
    <row r="495" spans="1:8" s="99" customFormat="1" outlineLevel="1">
      <c r="B495" s="84"/>
      <c r="D495" s="156"/>
      <c r="E495" s="84"/>
      <c r="F495" s="84"/>
      <c r="G495" s="151"/>
      <c r="H495" s="157"/>
    </row>
    <row r="496" spans="1:8" s="95" customFormat="1">
      <c r="A496" s="84"/>
      <c r="B496" s="296" t="s">
        <v>831</v>
      </c>
      <c r="C496" s="153"/>
      <c r="D496" s="153"/>
      <c r="E496" s="509">
        <v>87400</v>
      </c>
      <c r="F496" s="509"/>
      <c r="G496" s="91" t="s">
        <v>514</v>
      </c>
      <c r="H496" s="153"/>
    </row>
    <row r="497" spans="1:8" s="95" customFormat="1">
      <c r="A497" s="100"/>
      <c r="B497" s="84"/>
      <c r="C497" s="506" t="s">
        <v>1126</v>
      </c>
      <c r="D497" s="506"/>
      <c r="E497" s="84"/>
      <c r="F497" s="84"/>
      <c r="G497" s="151"/>
      <c r="H497" s="157"/>
    </row>
    <row r="498" spans="1:8" s="84" customFormat="1" outlineLevel="1">
      <c r="C498" s="99"/>
      <c r="D498" s="156"/>
      <c r="G498" s="151"/>
      <c r="H498" s="157"/>
    </row>
    <row r="499" spans="1:8" s="95" customFormat="1">
      <c r="A499" s="84"/>
      <c r="B499" s="296" t="s">
        <v>1116</v>
      </c>
      <c r="C499" s="153"/>
      <c r="D499" s="153"/>
      <c r="E499" s="509">
        <v>247700</v>
      </c>
      <c r="F499" s="509"/>
      <c r="G499" s="91" t="s">
        <v>514</v>
      </c>
      <c r="H499" s="153"/>
    </row>
    <row r="500" spans="1:8" s="84" customFormat="1" ht="24" customHeight="1">
      <c r="C500" s="99" t="s">
        <v>1152</v>
      </c>
      <c r="D500" s="156"/>
      <c r="G500" s="151"/>
      <c r="H500" s="157"/>
    </row>
    <row r="501" spans="1:8" s="275" customFormat="1" ht="24" customHeight="1">
      <c r="C501" s="274" t="s">
        <v>835</v>
      </c>
      <c r="D501" s="156"/>
      <c r="G501" s="151"/>
      <c r="H501" s="157"/>
    </row>
    <row r="502" spans="1:8" s="84" customFormat="1" ht="24" customHeight="1">
      <c r="C502" s="274" t="s">
        <v>1151</v>
      </c>
      <c r="D502" s="274"/>
      <c r="G502" s="151"/>
      <c r="H502" s="157"/>
    </row>
    <row r="503" spans="1:8" s="84" customFormat="1" ht="17.100000000000001" customHeight="1">
      <c r="C503" s="99"/>
      <c r="D503" s="156"/>
      <c r="G503" s="151"/>
      <c r="H503" s="157"/>
    </row>
    <row r="504" spans="1:8" s="84" customFormat="1" ht="17.100000000000001" customHeight="1">
      <c r="B504" s="295" t="s">
        <v>839</v>
      </c>
      <c r="C504" s="153"/>
      <c r="D504" s="153"/>
      <c r="E504" s="509">
        <v>141000</v>
      </c>
      <c r="F504" s="509"/>
      <c r="G504" s="91" t="s">
        <v>514</v>
      </c>
      <c r="H504" s="153"/>
    </row>
    <row r="505" spans="1:8" s="291" customFormat="1" outlineLevel="1">
      <c r="C505" s="518" t="s">
        <v>1153</v>
      </c>
      <c r="D505" s="518"/>
      <c r="G505" s="276"/>
      <c r="H505" s="277"/>
    </row>
    <row r="506" spans="1:8" s="291" customFormat="1" outlineLevel="1">
      <c r="D506" s="314"/>
      <c r="G506" s="276"/>
      <c r="H506" s="277"/>
    </row>
    <row r="507" spans="1:8" s="275" customFormat="1" outlineLevel="1">
      <c r="C507" s="274"/>
      <c r="D507" s="156"/>
      <c r="G507" s="151"/>
      <c r="H507" s="157"/>
    </row>
    <row r="508" spans="1:8" s="275" customFormat="1" outlineLevel="1">
      <c r="C508" s="274"/>
      <c r="D508" s="156"/>
      <c r="G508" s="151"/>
      <c r="H508" s="157"/>
    </row>
    <row r="509" spans="1:8" s="275" customFormat="1" outlineLevel="1">
      <c r="C509" s="274"/>
      <c r="D509" s="156"/>
      <c r="G509" s="151"/>
      <c r="H509" s="157"/>
    </row>
    <row r="510" spans="1:8" s="275" customFormat="1" outlineLevel="1">
      <c r="C510" s="274"/>
      <c r="D510" s="156"/>
      <c r="G510" s="151"/>
      <c r="H510" s="157"/>
    </row>
    <row r="511" spans="1:8" s="275" customFormat="1" outlineLevel="1">
      <c r="C511" s="274"/>
      <c r="D511" s="156"/>
      <c r="G511" s="151"/>
      <c r="H511" s="157"/>
    </row>
    <row r="512" spans="1:8" s="275" customFormat="1" outlineLevel="1">
      <c r="C512" s="274"/>
      <c r="D512" s="156"/>
      <c r="G512" s="151"/>
      <c r="H512" s="157"/>
    </row>
    <row r="513" spans="2:8" s="275" customFormat="1" outlineLevel="1">
      <c r="C513" s="274"/>
      <c r="D513" s="156"/>
      <c r="G513" s="151"/>
      <c r="H513" s="157"/>
    </row>
    <row r="514" spans="2:8" s="275" customFormat="1" outlineLevel="1">
      <c r="C514" s="274"/>
      <c r="D514" s="156"/>
      <c r="G514" s="151"/>
      <c r="H514" s="157"/>
    </row>
    <row r="515" spans="2:8" s="275" customFormat="1" outlineLevel="1">
      <c r="C515" s="274"/>
      <c r="D515" s="156"/>
      <c r="G515" s="151"/>
      <c r="H515" s="157"/>
    </row>
    <row r="516" spans="2:8" s="275" customFormat="1" outlineLevel="1">
      <c r="C516" s="274"/>
      <c r="D516" s="156"/>
      <c r="G516" s="151"/>
      <c r="H516" s="157"/>
    </row>
    <row r="517" spans="2:8" s="275" customFormat="1" outlineLevel="1">
      <c r="C517" s="274"/>
      <c r="D517" s="156"/>
      <c r="G517" s="151"/>
      <c r="H517" s="157"/>
    </row>
    <row r="518" spans="2:8" s="275" customFormat="1" outlineLevel="1">
      <c r="C518" s="274"/>
      <c r="D518" s="156"/>
      <c r="G518" s="151"/>
      <c r="H518" s="157"/>
    </row>
    <row r="519" spans="2:8" s="275" customFormat="1" outlineLevel="1">
      <c r="C519" s="274"/>
      <c r="D519" s="156"/>
      <c r="G519" s="151"/>
      <c r="H519" s="157"/>
    </row>
    <row r="520" spans="2:8" s="275" customFormat="1" outlineLevel="1">
      <c r="C520" s="274"/>
      <c r="D520" s="156"/>
      <c r="G520" s="151"/>
      <c r="H520" s="157"/>
    </row>
    <row r="521" spans="2:8" s="275" customFormat="1" outlineLevel="1">
      <c r="C521" s="274"/>
      <c r="D521" s="156"/>
      <c r="G521" s="151"/>
      <c r="H521" s="157"/>
    </row>
    <row r="522" spans="2:8" s="275" customFormat="1" outlineLevel="1">
      <c r="C522" s="274"/>
      <c r="D522" s="156"/>
      <c r="G522" s="151"/>
      <c r="H522" s="157"/>
    </row>
    <row r="523" spans="2:8" s="275" customFormat="1" outlineLevel="1">
      <c r="C523" s="274"/>
      <c r="D523" s="156"/>
      <c r="G523" s="151"/>
      <c r="H523" s="157"/>
    </row>
    <row r="524" spans="2:8" s="275" customFormat="1" outlineLevel="1">
      <c r="C524" s="274"/>
      <c r="D524" s="156"/>
      <c r="G524" s="151"/>
      <c r="H524" s="157"/>
    </row>
    <row r="525" spans="2:8" s="275" customFormat="1" outlineLevel="1">
      <c r="C525" s="274"/>
      <c r="D525" s="156"/>
      <c r="G525" s="151"/>
      <c r="H525" s="157"/>
    </row>
    <row r="526" spans="2:8" s="275" customFormat="1" outlineLevel="1">
      <c r="C526" s="274"/>
      <c r="D526" s="156"/>
      <c r="G526" s="151"/>
      <c r="H526" s="157"/>
    </row>
    <row r="527" spans="2:8" s="275" customFormat="1" outlineLevel="1">
      <c r="C527" s="274"/>
      <c r="D527" s="156"/>
      <c r="G527" s="151"/>
      <c r="H527" s="157"/>
    </row>
    <row r="528" spans="2:8" s="84" customFormat="1" outlineLevel="1">
      <c r="B528" s="98" t="s">
        <v>757</v>
      </c>
      <c r="C528" s="95"/>
      <c r="D528" s="95"/>
      <c r="E528" s="95"/>
      <c r="F528" s="511">
        <f>E529+E566</f>
        <v>117200</v>
      </c>
      <c r="G528" s="511"/>
      <c r="H528" s="129" t="s">
        <v>514</v>
      </c>
    </row>
    <row r="529" spans="1:8" s="84" customFormat="1" outlineLevel="1">
      <c r="B529" s="95" t="s">
        <v>785</v>
      </c>
      <c r="C529" s="95"/>
      <c r="D529" s="95"/>
      <c r="E529" s="510">
        <f>E530</f>
        <v>117200</v>
      </c>
      <c r="F529" s="510"/>
      <c r="G529" s="128" t="s">
        <v>514</v>
      </c>
      <c r="H529" s="95"/>
    </row>
    <row r="530" spans="1:8" s="84" customFormat="1" outlineLevel="1">
      <c r="B530" s="295" t="s">
        <v>1315</v>
      </c>
      <c r="C530" s="153"/>
      <c r="D530" s="153"/>
      <c r="E530" s="509">
        <f>E531+E534</f>
        <v>117200</v>
      </c>
      <c r="F530" s="509"/>
      <c r="G530" s="91" t="s">
        <v>514</v>
      </c>
      <c r="H530" s="153"/>
    </row>
    <row r="531" spans="1:8" s="84" customFormat="1" outlineLevel="1">
      <c r="B531" s="296" t="s">
        <v>1114</v>
      </c>
      <c r="C531" s="153"/>
      <c r="D531" s="153"/>
      <c r="E531" s="509">
        <v>27000</v>
      </c>
      <c r="F531" s="509"/>
      <c r="G531" s="91" t="s">
        <v>514</v>
      </c>
      <c r="H531" s="153"/>
    </row>
    <row r="532" spans="1:8">
      <c r="B532" s="84"/>
      <c r="C532" s="506" t="s">
        <v>832</v>
      </c>
      <c r="D532" s="506"/>
      <c r="E532" s="84"/>
      <c r="F532" s="84"/>
      <c r="G532" s="158"/>
      <c r="H532" s="3"/>
    </row>
    <row r="533" spans="1:8" s="95" customFormat="1">
      <c r="A533" s="100"/>
      <c r="B533" s="84"/>
      <c r="C533" s="99"/>
      <c r="D533" s="156"/>
      <c r="E533" s="84"/>
      <c r="F533" s="84"/>
      <c r="G533" s="151"/>
      <c r="H533" s="157"/>
    </row>
    <row r="534" spans="1:8" s="84" customFormat="1" outlineLevel="1">
      <c r="A534" s="95"/>
      <c r="B534" s="296" t="s">
        <v>1115</v>
      </c>
      <c r="C534" s="153"/>
      <c r="D534" s="153"/>
      <c r="E534" s="509">
        <v>90200</v>
      </c>
      <c r="F534" s="509"/>
      <c r="G534" s="91" t="s">
        <v>514</v>
      </c>
      <c r="H534" s="153"/>
    </row>
    <row r="535" spans="1:8" s="84" customFormat="1" outlineLevel="1">
      <c r="C535" s="506" t="s">
        <v>835</v>
      </c>
      <c r="D535" s="506"/>
      <c r="G535" s="151"/>
      <c r="H535" s="157"/>
    </row>
    <row r="536" spans="1:8" s="84" customFormat="1" outlineLevel="1">
      <c r="C536" s="506" t="s">
        <v>837</v>
      </c>
      <c r="D536" s="506"/>
      <c r="G536" s="151"/>
      <c r="H536" s="157"/>
    </row>
    <row r="537" spans="1:8" s="275" customFormat="1" outlineLevel="1">
      <c r="C537" s="274"/>
      <c r="D537" s="156"/>
      <c r="G537" s="151"/>
      <c r="H537" s="157"/>
    </row>
    <row r="538" spans="1:8" s="275" customFormat="1" outlineLevel="1">
      <c r="C538" s="274"/>
      <c r="D538" s="156"/>
      <c r="G538" s="151"/>
      <c r="H538" s="157"/>
    </row>
    <row r="539" spans="1:8" s="275" customFormat="1" outlineLevel="1">
      <c r="C539" s="274"/>
      <c r="D539" s="156"/>
      <c r="G539" s="151"/>
      <c r="H539" s="157"/>
    </row>
    <row r="540" spans="1:8" s="275" customFormat="1" outlineLevel="1">
      <c r="C540" s="274"/>
      <c r="D540" s="156"/>
      <c r="G540" s="151"/>
      <c r="H540" s="157"/>
    </row>
    <row r="541" spans="1:8" s="275" customFormat="1" outlineLevel="1">
      <c r="C541" s="274"/>
      <c r="D541" s="156"/>
      <c r="G541" s="151"/>
      <c r="H541" s="157"/>
    </row>
    <row r="542" spans="1:8" s="275" customFormat="1" outlineLevel="1">
      <c r="C542" s="274"/>
      <c r="D542" s="156"/>
      <c r="G542" s="151"/>
      <c r="H542" s="157"/>
    </row>
    <row r="543" spans="1:8" s="275" customFormat="1" outlineLevel="1">
      <c r="C543" s="274"/>
      <c r="D543" s="156"/>
      <c r="G543" s="151"/>
      <c r="H543" s="157"/>
    </row>
    <row r="544" spans="1:8" s="275" customFormat="1" outlineLevel="1">
      <c r="C544" s="274"/>
      <c r="D544" s="156"/>
      <c r="G544" s="151"/>
      <c r="H544" s="157"/>
    </row>
    <row r="545" spans="3:8" s="275" customFormat="1" outlineLevel="1">
      <c r="C545" s="274"/>
      <c r="D545" s="156"/>
      <c r="G545" s="151"/>
      <c r="H545" s="157"/>
    </row>
    <row r="546" spans="3:8" s="275" customFormat="1" outlineLevel="1">
      <c r="C546" s="274"/>
      <c r="D546" s="156"/>
      <c r="G546" s="151"/>
      <c r="H546" s="157"/>
    </row>
    <row r="547" spans="3:8" s="275" customFormat="1" outlineLevel="1">
      <c r="C547" s="274"/>
      <c r="D547" s="156"/>
      <c r="G547" s="151"/>
      <c r="H547" s="157"/>
    </row>
    <row r="548" spans="3:8" s="275" customFormat="1" outlineLevel="1">
      <c r="C548" s="274"/>
      <c r="D548" s="156"/>
      <c r="G548" s="151"/>
      <c r="H548" s="157"/>
    </row>
    <row r="549" spans="3:8" s="275" customFormat="1" outlineLevel="1">
      <c r="C549" s="274"/>
      <c r="D549" s="156"/>
      <c r="G549" s="151"/>
      <c r="H549" s="157"/>
    </row>
    <row r="550" spans="3:8" s="275" customFormat="1" outlineLevel="1">
      <c r="C550" s="274"/>
      <c r="D550" s="156"/>
      <c r="G550" s="151"/>
      <c r="H550" s="157"/>
    </row>
    <row r="551" spans="3:8" s="275" customFormat="1" outlineLevel="1">
      <c r="C551" s="274"/>
      <c r="D551" s="156"/>
      <c r="G551" s="151"/>
      <c r="H551" s="157"/>
    </row>
    <row r="552" spans="3:8" s="275" customFormat="1" outlineLevel="1">
      <c r="C552" s="274"/>
      <c r="D552" s="156"/>
      <c r="G552" s="151"/>
      <c r="H552" s="157"/>
    </row>
    <row r="553" spans="3:8" s="275" customFormat="1" outlineLevel="1">
      <c r="C553" s="274"/>
      <c r="D553" s="156"/>
      <c r="G553" s="151"/>
      <c r="H553" s="157"/>
    </row>
    <row r="554" spans="3:8" s="275" customFormat="1" outlineLevel="1">
      <c r="C554" s="274"/>
      <c r="D554" s="156"/>
      <c r="G554" s="151"/>
      <c r="H554" s="157"/>
    </row>
    <row r="555" spans="3:8" s="275" customFormat="1" outlineLevel="1">
      <c r="C555" s="274"/>
      <c r="D555" s="156"/>
      <c r="G555" s="151"/>
      <c r="H555" s="157"/>
    </row>
    <row r="556" spans="3:8" s="275" customFormat="1" outlineLevel="1">
      <c r="C556" s="274"/>
      <c r="D556" s="156"/>
      <c r="G556" s="151"/>
      <c r="H556" s="157"/>
    </row>
    <row r="557" spans="3:8" s="275" customFormat="1" outlineLevel="1">
      <c r="C557" s="274"/>
      <c r="D557" s="156"/>
      <c r="G557" s="151"/>
      <c r="H557" s="157"/>
    </row>
    <row r="558" spans="3:8" s="275" customFormat="1" outlineLevel="1">
      <c r="C558" s="274"/>
      <c r="D558" s="156"/>
      <c r="G558" s="151"/>
      <c r="H558" s="157"/>
    </row>
    <row r="559" spans="3:8" s="275" customFormat="1" outlineLevel="1">
      <c r="C559" s="274"/>
      <c r="D559" s="156"/>
      <c r="G559" s="151"/>
      <c r="H559" s="157"/>
    </row>
    <row r="560" spans="3:8" s="275" customFormat="1" outlineLevel="1">
      <c r="C560" s="274"/>
      <c r="D560" s="156"/>
      <c r="G560" s="151"/>
      <c r="H560" s="157"/>
    </row>
    <row r="561" spans="1:8" s="275" customFormat="1" outlineLevel="1">
      <c r="C561" s="274"/>
      <c r="D561" s="156"/>
      <c r="G561" s="151"/>
      <c r="H561" s="157"/>
    </row>
    <row r="562" spans="1:8" s="95" customFormat="1">
      <c r="A562" s="84"/>
      <c r="B562" s="84"/>
      <c r="C562" s="99"/>
      <c r="D562" s="156"/>
      <c r="E562" s="84"/>
      <c r="F562" s="84"/>
      <c r="G562" s="151"/>
      <c r="H562" s="157"/>
    </row>
    <row r="563" spans="1:8" s="95" customFormat="1">
      <c r="A563" s="275"/>
      <c r="B563" s="275"/>
      <c r="C563" s="274"/>
      <c r="D563" s="156"/>
      <c r="E563" s="275"/>
      <c r="F563" s="275"/>
      <c r="G563" s="151"/>
      <c r="H563" s="157"/>
    </row>
    <row r="564" spans="1:8" s="95" customFormat="1">
      <c r="A564" s="275"/>
      <c r="B564" s="275"/>
      <c r="C564" s="274"/>
      <c r="D564" s="156"/>
      <c r="E564" s="275"/>
      <c r="F564" s="275"/>
      <c r="G564" s="151"/>
      <c r="H564" s="157"/>
    </row>
    <row r="565" spans="1:8" s="84" customFormat="1" ht="18" customHeight="1">
      <c r="C565" s="99"/>
      <c r="D565" s="156"/>
      <c r="G565" s="151"/>
      <c r="H565" s="157"/>
    </row>
    <row r="566" spans="1:8" s="84" customFormat="1" outlineLevel="1">
      <c r="B566" s="98" t="s">
        <v>758</v>
      </c>
      <c r="C566" s="95"/>
      <c r="D566" s="95"/>
      <c r="E566" s="95"/>
      <c r="F566" s="511">
        <f>E567+E620+E577</f>
        <v>6390700</v>
      </c>
      <c r="G566" s="511"/>
      <c r="H566" s="129" t="s">
        <v>514</v>
      </c>
    </row>
    <row r="567" spans="1:8" s="84" customFormat="1" outlineLevel="1">
      <c r="B567" s="95" t="s">
        <v>828</v>
      </c>
      <c r="C567" s="95"/>
      <c r="D567" s="95"/>
      <c r="E567" s="510">
        <f>E568</f>
        <v>885700</v>
      </c>
      <c r="F567" s="510"/>
      <c r="G567" s="128" t="s">
        <v>514</v>
      </c>
      <c r="H567" s="95"/>
    </row>
    <row r="568" spans="1:8" s="84" customFormat="1" ht="18" customHeight="1">
      <c r="B568" s="296" t="s">
        <v>1315</v>
      </c>
      <c r="C568" s="153"/>
      <c r="D568" s="153"/>
      <c r="E568" s="509">
        <f>SUM(E569,E573)</f>
        <v>885700</v>
      </c>
      <c r="F568" s="509"/>
      <c r="G568" s="91" t="s">
        <v>514</v>
      </c>
      <c r="H568" s="153"/>
    </row>
    <row r="569" spans="1:8" s="84" customFormat="1" outlineLevel="1">
      <c r="B569" s="329" t="s">
        <v>1351</v>
      </c>
      <c r="C569" s="153"/>
      <c r="D569" s="153"/>
      <c r="E569" s="509">
        <v>185700</v>
      </c>
      <c r="F569" s="509"/>
      <c r="G569" s="91" t="s">
        <v>514</v>
      </c>
      <c r="H569" s="153"/>
    </row>
    <row r="570" spans="1:8" s="84" customFormat="1" outlineLevel="1">
      <c r="C570" s="428" t="s">
        <v>856</v>
      </c>
      <c r="D570" s="428"/>
      <c r="E570" s="431"/>
      <c r="G570" s="151"/>
      <c r="H570" s="157"/>
    </row>
    <row r="571" spans="1:8" s="84" customFormat="1" outlineLevel="1">
      <c r="C571" s="506" t="s">
        <v>857</v>
      </c>
      <c r="D571" s="506"/>
      <c r="G571" s="151"/>
      <c r="H571" s="157"/>
    </row>
    <row r="572" spans="1:8" s="84" customFormat="1" outlineLevel="1">
      <c r="C572" s="99"/>
      <c r="D572" s="156"/>
      <c r="G572" s="151"/>
      <c r="H572" s="157"/>
    </row>
    <row r="573" spans="1:8" s="84" customFormat="1" outlineLevel="1">
      <c r="B573" s="329" t="s">
        <v>1352</v>
      </c>
      <c r="C573" s="153"/>
      <c r="D573" s="153"/>
      <c r="E573" s="509">
        <v>700000</v>
      </c>
      <c r="F573" s="509"/>
      <c r="G573" s="91" t="s">
        <v>514</v>
      </c>
      <c r="H573" s="153"/>
    </row>
    <row r="574" spans="1:8" s="84" customFormat="1" outlineLevel="1">
      <c r="C574" s="428" t="s">
        <v>859</v>
      </c>
      <c r="D574" s="428"/>
      <c r="E574" s="431"/>
      <c r="G574" s="151"/>
      <c r="H574" s="157"/>
    </row>
    <row r="575" spans="1:8" ht="24" customHeight="1">
      <c r="B575" s="84"/>
      <c r="C575" s="274" t="s">
        <v>858</v>
      </c>
      <c r="D575" s="274"/>
      <c r="E575" s="84"/>
      <c r="F575" s="84"/>
      <c r="G575" s="151"/>
      <c r="H575" s="157"/>
    </row>
    <row r="576" spans="1:8" s="95" customFormat="1">
      <c r="A576" s="100"/>
      <c r="B576" s="84"/>
      <c r="C576" s="99"/>
      <c r="D576" s="156"/>
      <c r="E576" s="84"/>
      <c r="F576" s="84"/>
      <c r="G576" s="151"/>
      <c r="H576" s="157"/>
    </row>
    <row r="577" spans="1:8" s="84" customFormat="1" outlineLevel="1">
      <c r="A577" s="95"/>
      <c r="B577" s="95" t="s">
        <v>840</v>
      </c>
      <c r="C577" s="95"/>
      <c r="D577" s="95"/>
      <c r="E577" s="510">
        <f>E578</f>
        <v>2505000</v>
      </c>
      <c r="F577" s="510"/>
      <c r="G577" s="128" t="s">
        <v>514</v>
      </c>
      <c r="H577" s="95"/>
    </row>
    <row r="578" spans="1:8" s="84" customFormat="1" outlineLevel="1">
      <c r="B578" s="296" t="s">
        <v>1010</v>
      </c>
      <c r="C578" s="153"/>
      <c r="D578" s="153"/>
      <c r="E578" s="509">
        <f>SUM(G579)</f>
        <v>2505000</v>
      </c>
      <c r="F578" s="509"/>
      <c r="G578" s="91" t="s">
        <v>514</v>
      </c>
      <c r="H578" s="153"/>
    </row>
    <row r="579" spans="1:8" s="84" customFormat="1" outlineLevel="1">
      <c r="C579" s="99" t="s">
        <v>860</v>
      </c>
      <c r="D579" s="156" t="s">
        <v>861</v>
      </c>
      <c r="G579" s="151">
        <v>2505000</v>
      </c>
      <c r="H579" s="157" t="s">
        <v>514</v>
      </c>
    </row>
    <row r="580" spans="1:8" s="275" customFormat="1" outlineLevel="1">
      <c r="C580" s="274"/>
      <c r="D580" s="333" t="s">
        <v>1258</v>
      </c>
      <c r="E580" s="306"/>
      <c r="F580" s="307"/>
      <c r="G580" s="151"/>
      <c r="H580" s="157"/>
    </row>
    <row r="581" spans="1:8" s="275" customFormat="1" outlineLevel="1">
      <c r="C581" s="274"/>
      <c r="D581" s="308" t="s">
        <v>1179</v>
      </c>
      <c r="E581" s="306"/>
      <c r="F581" s="307"/>
      <c r="G581" s="151"/>
      <c r="H581" s="157"/>
    </row>
    <row r="582" spans="1:8" s="275" customFormat="1" outlineLevel="1">
      <c r="C582" s="274"/>
      <c r="D582" s="311" t="s">
        <v>1029</v>
      </c>
      <c r="E582" s="306"/>
      <c r="F582" s="307"/>
      <c r="G582" s="151"/>
      <c r="H582" s="157"/>
    </row>
    <row r="583" spans="1:8" s="275" customFormat="1" outlineLevel="1">
      <c r="C583" s="274"/>
      <c r="D583" s="308" t="s">
        <v>1180</v>
      </c>
      <c r="E583" s="306"/>
      <c r="F583" s="307"/>
      <c r="G583" s="151"/>
      <c r="H583" s="157"/>
    </row>
    <row r="584" spans="1:8" s="275" customFormat="1" outlineLevel="1">
      <c r="C584" s="274"/>
      <c r="D584" s="308" t="s">
        <v>1181</v>
      </c>
      <c r="E584" s="306"/>
      <c r="F584" s="307"/>
      <c r="G584" s="151"/>
      <c r="H584" s="157"/>
    </row>
    <row r="585" spans="1:8" s="275" customFormat="1" outlineLevel="1">
      <c r="C585" s="274"/>
      <c r="D585" s="308" t="s">
        <v>1187</v>
      </c>
      <c r="E585" s="306"/>
      <c r="F585" s="307"/>
      <c r="G585" s="151"/>
      <c r="H585" s="157"/>
    </row>
    <row r="586" spans="1:8" s="275" customFormat="1" outlineLevel="1">
      <c r="C586" s="274"/>
      <c r="D586" s="308" t="s">
        <v>1182</v>
      </c>
      <c r="E586" s="306"/>
      <c r="F586" s="307"/>
      <c r="G586" s="151"/>
      <c r="H586" s="157"/>
    </row>
    <row r="587" spans="1:8" s="275" customFormat="1" outlineLevel="1">
      <c r="C587" s="274"/>
      <c r="D587" s="308" t="s">
        <v>1188</v>
      </c>
      <c r="E587" s="306"/>
      <c r="F587" s="307"/>
      <c r="G587" s="151"/>
      <c r="H587" s="157"/>
    </row>
    <row r="588" spans="1:8" s="275" customFormat="1" outlineLevel="1">
      <c r="C588" s="274"/>
      <c r="D588" s="309" t="s">
        <v>1259</v>
      </c>
      <c r="E588" s="306"/>
      <c r="F588" s="307"/>
      <c r="G588" s="151"/>
      <c r="H588" s="157"/>
    </row>
    <row r="589" spans="1:8" s="275" customFormat="1" outlineLevel="1">
      <c r="C589" s="274"/>
      <c r="D589" s="309" t="s">
        <v>1183</v>
      </c>
      <c r="E589" s="306"/>
      <c r="F589" s="307"/>
      <c r="G589" s="151"/>
      <c r="H589" s="157"/>
    </row>
    <row r="590" spans="1:8" s="275" customFormat="1" outlineLevel="1">
      <c r="C590" s="274"/>
      <c r="D590" s="309" t="s">
        <v>1189</v>
      </c>
      <c r="E590" s="306"/>
      <c r="F590" s="307"/>
      <c r="G590" s="151"/>
      <c r="H590" s="157"/>
    </row>
    <row r="591" spans="1:8" s="275" customFormat="1" outlineLevel="1">
      <c r="C591" s="274"/>
      <c r="D591" s="309" t="s">
        <v>1184</v>
      </c>
      <c r="E591" s="306"/>
      <c r="F591" s="307"/>
      <c r="G591" s="151"/>
      <c r="H591" s="157"/>
    </row>
    <row r="592" spans="1:8" s="275" customFormat="1" outlineLevel="1">
      <c r="C592" s="274"/>
      <c r="D592" s="309" t="s">
        <v>1189</v>
      </c>
      <c r="E592" s="306"/>
      <c r="F592" s="307"/>
      <c r="G592" s="151"/>
      <c r="H592" s="157"/>
    </row>
    <row r="593" spans="1:8" s="275" customFormat="1" outlineLevel="1">
      <c r="C593" s="274"/>
      <c r="D593" s="308" t="s">
        <v>1185</v>
      </c>
      <c r="E593" s="306"/>
      <c r="F593" s="307"/>
      <c r="G593" s="151"/>
      <c r="H593" s="157"/>
    </row>
    <row r="594" spans="1:8" s="275" customFormat="1" outlineLevel="1">
      <c r="C594" s="274"/>
      <c r="D594" s="308" t="s">
        <v>1186</v>
      </c>
      <c r="E594" s="306"/>
      <c r="F594" s="307"/>
      <c r="G594" s="151"/>
      <c r="H594" s="157"/>
    </row>
    <row r="595" spans="1:8" s="275" customFormat="1" outlineLevel="1">
      <c r="C595" s="274"/>
      <c r="D595" s="308" t="s">
        <v>1189</v>
      </c>
      <c r="E595" s="306"/>
      <c r="F595" s="307"/>
      <c r="G595" s="151"/>
      <c r="H595" s="157"/>
    </row>
    <row r="596" spans="1:8" s="275" customFormat="1" outlineLevel="1">
      <c r="C596" s="274"/>
      <c r="D596" s="308" t="s">
        <v>1190</v>
      </c>
      <c r="E596" s="306"/>
      <c r="F596" s="307"/>
      <c r="G596" s="151"/>
      <c r="H596" s="157"/>
    </row>
    <row r="597" spans="1:8" s="275" customFormat="1" outlineLevel="1">
      <c r="C597" s="274"/>
      <c r="D597" s="308" t="s">
        <v>1191</v>
      </c>
      <c r="E597" s="306"/>
      <c r="F597" s="307"/>
      <c r="G597" s="151"/>
      <c r="H597" s="157"/>
    </row>
    <row r="598" spans="1:8" s="275" customFormat="1" outlineLevel="1">
      <c r="C598" s="274"/>
      <c r="D598" s="308" t="s">
        <v>1192</v>
      </c>
      <c r="F598" s="307"/>
      <c r="G598" s="151"/>
      <c r="H598" s="157"/>
    </row>
    <row r="599" spans="1:8" s="275" customFormat="1" outlineLevel="1">
      <c r="C599" s="274"/>
      <c r="D599" s="312" t="s">
        <v>1194</v>
      </c>
      <c r="E599" s="306"/>
      <c r="F599" s="307"/>
      <c r="G599" s="151"/>
      <c r="H599" s="157"/>
    </row>
    <row r="600" spans="1:8" s="95" customFormat="1">
      <c r="A600" s="84"/>
      <c r="B600" s="84"/>
      <c r="C600" s="99"/>
      <c r="D600" s="308" t="s">
        <v>1193</v>
      </c>
      <c r="E600" s="306"/>
      <c r="F600" s="307"/>
      <c r="G600" s="151"/>
      <c r="H600" s="157"/>
    </row>
    <row r="601" spans="1:8" s="95" customFormat="1">
      <c r="A601" s="275"/>
      <c r="B601" s="275"/>
      <c r="C601" s="274"/>
      <c r="D601" s="308" t="s">
        <v>1316</v>
      </c>
      <c r="E601" s="306"/>
      <c r="F601" s="307"/>
      <c r="G601" s="151"/>
      <c r="H601" s="157"/>
    </row>
    <row r="602" spans="1:8" s="95" customFormat="1">
      <c r="A602" s="84"/>
      <c r="B602" s="84"/>
      <c r="C602" s="99"/>
      <c r="D602" s="309" t="s">
        <v>1030</v>
      </c>
      <c r="E602" s="306"/>
      <c r="F602" s="307"/>
      <c r="G602" s="151"/>
      <c r="H602" s="157"/>
    </row>
    <row r="603" spans="1:8" s="95" customFormat="1">
      <c r="A603" s="275"/>
      <c r="B603" s="275"/>
      <c r="C603" s="274"/>
      <c r="D603" s="332" t="s">
        <v>1317</v>
      </c>
      <c r="E603" s="306"/>
      <c r="F603" s="307"/>
      <c r="G603" s="151"/>
      <c r="H603" s="157"/>
    </row>
    <row r="604" spans="1:8" s="95" customFormat="1">
      <c r="A604" s="275"/>
      <c r="B604" s="275"/>
      <c r="C604" s="274"/>
      <c r="D604" s="332" t="s">
        <v>1260</v>
      </c>
      <c r="E604" s="306"/>
      <c r="F604" s="307"/>
      <c r="G604" s="151"/>
      <c r="H604" s="157"/>
    </row>
    <row r="605" spans="1:8" s="95" customFormat="1">
      <c r="A605" s="275"/>
      <c r="B605" s="275"/>
      <c r="C605" s="274"/>
      <c r="D605" s="310" t="s">
        <v>1031</v>
      </c>
      <c r="E605" s="306"/>
      <c r="F605" s="307"/>
      <c r="G605" s="151"/>
      <c r="H605" s="157"/>
    </row>
    <row r="606" spans="1:8" s="95" customFormat="1">
      <c r="A606" s="275"/>
      <c r="B606" s="275"/>
      <c r="C606" s="274"/>
      <c r="D606" s="308" t="s">
        <v>1318</v>
      </c>
      <c r="E606" s="306"/>
      <c r="F606" s="307"/>
      <c r="G606" s="151"/>
      <c r="H606" s="157"/>
    </row>
    <row r="607" spans="1:8" s="95" customFormat="1">
      <c r="A607" s="275"/>
      <c r="B607" s="275"/>
      <c r="C607" s="274"/>
      <c r="D607" s="310" t="s">
        <v>1032</v>
      </c>
      <c r="E607" s="306"/>
      <c r="F607" s="307"/>
      <c r="G607" s="151"/>
      <c r="H607" s="157"/>
    </row>
    <row r="608" spans="1:8" s="95" customFormat="1">
      <c r="A608" s="275"/>
      <c r="B608" s="275"/>
      <c r="C608" s="274"/>
      <c r="D608" s="311" t="s">
        <v>1319</v>
      </c>
      <c r="E608" s="306"/>
      <c r="F608" s="307"/>
      <c r="G608" s="151"/>
      <c r="H608" s="157"/>
    </row>
    <row r="609" spans="1:8" s="95" customFormat="1">
      <c r="A609" s="275"/>
      <c r="B609" s="275"/>
      <c r="C609" s="274"/>
      <c r="D609" s="310" t="s">
        <v>1033</v>
      </c>
      <c r="E609" s="306"/>
      <c r="F609" s="307"/>
      <c r="G609" s="151"/>
      <c r="H609" s="157"/>
    </row>
    <row r="610" spans="1:8" s="95" customFormat="1">
      <c r="A610" s="275"/>
      <c r="B610" s="275"/>
      <c r="C610" s="274"/>
      <c r="D610" s="308" t="s">
        <v>1318</v>
      </c>
      <c r="E610" s="306"/>
      <c r="F610" s="307"/>
      <c r="G610" s="151"/>
      <c r="H610" s="157"/>
    </row>
    <row r="611" spans="1:8" s="95" customFormat="1">
      <c r="A611" s="275"/>
      <c r="B611" s="275"/>
      <c r="C611" s="274"/>
      <c r="D611" s="310" t="s">
        <v>1034</v>
      </c>
      <c r="E611" s="306"/>
      <c r="F611" s="307"/>
      <c r="G611" s="151"/>
      <c r="H611" s="157"/>
    </row>
    <row r="612" spans="1:8" s="95" customFormat="1">
      <c r="A612" s="275"/>
      <c r="B612" s="275"/>
      <c r="C612" s="274"/>
      <c r="D612" s="310" t="s">
        <v>1035</v>
      </c>
      <c r="E612" s="306"/>
      <c r="F612" s="307"/>
      <c r="G612" s="151"/>
      <c r="H612" s="157"/>
    </row>
    <row r="613" spans="1:8" s="95" customFormat="1">
      <c r="A613" s="275"/>
      <c r="B613" s="275"/>
      <c r="C613" s="274"/>
      <c r="D613" s="512" t="s">
        <v>1038</v>
      </c>
      <c r="E613" s="512"/>
      <c r="F613" s="307" t="s">
        <v>654</v>
      </c>
      <c r="G613" s="151"/>
      <c r="H613" s="157"/>
    </row>
    <row r="614" spans="1:8" s="95" customFormat="1">
      <c r="A614" s="275"/>
      <c r="B614" s="275"/>
      <c r="C614" s="274"/>
      <c r="D614" s="310" t="s">
        <v>1036</v>
      </c>
      <c r="E614" s="306"/>
      <c r="F614" s="307"/>
      <c r="G614" s="151"/>
      <c r="H614" s="157"/>
    </row>
    <row r="615" spans="1:8" s="95" customFormat="1">
      <c r="A615" s="275"/>
      <c r="B615" s="275"/>
      <c r="C615" s="274"/>
      <c r="D615" s="308" t="s">
        <v>1039</v>
      </c>
      <c r="E615" s="306"/>
      <c r="F615" s="307"/>
      <c r="G615" s="151"/>
      <c r="H615" s="157"/>
    </row>
    <row r="616" spans="1:8" s="95" customFormat="1">
      <c r="A616" s="275"/>
      <c r="B616" s="275"/>
      <c r="C616" s="274"/>
      <c r="D616" s="310" t="s">
        <v>1037</v>
      </c>
      <c r="E616" s="306"/>
      <c r="F616" s="307"/>
      <c r="G616" s="151"/>
      <c r="H616" s="157"/>
    </row>
    <row r="617" spans="1:8" s="95" customFormat="1">
      <c r="A617" s="275"/>
      <c r="B617" s="275"/>
      <c r="C617" s="274"/>
      <c r="D617" s="308" t="s">
        <v>1040</v>
      </c>
      <c r="E617" s="306"/>
      <c r="F617" s="307"/>
      <c r="G617" s="151"/>
      <c r="H617" s="157"/>
    </row>
    <row r="618" spans="1:8" s="95" customFormat="1">
      <c r="A618" s="275"/>
      <c r="B618" s="275"/>
      <c r="C618" s="274"/>
      <c r="D618" s="310" t="s">
        <v>1041</v>
      </c>
      <c r="E618" s="306"/>
      <c r="F618" s="307"/>
      <c r="G618" s="151"/>
      <c r="H618" s="157"/>
    </row>
    <row r="619" spans="1:8" s="95" customFormat="1">
      <c r="A619" s="84"/>
      <c r="B619" s="84"/>
      <c r="C619" s="99"/>
      <c r="D619" s="156"/>
      <c r="E619" s="84"/>
      <c r="F619" s="84"/>
      <c r="G619" s="151"/>
      <c r="H619" s="157"/>
    </row>
    <row r="620" spans="1:8" s="84" customFormat="1" ht="24.75" customHeight="1">
      <c r="B620" s="95" t="s">
        <v>1027</v>
      </c>
      <c r="C620" s="95"/>
      <c r="D620" s="95"/>
      <c r="E620" s="510">
        <f>SUM(G623)</f>
        <v>3000000</v>
      </c>
      <c r="F620" s="510"/>
      <c r="G620" s="128" t="s">
        <v>514</v>
      </c>
      <c r="H620" s="95"/>
    </row>
    <row r="621" spans="1:8" s="84" customFormat="1" ht="24.75" customHeight="1">
      <c r="B621" s="99"/>
      <c r="C621" s="99" t="s">
        <v>862</v>
      </c>
      <c r="D621" s="326" t="s">
        <v>1331</v>
      </c>
      <c r="E621" s="99"/>
      <c r="F621" s="99"/>
    </row>
    <row r="622" spans="1:8" s="275" customFormat="1" ht="23.25" customHeight="1">
      <c r="B622" s="274"/>
      <c r="C622" s="274"/>
      <c r="D622" s="443" t="s">
        <v>1332</v>
      </c>
      <c r="E622" s="274"/>
      <c r="F622" s="274"/>
    </row>
    <row r="623" spans="1:8" s="275" customFormat="1" ht="18" customHeight="1">
      <c r="B623" s="274"/>
      <c r="C623" s="274"/>
      <c r="D623" s="445" t="s">
        <v>1330</v>
      </c>
      <c r="E623" s="274"/>
      <c r="F623" s="274"/>
      <c r="G623" s="158">
        <v>3000000</v>
      </c>
      <c r="H623" s="3" t="s">
        <v>514</v>
      </c>
    </row>
    <row r="624" spans="1:8" s="275" customFormat="1" ht="18" customHeight="1">
      <c r="B624" s="274"/>
      <c r="C624" s="274"/>
      <c r="D624" s="273"/>
      <c r="E624" s="274"/>
      <c r="F624" s="274"/>
      <c r="G624" s="158"/>
      <c r="H624" s="272"/>
    </row>
    <row r="625" spans="2:8" s="275" customFormat="1" ht="18" customHeight="1">
      <c r="B625" s="274"/>
      <c r="C625" s="274"/>
      <c r="D625" s="273"/>
      <c r="E625" s="274"/>
      <c r="F625" s="274"/>
      <c r="G625" s="158"/>
      <c r="H625" s="272"/>
    </row>
    <row r="626" spans="2:8" s="275" customFormat="1" ht="18" customHeight="1">
      <c r="B626" s="274"/>
      <c r="C626" s="274"/>
      <c r="D626" s="273"/>
      <c r="E626" s="274"/>
      <c r="F626" s="274"/>
      <c r="G626" s="158"/>
      <c r="H626" s="272"/>
    </row>
    <row r="627" spans="2:8" s="275" customFormat="1" ht="18" customHeight="1">
      <c r="B627" s="274"/>
      <c r="C627" s="274"/>
      <c r="D627" s="273"/>
      <c r="E627" s="274"/>
      <c r="F627" s="274"/>
      <c r="G627" s="158"/>
      <c r="H627" s="272"/>
    </row>
    <row r="628" spans="2:8" s="275" customFormat="1" ht="18" customHeight="1">
      <c r="B628" s="274"/>
      <c r="C628" s="274"/>
      <c r="D628" s="273"/>
      <c r="E628" s="274"/>
      <c r="F628" s="274"/>
      <c r="G628" s="158"/>
      <c r="H628" s="272"/>
    </row>
    <row r="629" spans="2:8" s="275" customFormat="1" ht="18" customHeight="1">
      <c r="B629" s="274"/>
      <c r="C629" s="274"/>
      <c r="D629" s="273"/>
      <c r="E629" s="274"/>
      <c r="F629" s="274"/>
      <c r="G629" s="158"/>
      <c r="H629" s="272"/>
    </row>
    <row r="630" spans="2:8" s="275" customFormat="1" ht="18" customHeight="1">
      <c r="B630" s="274"/>
      <c r="C630" s="274"/>
      <c r="D630" s="273"/>
      <c r="E630" s="274"/>
      <c r="F630" s="274"/>
      <c r="G630" s="158"/>
      <c r="H630" s="272"/>
    </row>
    <row r="631" spans="2:8" s="275" customFormat="1" ht="18" customHeight="1">
      <c r="B631" s="274"/>
      <c r="C631" s="274"/>
      <c r="D631" s="273"/>
      <c r="E631" s="274"/>
      <c r="F631" s="274"/>
      <c r="G631" s="158"/>
      <c r="H631" s="272"/>
    </row>
    <row r="632" spans="2:8" s="275" customFormat="1" ht="18" customHeight="1">
      <c r="B632" s="274"/>
      <c r="C632" s="274"/>
      <c r="D632" s="273"/>
      <c r="E632" s="274"/>
      <c r="F632" s="274"/>
      <c r="G632" s="158"/>
      <c r="H632" s="272"/>
    </row>
    <row r="633" spans="2:8" s="275" customFormat="1" ht="18" customHeight="1">
      <c r="B633" s="274"/>
      <c r="C633" s="274"/>
      <c r="D633" s="273"/>
      <c r="E633" s="274"/>
      <c r="F633" s="274"/>
      <c r="G633" s="158"/>
      <c r="H633" s="272"/>
    </row>
    <row r="634" spans="2:8" s="275" customFormat="1" ht="18" customHeight="1">
      <c r="B634" s="274"/>
      <c r="C634" s="274"/>
      <c r="D634" s="273"/>
      <c r="E634" s="274"/>
      <c r="F634" s="274"/>
      <c r="G634" s="158"/>
      <c r="H634" s="272"/>
    </row>
    <row r="635" spans="2:8" s="275" customFormat="1" ht="18" customHeight="1">
      <c r="B635" s="274"/>
      <c r="C635" s="274"/>
      <c r="D635" s="273"/>
      <c r="E635" s="274"/>
      <c r="F635" s="274"/>
      <c r="G635" s="158"/>
      <c r="H635" s="272"/>
    </row>
    <row r="636" spans="2:8" s="275" customFormat="1" ht="18" customHeight="1">
      <c r="B636" s="274"/>
      <c r="C636" s="274"/>
      <c r="D636" s="273"/>
      <c r="E636" s="274"/>
      <c r="F636" s="274"/>
      <c r="G636" s="158"/>
      <c r="H636" s="272"/>
    </row>
    <row r="637" spans="2:8" s="275" customFormat="1" ht="18" customHeight="1">
      <c r="B637" s="274"/>
      <c r="C637" s="274"/>
      <c r="D637" s="273"/>
      <c r="E637" s="274"/>
      <c r="F637" s="274"/>
      <c r="G637" s="158"/>
      <c r="H637" s="272"/>
    </row>
    <row r="638" spans="2:8" s="275" customFormat="1" ht="18" customHeight="1">
      <c r="B638" s="274"/>
      <c r="C638" s="274"/>
      <c r="D638" s="273"/>
      <c r="E638" s="274"/>
      <c r="F638" s="274"/>
      <c r="G638" s="158"/>
      <c r="H638" s="272"/>
    </row>
    <row r="639" spans="2:8" s="275" customFormat="1" ht="18" customHeight="1">
      <c r="B639" s="274"/>
      <c r="C639" s="274"/>
      <c r="D639" s="273"/>
      <c r="E639" s="274"/>
      <c r="F639" s="274"/>
      <c r="G639" s="158"/>
      <c r="H639" s="272"/>
    </row>
    <row r="640" spans="2:8" s="275" customFormat="1" ht="18" customHeight="1">
      <c r="B640" s="274"/>
      <c r="C640" s="274"/>
      <c r="D640" s="298"/>
      <c r="E640" s="274"/>
      <c r="F640" s="274"/>
      <c r="G640" s="158"/>
      <c r="H640" s="279"/>
    </row>
    <row r="641" spans="2:8" s="275" customFormat="1" ht="18" customHeight="1">
      <c r="B641" s="274"/>
      <c r="C641" s="274"/>
      <c r="D641" s="298"/>
      <c r="E641" s="274"/>
      <c r="F641" s="274"/>
      <c r="G641" s="158"/>
      <c r="H641" s="279"/>
    </row>
    <row r="642" spans="2:8" s="275" customFormat="1" ht="18" customHeight="1">
      <c r="B642" s="274"/>
      <c r="C642" s="274"/>
      <c r="D642" s="430"/>
      <c r="E642" s="274"/>
      <c r="F642" s="274"/>
      <c r="G642" s="158"/>
      <c r="H642" s="427"/>
    </row>
    <row r="643" spans="2:8" s="275" customFormat="1" ht="18" customHeight="1">
      <c r="B643" s="274"/>
      <c r="C643" s="274"/>
      <c r="D643" s="430"/>
      <c r="E643" s="274"/>
      <c r="F643" s="274"/>
      <c r="G643" s="158"/>
      <c r="H643" s="427"/>
    </row>
    <row r="644" spans="2:8" s="275" customFormat="1" ht="18" customHeight="1">
      <c r="B644" s="274"/>
      <c r="C644" s="274"/>
      <c r="D644" s="298"/>
      <c r="E644" s="274"/>
      <c r="F644" s="274"/>
      <c r="G644" s="158"/>
      <c r="H644" s="279"/>
    </row>
    <row r="645" spans="2:8" s="275" customFormat="1" ht="18" customHeight="1">
      <c r="B645" s="274"/>
      <c r="C645" s="274"/>
      <c r="D645" s="273"/>
      <c r="E645" s="274"/>
      <c r="F645" s="274"/>
      <c r="G645" s="158"/>
      <c r="H645" s="272"/>
    </row>
    <row r="646" spans="2:8" s="275" customFormat="1" ht="18" customHeight="1">
      <c r="B646" s="274"/>
      <c r="C646" s="274"/>
      <c r="D646" s="273"/>
      <c r="E646" s="274"/>
      <c r="F646" s="274"/>
      <c r="G646" s="158"/>
      <c r="H646" s="272"/>
    </row>
    <row r="647" spans="2:8" s="84" customFormat="1" ht="24.75" customHeight="1" outlineLevel="1">
      <c r="B647" s="98" t="s">
        <v>759</v>
      </c>
      <c r="C647" s="95"/>
      <c r="D647" s="95"/>
      <c r="E647" s="95"/>
      <c r="F647" s="511">
        <f>SUM(E648)</f>
        <v>1086600</v>
      </c>
      <c r="G647" s="511"/>
      <c r="H647" s="129" t="s">
        <v>514</v>
      </c>
    </row>
    <row r="648" spans="2:8" s="84" customFormat="1" ht="24.75" customHeight="1">
      <c r="B648" s="95" t="s">
        <v>785</v>
      </c>
      <c r="C648" s="95"/>
      <c r="D648" s="95"/>
      <c r="E648" s="510">
        <f>E649</f>
        <v>1086600</v>
      </c>
      <c r="F648" s="510"/>
      <c r="G648" s="128" t="s">
        <v>514</v>
      </c>
      <c r="H648" s="95"/>
    </row>
    <row r="649" spans="2:8" s="84" customFormat="1" ht="24.75" customHeight="1" outlineLevel="1">
      <c r="B649" s="295" t="s">
        <v>1315</v>
      </c>
      <c r="C649" s="153"/>
      <c r="D649" s="153"/>
      <c r="E649" s="509">
        <f>SUM(E650,E653,E658)</f>
        <v>1086600</v>
      </c>
      <c r="F649" s="509"/>
      <c r="G649" s="91" t="s">
        <v>514</v>
      </c>
      <c r="H649" s="153"/>
    </row>
    <row r="650" spans="2:8" s="84" customFormat="1" outlineLevel="1">
      <c r="B650" s="296" t="s">
        <v>1138</v>
      </c>
      <c r="C650" s="153"/>
      <c r="D650" s="153"/>
      <c r="E650" s="509">
        <v>346800</v>
      </c>
      <c r="F650" s="509"/>
      <c r="G650" s="91" t="s">
        <v>514</v>
      </c>
      <c r="H650" s="153"/>
    </row>
    <row r="651" spans="2:8" s="84" customFormat="1" outlineLevel="1">
      <c r="C651" s="506" t="s">
        <v>830</v>
      </c>
      <c r="D651" s="506"/>
      <c r="G651" s="151"/>
      <c r="H651" s="157"/>
    </row>
    <row r="652" spans="2:8" s="84" customFormat="1" outlineLevel="1">
      <c r="C652" s="99"/>
      <c r="D652" s="156"/>
      <c r="G652" s="151"/>
      <c r="H652" s="157"/>
    </row>
    <row r="653" spans="2:8" s="84" customFormat="1" outlineLevel="1">
      <c r="B653" s="296" t="s">
        <v>1111</v>
      </c>
      <c r="C653" s="153"/>
      <c r="D653" s="153"/>
      <c r="E653" s="509">
        <v>542100</v>
      </c>
      <c r="F653" s="509"/>
      <c r="G653" s="91" t="s">
        <v>514</v>
      </c>
      <c r="H653" s="153"/>
    </row>
    <row r="654" spans="2:8" s="275" customFormat="1" outlineLevel="1">
      <c r="B654" s="296"/>
      <c r="C654" s="275" t="s">
        <v>863</v>
      </c>
      <c r="D654" s="153"/>
      <c r="E654" s="288"/>
      <c r="F654" s="288"/>
      <c r="G654" s="91"/>
      <c r="H654" s="153"/>
    </row>
    <row r="655" spans="2:8" s="84" customFormat="1" outlineLevel="1">
      <c r="C655" s="274" t="s">
        <v>832</v>
      </c>
      <c r="D655" s="156"/>
      <c r="G655" s="151"/>
      <c r="H655" s="157"/>
    </row>
    <row r="656" spans="2:8" s="84" customFormat="1" outlineLevel="1">
      <c r="C656" s="274" t="s">
        <v>854</v>
      </c>
      <c r="D656" s="156"/>
      <c r="G656" s="151"/>
      <c r="H656" s="157"/>
    </row>
    <row r="657" spans="1:8" s="84" customFormat="1" outlineLevel="1">
      <c r="C657" s="99"/>
      <c r="D657" s="156"/>
      <c r="G657" s="151"/>
      <c r="H657" s="157"/>
    </row>
    <row r="658" spans="1:8" s="84" customFormat="1" outlineLevel="1">
      <c r="A658" s="95"/>
      <c r="B658" s="296" t="s">
        <v>1118</v>
      </c>
      <c r="C658" s="153"/>
      <c r="D658" s="153"/>
      <c r="E658" s="509">
        <v>197700</v>
      </c>
      <c r="F658" s="509"/>
      <c r="G658" s="91" t="s">
        <v>514</v>
      </c>
      <c r="H658" s="153"/>
    </row>
    <row r="659" spans="1:8" s="99" customFormat="1" outlineLevel="1">
      <c r="B659" s="84"/>
      <c r="C659" s="274" t="s">
        <v>1150</v>
      </c>
      <c r="D659" s="156"/>
      <c r="E659" s="84"/>
      <c r="F659" s="84"/>
      <c r="G659" s="151"/>
      <c r="H659" s="157"/>
    </row>
    <row r="660" spans="1:8">
      <c r="B660" s="84"/>
      <c r="C660" s="274" t="s">
        <v>864</v>
      </c>
      <c r="D660" s="156"/>
      <c r="E660" s="84"/>
      <c r="F660" s="84"/>
      <c r="G660" s="151"/>
      <c r="H660" s="157"/>
    </row>
    <row r="661" spans="1:8">
      <c r="B661" s="84"/>
      <c r="C661" s="506" t="s">
        <v>1154</v>
      </c>
      <c r="D661" s="506"/>
      <c r="E661" s="84"/>
      <c r="F661" s="84"/>
      <c r="G661" s="151"/>
      <c r="H661" s="157"/>
    </row>
    <row r="662" spans="1:8">
      <c r="B662" s="84"/>
      <c r="C662" s="99"/>
      <c r="D662" s="156"/>
      <c r="E662" s="84"/>
      <c r="F662" s="84"/>
      <c r="G662" s="151"/>
      <c r="H662" s="157"/>
    </row>
    <row r="663" spans="1:8">
      <c r="B663" s="84"/>
      <c r="C663" s="99"/>
      <c r="D663" s="156"/>
      <c r="E663" s="84"/>
      <c r="F663" s="84"/>
      <c r="G663" s="151"/>
      <c r="H663" s="157"/>
    </row>
    <row r="664" spans="1:8">
      <c r="B664" s="84"/>
      <c r="C664" s="99"/>
      <c r="D664" s="156"/>
      <c r="E664" s="84"/>
      <c r="F664" s="84"/>
      <c r="G664" s="151"/>
      <c r="H664" s="157"/>
    </row>
    <row r="665" spans="1:8">
      <c r="B665" s="275"/>
      <c r="C665" s="274"/>
      <c r="D665" s="156"/>
      <c r="E665" s="275"/>
      <c r="F665" s="275"/>
      <c r="G665" s="151"/>
      <c r="H665" s="157"/>
    </row>
    <row r="666" spans="1:8">
      <c r="B666" s="275"/>
      <c r="C666" s="274"/>
      <c r="D666" s="156"/>
      <c r="E666" s="275"/>
      <c r="F666" s="275"/>
      <c r="G666" s="151"/>
      <c r="H666" s="157"/>
    </row>
    <row r="667" spans="1:8">
      <c r="B667" s="275"/>
      <c r="C667" s="274"/>
      <c r="D667" s="156"/>
      <c r="E667" s="275"/>
      <c r="F667" s="275"/>
      <c r="G667" s="151"/>
      <c r="H667" s="157"/>
    </row>
    <row r="668" spans="1:8">
      <c r="B668" s="275"/>
      <c r="C668" s="274"/>
      <c r="D668" s="156"/>
      <c r="E668" s="275"/>
      <c r="F668" s="275"/>
      <c r="G668" s="151"/>
      <c r="H668" s="157"/>
    </row>
    <row r="669" spans="1:8">
      <c r="B669" s="275"/>
      <c r="C669" s="274"/>
      <c r="D669" s="156"/>
      <c r="E669" s="275"/>
      <c r="F669" s="275"/>
      <c r="G669" s="151"/>
      <c r="H669" s="157"/>
    </row>
    <row r="670" spans="1:8">
      <c r="B670" s="275"/>
      <c r="C670" s="274"/>
      <c r="D670" s="156"/>
      <c r="E670" s="275"/>
      <c r="F670" s="275"/>
      <c r="G670" s="151"/>
      <c r="H670" s="157"/>
    </row>
    <row r="671" spans="1:8">
      <c r="B671" s="275"/>
      <c r="C671" s="274"/>
      <c r="D671" s="156"/>
      <c r="E671" s="275"/>
      <c r="F671" s="275"/>
      <c r="G671" s="151"/>
      <c r="H671" s="157"/>
    </row>
    <row r="672" spans="1:8">
      <c r="B672" s="275"/>
      <c r="C672" s="274"/>
      <c r="D672" s="156"/>
      <c r="E672" s="275"/>
      <c r="F672" s="275"/>
      <c r="G672" s="151"/>
      <c r="H672" s="157"/>
    </row>
    <row r="673" spans="2:8">
      <c r="B673" s="275"/>
      <c r="C673" s="274"/>
      <c r="D673" s="156"/>
      <c r="E673" s="275"/>
      <c r="F673" s="275"/>
      <c r="G673" s="151"/>
      <c r="H673" s="157"/>
    </row>
    <row r="674" spans="2:8">
      <c r="B674" s="275"/>
      <c r="C674" s="274"/>
      <c r="D674" s="156"/>
      <c r="E674" s="275"/>
      <c r="F674" s="275"/>
      <c r="G674" s="151"/>
      <c r="H674" s="157"/>
    </row>
    <row r="675" spans="2:8">
      <c r="B675" s="275"/>
      <c r="C675" s="274"/>
      <c r="D675" s="156"/>
      <c r="E675" s="275"/>
      <c r="F675" s="275"/>
      <c r="G675" s="151"/>
      <c r="H675" s="157"/>
    </row>
    <row r="676" spans="2:8">
      <c r="B676" s="275"/>
      <c r="C676" s="274"/>
      <c r="D676" s="156"/>
      <c r="E676" s="275"/>
      <c r="F676" s="275"/>
      <c r="G676" s="151"/>
      <c r="H676" s="157"/>
    </row>
    <row r="677" spans="2:8">
      <c r="B677" s="275"/>
      <c r="C677" s="274"/>
      <c r="D677" s="156"/>
      <c r="E677" s="275"/>
      <c r="F677" s="275"/>
      <c r="G677" s="151"/>
      <c r="H677" s="157"/>
    </row>
    <row r="678" spans="2:8">
      <c r="B678" s="275"/>
      <c r="C678" s="274"/>
      <c r="D678" s="156"/>
      <c r="E678" s="275"/>
      <c r="F678" s="275"/>
      <c r="G678" s="151"/>
      <c r="H678" s="157"/>
    </row>
    <row r="679" spans="2:8">
      <c r="B679" s="275"/>
      <c r="C679" s="274"/>
      <c r="D679" s="156"/>
      <c r="E679" s="275"/>
      <c r="F679" s="275"/>
      <c r="G679" s="151"/>
      <c r="H679" s="157"/>
    </row>
    <row r="680" spans="2:8">
      <c r="B680" s="275"/>
      <c r="C680" s="274"/>
      <c r="D680" s="156"/>
      <c r="E680" s="275"/>
      <c r="F680" s="275"/>
      <c r="G680" s="151"/>
      <c r="H680" s="157"/>
    </row>
    <row r="681" spans="2:8">
      <c r="B681" s="275"/>
      <c r="C681" s="274"/>
      <c r="D681" s="156"/>
      <c r="E681" s="275"/>
      <c r="F681" s="275"/>
      <c r="G681" s="151"/>
      <c r="H681" s="157"/>
    </row>
    <row r="682" spans="2:8">
      <c r="B682" s="275"/>
      <c r="C682" s="274"/>
      <c r="D682" s="156"/>
      <c r="E682" s="275"/>
      <c r="F682" s="275"/>
      <c r="G682" s="151"/>
      <c r="H682" s="157"/>
    </row>
    <row r="683" spans="2:8">
      <c r="B683" s="275"/>
      <c r="C683" s="274"/>
      <c r="D683" s="156"/>
      <c r="E683" s="275"/>
      <c r="F683" s="275"/>
      <c r="G683" s="151"/>
      <c r="H683" s="157"/>
    </row>
    <row r="684" spans="2:8">
      <c r="B684" s="98" t="s">
        <v>760</v>
      </c>
      <c r="C684" s="95"/>
      <c r="D684" s="95"/>
      <c r="E684" s="95"/>
      <c r="F684" s="511">
        <f>E685</f>
        <v>1474500</v>
      </c>
      <c r="G684" s="511"/>
      <c r="H684" s="129" t="s">
        <v>514</v>
      </c>
    </row>
    <row r="685" spans="2:8">
      <c r="B685" s="95" t="s">
        <v>785</v>
      </c>
      <c r="C685" s="95"/>
      <c r="D685" s="95"/>
      <c r="E685" s="510">
        <f>E686</f>
        <v>1474500</v>
      </c>
      <c r="F685" s="510"/>
      <c r="G685" s="128" t="s">
        <v>514</v>
      </c>
      <c r="H685" s="95"/>
    </row>
    <row r="686" spans="2:8">
      <c r="B686" s="295" t="s">
        <v>1315</v>
      </c>
      <c r="C686" s="153"/>
      <c r="D686" s="153"/>
      <c r="E686" s="509">
        <f>SUM(E687,E690,E693)</f>
        <v>1474500</v>
      </c>
      <c r="F686" s="509"/>
      <c r="G686" s="91" t="s">
        <v>514</v>
      </c>
      <c r="H686" s="153"/>
    </row>
    <row r="687" spans="2:8">
      <c r="B687" s="296" t="s">
        <v>1110</v>
      </c>
      <c r="C687" s="153"/>
      <c r="D687" s="153"/>
      <c r="E687" s="509">
        <v>1113400</v>
      </c>
      <c r="F687" s="509"/>
      <c r="G687" s="91" t="s">
        <v>514</v>
      </c>
      <c r="H687" s="153"/>
    </row>
    <row r="688" spans="2:8">
      <c r="B688" s="84"/>
      <c r="C688" s="506" t="s">
        <v>830</v>
      </c>
      <c r="D688" s="506"/>
      <c r="E688" s="84"/>
      <c r="F688" s="84"/>
      <c r="G688" s="151"/>
      <c r="H688" s="157"/>
    </row>
    <row r="689" spans="1:8">
      <c r="B689" s="84"/>
      <c r="C689" s="99"/>
      <c r="D689" s="156"/>
      <c r="E689" s="84"/>
      <c r="F689" s="84"/>
      <c r="G689" s="151"/>
      <c r="H689" s="157"/>
    </row>
    <row r="690" spans="1:8">
      <c r="B690" s="296" t="s">
        <v>1111</v>
      </c>
      <c r="C690" s="153"/>
      <c r="D690" s="153"/>
      <c r="E690" s="509">
        <v>97500</v>
      </c>
      <c r="F690" s="509"/>
      <c r="G690" s="91" t="s">
        <v>514</v>
      </c>
      <c r="H690" s="153"/>
    </row>
    <row r="691" spans="1:8" ht="24" customHeight="1">
      <c r="B691" s="84"/>
      <c r="C691" s="453" t="s">
        <v>1126</v>
      </c>
      <c r="D691" s="453"/>
      <c r="E691" s="84"/>
      <c r="F691" s="84"/>
      <c r="G691" s="151"/>
      <c r="H691" s="157"/>
    </row>
    <row r="692" spans="1:8" s="95" customFormat="1">
      <c r="A692" s="100"/>
      <c r="B692" s="84"/>
      <c r="C692" s="99"/>
      <c r="D692" s="156"/>
      <c r="E692" s="84"/>
      <c r="F692" s="84"/>
      <c r="G692" s="151"/>
      <c r="H692" s="157"/>
    </row>
    <row r="693" spans="1:8" s="84" customFormat="1" outlineLevel="1">
      <c r="A693" s="95"/>
      <c r="B693" s="296" t="s">
        <v>1118</v>
      </c>
      <c r="C693" s="153"/>
      <c r="D693" s="153"/>
      <c r="E693" s="509">
        <v>263600</v>
      </c>
      <c r="F693" s="509"/>
      <c r="G693" s="91" t="s">
        <v>514</v>
      </c>
      <c r="H693" s="153"/>
    </row>
    <row r="694" spans="1:8" s="99" customFormat="1" outlineLevel="1">
      <c r="B694" s="84"/>
      <c r="C694" s="453" t="s">
        <v>1139</v>
      </c>
      <c r="D694" s="453"/>
      <c r="E694" s="84"/>
      <c r="F694" s="84"/>
      <c r="G694" s="151"/>
      <c r="H694" s="157"/>
    </row>
    <row r="695" spans="1:8">
      <c r="B695" s="84"/>
      <c r="C695" s="274" t="s">
        <v>1155</v>
      </c>
      <c r="D695" s="274"/>
      <c r="E695" s="84"/>
      <c r="F695" s="84"/>
      <c r="G695" s="151"/>
      <c r="H695" s="157"/>
    </row>
    <row r="696" spans="1:8" s="95" customFormat="1">
      <c r="A696" s="100"/>
      <c r="B696" s="84"/>
      <c r="C696" s="274" t="s">
        <v>1156</v>
      </c>
      <c r="D696" s="156"/>
      <c r="E696" s="84"/>
      <c r="F696" s="84"/>
      <c r="G696" s="151"/>
      <c r="H696" s="157"/>
    </row>
    <row r="697" spans="1:8" s="95" customFormat="1">
      <c r="A697" s="100"/>
      <c r="B697" s="84"/>
      <c r="C697" s="99"/>
      <c r="D697" s="156"/>
      <c r="E697" s="84"/>
      <c r="F697" s="84"/>
      <c r="G697" s="151"/>
      <c r="H697" s="157"/>
    </row>
    <row r="698" spans="1:8" s="84" customFormat="1" outlineLevel="1">
      <c r="A698" s="95"/>
      <c r="C698" s="99"/>
      <c r="D698" s="156"/>
      <c r="G698" s="151"/>
      <c r="H698" s="157"/>
    </row>
    <row r="699" spans="1:8" s="275" customFormat="1" outlineLevel="1">
      <c r="A699" s="95"/>
      <c r="C699" s="274"/>
      <c r="D699" s="156"/>
      <c r="G699" s="151"/>
      <c r="H699" s="157"/>
    </row>
    <row r="700" spans="1:8" s="275" customFormat="1" outlineLevel="1">
      <c r="A700" s="95"/>
      <c r="C700" s="274"/>
      <c r="D700" s="156"/>
      <c r="G700" s="151"/>
      <c r="H700" s="157"/>
    </row>
    <row r="701" spans="1:8" s="275" customFormat="1" outlineLevel="1">
      <c r="A701" s="95"/>
      <c r="C701" s="274"/>
      <c r="D701" s="156"/>
      <c r="G701" s="151"/>
      <c r="H701" s="157"/>
    </row>
    <row r="702" spans="1:8" s="275" customFormat="1" outlineLevel="1">
      <c r="A702" s="95"/>
      <c r="C702" s="274"/>
      <c r="D702" s="156"/>
      <c r="G702" s="151"/>
      <c r="H702" s="157"/>
    </row>
    <row r="703" spans="1:8" s="275" customFormat="1" outlineLevel="1">
      <c r="A703" s="95"/>
      <c r="C703" s="274"/>
      <c r="D703" s="156"/>
      <c r="G703" s="151"/>
      <c r="H703" s="157"/>
    </row>
    <row r="704" spans="1:8" s="275" customFormat="1" outlineLevel="1">
      <c r="A704" s="95"/>
      <c r="C704" s="274"/>
      <c r="D704" s="156"/>
      <c r="G704" s="151"/>
      <c r="H704" s="157"/>
    </row>
    <row r="705" spans="1:8" s="275" customFormat="1" outlineLevel="1">
      <c r="A705" s="95"/>
      <c r="C705" s="274"/>
      <c r="D705" s="156"/>
      <c r="G705" s="151"/>
      <c r="H705" s="157"/>
    </row>
    <row r="706" spans="1:8" s="275" customFormat="1" outlineLevel="1">
      <c r="A706" s="95"/>
      <c r="C706" s="274"/>
      <c r="D706" s="156"/>
      <c r="G706" s="151"/>
      <c r="H706" s="157"/>
    </row>
    <row r="707" spans="1:8" s="275" customFormat="1" outlineLevel="1">
      <c r="A707" s="95"/>
      <c r="C707" s="274"/>
      <c r="D707" s="156"/>
      <c r="G707" s="151"/>
      <c r="H707" s="157"/>
    </row>
    <row r="708" spans="1:8" s="275" customFormat="1" outlineLevel="1">
      <c r="A708" s="95"/>
      <c r="C708" s="274"/>
      <c r="D708" s="156"/>
      <c r="G708" s="151"/>
      <c r="H708" s="157"/>
    </row>
    <row r="709" spans="1:8" s="275" customFormat="1" outlineLevel="1">
      <c r="A709" s="95"/>
      <c r="C709" s="274"/>
      <c r="D709" s="156"/>
      <c r="G709" s="151"/>
      <c r="H709" s="157"/>
    </row>
    <row r="710" spans="1:8" s="275" customFormat="1" outlineLevel="1">
      <c r="A710" s="95"/>
      <c r="C710" s="274"/>
      <c r="D710" s="156"/>
      <c r="G710" s="151"/>
      <c r="H710" s="157"/>
    </row>
    <row r="711" spans="1:8" s="275" customFormat="1" outlineLevel="1">
      <c r="A711" s="95"/>
      <c r="C711" s="274"/>
      <c r="D711" s="156"/>
      <c r="G711" s="151"/>
      <c r="H711" s="157"/>
    </row>
    <row r="712" spans="1:8" s="275" customFormat="1" outlineLevel="1">
      <c r="A712" s="95"/>
      <c r="C712" s="274"/>
      <c r="D712" s="156"/>
      <c r="G712" s="151"/>
      <c r="H712" s="157"/>
    </row>
    <row r="713" spans="1:8" s="275" customFormat="1" outlineLevel="1">
      <c r="A713" s="95"/>
      <c r="C713" s="274"/>
      <c r="D713" s="156"/>
      <c r="G713" s="151"/>
      <c r="H713" s="157"/>
    </row>
    <row r="714" spans="1:8" s="275" customFormat="1" outlineLevel="1">
      <c r="A714" s="95"/>
      <c r="C714" s="274"/>
      <c r="D714" s="156"/>
      <c r="G714" s="151"/>
      <c r="H714" s="157"/>
    </row>
    <row r="715" spans="1:8" s="275" customFormat="1" outlineLevel="1">
      <c r="A715" s="95"/>
      <c r="C715" s="274"/>
      <c r="D715" s="156"/>
      <c r="G715" s="151"/>
      <c r="H715" s="157"/>
    </row>
    <row r="716" spans="1:8" s="275" customFormat="1" outlineLevel="1">
      <c r="A716" s="95"/>
      <c r="C716" s="274"/>
      <c r="D716" s="156"/>
      <c r="G716" s="151"/>
      <c r="H716" s="157"/>
    </row>
    <row r="717" spans="1:8" s="275" customFormat="1" outlineLevel="1">
      <c r="A717" s="95"/>
      <c r="C717" s="274"/>
      <c r="D717" s="156"/>
      <c r="G717" s="151"/>
      <c r="H717" s="157"/>
    </row>
    <row r="718" spans="1:8" s="275" customFormat="1" outlineLevel="1">
      <c r="A718" s="95"/>
      <c r="C718" s="274"/>
      <c r="D718" s="156"/>
      <c r="G718" s="151"/>
      <c r="H718" s="157"/>
    </row>
    <row r="719" spans="1:8" s="275" customFormat="1" outlineLevel="1">
      <c r="A719" s="95"/>
      <c r="C719" s="274"/>
      <c r="D719" s="156"/>
      <c r="G719" s="151"/>
      <c r="H719" s="157"/>
    </row>
    <row r="720" spans="1:8" s="275" customFormat="1" outlineLevel="1">
      <c r="A720" s="95"/>
      <c r="C720" s="274"/>
      <c r="D720" s="156"/>
      <c r="G720" s="151"/>
      <c r="H720" s="157"/>
    </row>
    <row r="721" spans="1:8" s="95" customFormat="1">
      <c r="A721" s="100"/>
      <c r="B721" s="98" t="s">
        <v>761</v>
      </c>
      <c r="F721" s="511">
        <f>E722+E740</f>
        <v>20889050</v>
      </c>
      <c r="G721" s="511"/>
      <c r="H721" s="129" t="s">
        <v>514</v>
      </c>
    </row>
    <row r="722" spans="1:8" s="84" customFormat="1" outlineLevel="1">
      <c r="A722" s="95"/>
      <c r="B722" s="95" t="s">
        <v>828</v>
      </c>
      <c r="C722" s="95"/>
      <c r="D722" s="95"/>
      <c r="E722" s="510">
        <f>E723+E737</f>
        <v>15421000</v>
      </c>
      <c r="F722" s="510"/>
      <c r="G722" s="128" t="s">
        <v>514</v>
      </c>
      <c r="H722" s="95"/>
    </row>
    <row r="723" spans="1:8" s="99" customFormat="1" outlineLevel="1">
      <c r="B723" s="295" t="s">
        <v>1314</v>
      </c>
      <c r="C723" s="153"/>
      <c r="D723" s="153"/>
      <c r="E723" s="509">
        <f>SUM(E724,E729,E732)</f>
        <v>15041400</v>
      </c>
      <c r="F723" s="509"/>
      <c r="G723" s="91" t="s">
        <v>514</v>
      </c>
      <c r="H723" s="153"/>
    </row>
    <row r="724" spans="1:8">
      <c r="B724" s="296" t="s">
        <v>829</v>
      </c>
      <c r="C724" s="153"/>
      <c r="D724" s="153"/>
      <c r="E724" s="509">
        <v>13376600</v>
      </c>
      <c r="F724" s="509"/>
      <c r="G724" s="91" t="s">
        <v>514</v>
      </c>
      <c r="H724" s="153"/>
    </row>
    <row r="725" spans="1:8" s="95" customFormat="1">
      <c r="A725" s="100"/>
      <c r="B725" s="84"/>
      <c r="C725" s="274" t="s">
        <v>1157</v>
      </c>
      <c r="D725" s="156"/>
      <c r="E725" s="84"/>
      <c r="F725" s="84"/>
      <c r="G725" s="151"/>
      <c r="H725" s="157"/>
    </row>
    <row r="726" spans="1:8" s="84" customFormat="1" outlineLevel="1">
      <c r="A726" s="95"/>
      <c r="C726" s="274" t="s">
        <v>865</v>
      </c>
      <c r="D726" s="274"/>
      <c r="G726" s="151"/>
      <c r="H726" s="157"/>
    </row>
    <row r="727" spans="1:8" s="84" customFormat="1" outlineLevel="1">
      <c r="C727" s="274" t="s">
        <v>1158</v>
      </c>
      <c r="G727" s="151"/>
      <c r="H727" s="157"/>
    </row>
    <row r="728" spans="1:8" s="95" customFormat="1" ht="23.25" customHeight="1">
      <c r="A728" s="84"/>
      <c r="B728" s="84"/>
      <c r="C728" s="99"/>
      <c r="D728" s="156"/>
      <c r="E728" s="84"/>
      <c r="F728" s="84"/>
      <c r="G728" s="151"/>
      <c r="H728" s="157"/>
    </row>
    <row r="729" spans="1:8" s="84" customFormat="1" ht="24.75" customHeight="1">
      <c r="B729" s="296" t="s">
        <v>831</v>
      </c>
      <c r="C729" s="153"/>
      <c r="D729" s="153"/>
      <c r="E729" s="509">
        <v>811800</v>
      </c>
      <c r="F729" s="509"/>
      <c r="G729" s="91" t="s">
        <v>514</v>
      </c>
      <c r="H729" s="153"/>
    </row>
    <row r="730" spans="1:8" s="84" customFormat="1" ht="24.75" customHeight="1">
      <c r="C730" s="274" t="s">
        <v>1159</v>
      </c>
      <c r="D730" s="156"/>
      <c r="G730" s="151"/>
      <c r="H730" s="157"/>
    </row>
    <row r="731" spans="1:8" s="84" customFormat="1" outlineLevel="1">
      <c r="C731" s="99"/>
      <c r="D731" s="156"/>
      <c r="G731" s="151"/>
      <c r="H731" s="157"/>
    </row>
    <row r="732" spans="1:8" s="84" customFormat="1" ht="24.75" customHeight="1">
      <c r="B732" s="296" t="s">
        <v>1116</v>
      </c>
      <c r="C732" s="153"/>
      <c r="D732" s="153"/>
      <c r="E732" s="509">
        <v>853000</v>
      </c>
      <c r="F732" s="509"/>
      <c r="G732" s="91" t="s">
        <v>514</v>
      </c>
      <c r="H732" s="153"/>
    </row>
    <row r="733" spans="1:8" s="275" customFormat="1" outlineLevel="1">
      <c r="C733" s="275" t="s">
        <v>1160</v>
      </c>
      <c r="D733" s="313"/>
      <c r="G733" s="151"/>
      <c r="H733" s="157"/>
    </row>
    <row r="734" spans="1:8" s="275" customFormat="1" outlineLevel="1">
      <c r="C734" s="275" t="s">
        <v>1161</v>
      </c>
      <c r="D734" s="313"/>
      <c r="G734" s="151"/>
      <c r="H734" s="157"/>
    </row>
    <row r="735" spans="1:8" s="275" customFormat="1" outlineLevel="1">
      <c r="C735" s="515" t="s">
        <v>866</v>
      </c>
      <c r="D735" s="515"/>
      <c r="G735" s="151"/>
      <c r="H735" s="157"/>
    </row>
    <row r="736" spans="1:8" s="84" customFormat="1" ht="23.25" customHeight="1" outlineLevel="1">
      <c r="C736" s="99"/>
      <c r="D736" s="156"/>
      <c r="G736" s="151"/>
      <c r="H736" s="157"/>
    </row>
    <row r="737" spans="1:8" s="84" customFormat="1" outlineLevel="1">
      <c r="B737" s="295" t="s">
        <v>839</v>
      </c>
      <c r="C737" s="153"/>
      <c r="D737" s="153"/>
      <c r="E737" s="509">
        <v>379600</v>
      </c>
      <c r="F737" s="509"/>
      <c r="G737" s="91" t="s">
        <v>514</v>
      </c>
      <c r="H737" s="153"/>
    </row>
    <row r="738" spans="1:8" s="84" customFormat="1" outlineLevel="1">
      <c r="C738" s="506" t="s">
        <v>1162</v>
      </c>
      <c r="D738" s="506"/>
      <c r="G738" s="151"/>
      <c r="H738" s="157"/>
    </row>
    <row r="739" spans="1:8" s="84" customFormat="1" ht="24.75" customHeight="1" outlineLevel="1">
      <c r="C739" s="99"/>
      <c r="D739" s="156"/>
      <c r="G739" s="151"/>
      <c r="H739" s="157"/>
    </row>
    <row r="740" spans="1:8" s="99" customFormat="1" outlineLevel="1">
      <c r="B740" s="448" t="s">
        <v>1028</v>
      </c>
      <c r="C740" s="95"/>
      <c r="D740" s="95"/>
      <c r="E740" s="510">
        <f>SUM(G742:G756)</f>
        <v>5468050</v>
      </c>
      <c r="F740" s="510"/>
      <c r="G740" s="128" t="s">
        <v>514</v>
      </c>
      <c r="H740" s="95"/>
    </row>
    <row r="741" spans="1:8" s="275" customFormat="1" ht="24.75" customHeight="1" outlineLevel="1">
      <c r="C741" s="275" t="s">
        <v>867</v>
      </c>
      <c r="D741" s="315" t="s">
        <v>1119</v>
      </c>
    </row>
    <row r="742" spans="1:8" s="275" customFormat="1" ht="24.75" customHeight="1" outlineLevel="1">
      <c r="D742" s="315" t="s">
        <v>1120</v>
      </c>
      <c r="G742" s="151">
        <v>1290000</v>
      </c>
      <c r="H742" s="157" t="s">
        <v>514</v>
      </c>
    </row>
    <row r="743" spans="1:8" s="153" customFormat="1">
      <c r="A743" s="293"/>
      <c r="B743" s="275"/>
      <c r="C743" s="275" t="s">
        <v>853</v>
      </c>
      <c r="D743" s="275" t="s">
        <v>1329</v>
      </c>
      <c r="E743" s="275"/>
      <c r="F743" s="275"/>
      <c r="G743" s="151">
        <v>1225800</v>
      </c>
      <c r="H743" s="157" t="s">
        <v>514</v>
      </c>
    </row>
    <row r="744" spans="1:8" s="275" customFormat="1" ht="24.75" customHeight="1" outlineLevel="1">
      <c r="C744" s="275" t="s">
        <v>848</v>
      </c>
      <c r="D744" s="275" t="s">
        <v>1347</v>
      </c>
    </row>
    <row r="745" spans="1:8" s="275" customFormat="1" ht="24.75" customHeight="1" outlineLevel="1">
      <c r="D745" s="323" t="s">
        <v>1348</v>
      </c>
      <c r="G745" s="151">
        <v>514600</v>
      </c>
      <c r="H745" s="157" t="s">
        <v>514</v>
      </c>
    </row>
    <row r="746" spans="1:8" s="275" customFormat="1" outlineLevel="1">
      <c r="C746" s="275" t="s">
        <v>869</v>
      </c>
      <c r="D746" s="275" t="s">
        <v>1242</v>
      </c>
    </row>
    <row r="747" spans="1:8" s="275" customFormat="1" outlineLevel="1">
      <c r="D747" s="315" t="s">
        <v>1300</v>
      </c>
      <c r="G747" s="151">
        <v>585200</v>
      </c>
      <c r="H747" s="157" t="s">
        <v>514</v>
      </c>
    </row>
    <row r="748" spans="1:8" s="153" customFormat="1">
      <c r="A748" s="275"/>
      <c r="B748" s="275"/>
      <c r="C748" s="275" t="s">
        <v>870</v>
      </c>
      <c r="D748" s="275" t="s">
        <v>1243</v>
      </c>
      <c r="E748" s="275"/>
      <c r="F748" s="275"/>
      <c r="G748" s="151">
        <v>10000</v>
      </c>
      <c r="H748" s="157" t="s">
        <v>514</v>
      </c>
    </row>
    <row r="749" spans="1:8" s="275" customFormat="1" ht="24.75" customHeight="1">
      <c r="C749" s="275" t="s">
        <v>871</v>
      </c>
      <c r="D749" s="275" t="s">
        <v>1244</v>
      </c>
      <c r="G749" s="151">
        <v>615000</v>
      </c>
      <c r="H749" s="157" t="s">
        <v>514</v>
      </c>
    </row>
    <row r="750" spans="1:8" s="275" customFormat="1" outlineLevel="1">
      <c r="C750" s="275" t="s">
        <v>872</v>
      </c>
      <c r="D750" s="275" t="s">
        <v>1245</v>
      </c>
      <c r="G750" s="151">
        <v>180000</v>
      </c>
      <c r="H750" s="157" t="s">
        <v>514</v>
      </c>
    </row>
    <row r="751" spans="1:8" s="153" customFormat="1">
      <c r="A751" s="275"/>
      <c r="B751" s="275"/>
      <c r="C751" s="275" t="s">
        <v>873</v>
      </c>
      <c r="D751" s="275" t="s">
        <v>1246</v>
      </c>
      <c r="E751" s="275"/>
      <c r="F751" s="275"/>
    </row>
    <row r="752" spans="1:8" s="153" customFormat="1">
      <c r="A752" s="275"/>
      <c r="B752" s="275"/>
      <c r="C752" s="275"/>
      <c r="D752" s="275" t="s">
        <v>1301</v>
      </c>
      <c r="E752" s="275"/>
      <c r="F752" s="275"/>
      <c r="G752" s="151">
        <v>410050</v>
      </c>
      <c r="H752" s="157" t="s">
        <v>514</v>
      </c>
    </row>
    <row r="753" spans="1:8" s="153" customFormat="1">
      <c r="A753" s="275"/>
      <c r="B753" s="275"/>
      <c r="C753" s="275" t="s">
        <v>874</v>
      </c>
      <c r="D753" s="275" t="s">
        <v>1247</v>
      </c>
      <c r="E753" s="275"/>
      <c r="F753" s="275"/>
      <c r="G753" s="151">
        <v>20000</v>
      </c>
      <c r="H753" s="157" t="s">
        <v>514</v>
      </c>
    </row>
    <row r="754" spans="1:8" s="84" customFormat="1" outlineLevel="1">
      <c r="A754" s="95"/>
      <c r="B754" s="99"/>
      <c r="C754" s="99" t="s">
        <v>875</v>
      </c>
      <c r="D754" s="5" t="s">
        <v>1248</v>
      </c>
      <c r="E754" s="99"/>
      <c r="F754" s="99"/>
    </row>
    <row r="755" spans="1:8" s="275" customFormat="1" outlineLevel="1">
      <c r="A755" s="95"/>
      <c r="B755" s="274"/>
      <c r="C755" s="274"/>
      <c r="D755" s="318" t="s">
        <v>1302</v>
      </c>
      <c r="E755" s="274"/>
      <c r="F755" s="274"/>
      <c r="G755" s="158">
        <v>50400</v>
      </c>
      <c r="H755" s="3" t="s">
        <v>514</v>
      </c>
    </row>
    <row r="756" spans="1:8" s="275" customFormat="1" outlineLevel="1">
      <c r="A756" s="153"/>
      <c r="C756" s="275" t="s">
        <v>868</v>
      </c>
      <c r="D756" s="244" t="s">
        <v>1249</v>
      </c>
      <c r="G756" s="151">
        <v>567000</v>
      </c>
      <c r="H756" s="157" t="s">
        <v>514</v>
      </c>
    </row>
    <row r="757" spans="1:8" s="275" customFormat="1" outlineLevel="1">
      <c r="A757" s="95"/>
      <c r="B757" s="274"/>
      <c r="C757" s="274"/>
      <c r="D757" s="5"/>
      <c r="E757" s="274"/>
      <c r="F757" s="274"/>
      <c r="G757" s="158"/>
      <c r="H757" s="272"/>
    </row>
    <row r="758" spans="1:8" s="275" customFormat="1" outlineLevel="1">
      <c r="A758" s="95"/>
      <c r="B758" s="278" t="s">
        <v>1045</v>
      </c>
      <c r="C758" s="274"/>
      <c r="D758" s="5"/>
      <c r="E758" s="274"/>
      <c r="F758" s="274"/>
      <c r="G758" s="158"/>
      <c r="H758" s="272"/>
    </row>
    <row r="759" spans="1:8" s="95" customFormat="1">
      <c r="A759" s="84"/>
      <c r="B759" s="98" t="s">
        <v>1044</v>
      </c>
      <c r="F759" s="511">
        <f>E760</f>
        <v>40000</v>
      </c>
      <c r="G759" s="511"/>
      <c r="H759" s="129" t="s">
        <v>514</v>
      </c>
    </row>
    <row r="760" spans="1:8" s="95" customFormat="1">
      <c r="A760" s="84"/>
      <c r="B760" s="95" t="s">
        <v>788</v>
      </c>
      <c r="E760" s="510">
        <f>G761</f>
        <v>40000</v>
      </c>
      <c r="F760" s="510"/>
      <c r="G760" s="128" t="s">
        <v>514</v>
      </c>
    </row>
    <row r="761" spans="1:8" s="84" customFormat="1" outlineLevel="1">
      <c r="A761" s="95"/>
      <c r="B761" s="99"/>
      <c r="C761" s="99" t="s">
        <v>877</v>
      </c>
      <c r="D761" s="5" t="s">
        <v>762</v>
      </c>
      <c r="E761" s="99"/>
      <c r="F761" s="99"/>
      <c r="G761" s="158">
        <v>40000</v>
      </c>
      <c r="H761" s="3" t="s">
        <v>514</v>
      </c>
    </row>
    <row r="762" spans="1:8" s="275" customFormat="1" outlineLevel="1">
      <c r="A762" s="95"/>
      <c r="B762" s="274"/>
      <c r="C762" s="274"/>
      <c r="D762" s="5"/>
      <c r="E762" s="274"/>
      <c r="F762" s="274"/>
      <c r="G762" s="158"/>
      <c r="H762" s="272"/>
    </row>
    <row r="763" spans="1:8" s="84" customFormat="1" outlineLevel="1">
      <c r="B763" s="95" t="s">
        <v>1046</v>
      </c>
      <c r="C763" s="95"/>
      <c r="D763" s="95"/>
      <c r="E763" s="83"/>
      <c r="F763" s="83"/>
      <c r="G763" s="83"/>
      <c r="H763" s="83"/>
    </row>
    <row r="764" spans="1:8" s="275" customFormat="1" outlineLevel="1">
      <c r="B764" s="95" t="s">
        <v>1043</v>
      </c>
      <c r="C764" s="83"/>
      <c r="D764" s="83"/>
      <c r="E764" s="83"/>
      <c r="F764" s="83"/>
      <c r="G764" s="83"/>
      <c r="H764" s="83"/>
    </row>
    <row r="765" spans="1:8" s="84" customFormat="1" outlineLevel="1">
      <c r="B765" s="316" t="s">
        <v>1047</v>
      </c>
      <c r="C765" s="316"/>
      <c r="D765" s="316"/>
      <c r="E765" s="316"/>
      <c r="H765" s="129"/>
    </row>
    <row r="766" spans="1:8" s="275" customFormat="1" outlineLevel="1">
      <c r="B766" s="316" t="s">
        <v>1048</v>
      </c>
      <c r="C766" s="316"/>
      <c r="D766" s="316"/>
      <c r="E766" s="316"/>
      <c r="F766" s="511">
        <f>E767+E806</f>
        <v>206000</v>
      </c>
      <c r="G766" s="511"/>
      <c r="H766" s="247" t="s">
        <v>514</v>
      </c>
    </row>
    <row r="767" spans="1:8" s="95" customFormat="1">
      <c r="A767" s="84"/>
      <c r="B767" s="95" t="s">
        <v>788</v>
      </c>
      <c r="E767" s="510">
        <f>G769</f>
        <v>206000</v>
      </c>
      <c r="F767" s="510"/>
      <c r="G767" s="246" t="s">
        <v>514</v>
      </c>
    </row>
    <row r="768" spans="1:8" s="84" customFormat="1" outlineLevel="1">
      <c r="B768" s="99"/>
      <c r="C768" s="99" t="s">
        <v>876</v>
      </c>
      <c r="D768" s="5" t="s">
        <v>1252</v>
      </c>
      <c r="E768" s="99"/>
      <c r="F768" s="99"/>
    </row>
    <row r="769" spans="2:8" s="99" customFormat="1" outlineLevel="1">
      <c r="B769" s="83"/>
      <c r="C769" s="83"/>
      <c r="D769" s="83" t="s">
        <v>1253</v>
      </c>
      <c r="E769" s="83"/>
      <c r="F769" s="83"/>
      <c r="G769" s="158">
        <v>206000</v>
      </c>
      <c r="H769" s="3" t="s">
        <v>514</v>
      </c>
    </row>
    <row r="770" spans="2:8" s="274" customFormat="1" outlineLevel="1">
      <c r="B770" s="83"/>
      <c r="C770" s="83"/>
      <c r="D770" s="83"/>
      <c r="E770" s="83"/>
      <c r="F770" s="83"/>
      <c r="G770" s="158"/>
      <c r="H770" s="272"/>
    </row>
    <row r="771" spans="2:8" s="274" customFormat="1" outlineLevel="1">
      <c r="B771" s="83"/>
      <c r="C771" s="83"/>
      <c r="D771" s="83"/>
      <c r="E771" s="83"/>
      <c r="F771" s="83"/>
      <c r="G771" s="158"/>
      <c r="H771" s="272"/>
    </row>
    <row r="772" spans="2:8" s="274" customFormat="1" outlineLevel="1">
      <c r="B772" s="83"/>
      <c r="C772" s="83"/>
      <c r="D772" s="83"/>
      <c r="E772" s="83"/>
      <c r="F772" s="83"/>
      <c r="G772" s="158"/>
      <c r="H772" s="272"/>
    </row>
    <row r="773" spans="2:8" s="274" customFormat="1" outlineLevel="1">
      <c r="B773" s="83"/>
      <c r="C773" s="83"/>
      <c r="D773" s="83"/>
      <c r="E773" s="83"/>
      <c r="F773" s="83"/>
      <c r="G773" s="158"/>
      <c r="H773" s="272"/>
    </row>
    <row r="774" spans="2:8" s="274" customFormat="1" outlineLevel="1">
      <c r="B774" s="83"/>
      <c r="C774" s="83"/>
      <c r="D774" s="83"/>
      <c r="E774" s="83"/>
      <c r="F774" s="83"/>
      <c r="G774" s="158"/>
      <c r="H774" s="272"/>
    </row>
    <row r="775" spans="2:8" s="274" customFormat="1" outlineLevel="1">
      <c r="B775" s="83"/>
      <c r="C775" s="83"/>
      <c r="D775" s="83"/>
      <c r="E775" s="83"/>
      <c r="F775" s="83"/>
      <c r="G775" s="158"/>
      <c r="H775" s="272"/>
    </row>
    <row r="776" spans="2:8" s="274" customFormat="1" outlineLevel="1">
      <c r="B776" s="83"/>
      <c r="C776" s="83"/>
      <c r="D776" s="83"/>
      <c r="E776" s="83"/>
      <c r="F776" s="83"/>
      <c r="G776" s="158"/>
      <c r="H776" s="272"/>
    </row>
    <row r="777" spans="2:8" s="274" customFormat="1" outlineLevel="1">
      <c r="B777" s="83"/>
      <c r="C777" s="83"/>
      <c r="D777" s="83"/>
      <c r="E777" s="83"/>
      <c r="F777" s="83"/>
      <c r="G777" s="158"/>
      <c r="H777" s="272"/>
    </row>
    <row r="778" spans="2:8" s="274" customFormat="1" outlineLevel="1">
      <c r="B778" s="83"/>
      <c r="C778" s="83"/>
      <c r="D778" s="83"/>
      <c r="E778" s="83"/>
      <c r="F778" s="83"/>
      <c r="G778" s="158"/>
      <c r="H778" s="272"/>
    </row>
    <row r="779" spans="2:8" s="274" customFormat="1" outlineLevel="1">
      <c r="B779" s="83"/>
      <c r="C779" s="83"/>
      <c r="D779" s="83"/>
      <c r="E779" s="83"/>
      <c r="F779" s="83"/>
      <c r="G779" s="158"/>
      <c r="H779" s="272"/>
    </row>
    <row r="780" spans="2:8" s="274" customFormat="1" outlineLevel="1">
      <c r="B780" s="83"/>
      <c r="C780" s="83"/>
      <c r="D780" s="83"/>
      <c r="E780" s="83"/>
      <c r="F780" s="83"/>
      <c r="G780" s="158"/>
      <c r="H780" s="272"/>
    </row>
    <row r="781" spans="2:8" s="274" customFormat="1" outlineLevel="1">
      <c r="B781" s="83"/>
      <c r="C781" s="83"/>
      <c r="D781" s="83"/>
      <c r="E781" s="83"/>
      <c r="F781" s="83"/>
      <c r="G781" s="158"/>
      <c r="H781" s="272"/>
    </row>
    <row r="782" spans="2:8" s="274" customFormat="1" outlineLevel="1">
      <c r="B782" s="83"/>
      <c r="C782" s="83"/>
      <c r="D782" s="83"/>
      <c r="E782" s="83"/>
      <c r="F782" s="83"/>
      <c r="G782" s="158"/>
      <c r="H782" s="272"/>
    </row>
    <row r="783" spans="2:8" s="274" customFormat="1" outlineLevel="1">
      <c r="B783" s="83"/>
      <c r="C783" s="83"/>
      <c r="D783" s="83"/>
      <c r="E783" s="83"/>
      <c r="F783" s="83"/>
      <c r="G783" s="158"/>
      <c r="H783" s="272"/>
    </row>
    <row r="784" spans="2:8" s="274" customFormat="1" outlineLevel="1">
      <c r="B784" s="83"/>
      <c r="C784" s="83"/>
      <c r="D784" s="83"/>
      <c r="E784" s="83"/>
      <c r="F784" s="83"/>
      <c r="G784" s="158"/>
      <c r="H784" s="279"/>
    </row>
    <row r="785" spans="1:8" s="274" customFormat="1" outlineLevel="1">
      <c r="B785" s="83"/>
      <c r="C785" s="83"/>
      <c r="D785" s="83"/>
      <c r="E785" s="83"/>
      <c r="F785" s="83"/>
      <c r="G785" s="158"/>
      <c r="H785" s="279"/>
    </row>
    <row r="786" spans="1:8" s="274" customFormat="1" outlineLevel="1">
      <c r="B786" s="83"/>
      <c r="C786" s="83"/>
      <c r="D786" s="83"/>
      <c r="E786" s="83"/>
      <c r="F786" s="83"/>
      <c r="G786" s="158"/>
      <c r="H786" s="279"/>
    </row>
    <row r="787" spans="1:8" s="274" customFormat="1" outlineLevel="1">
      <c r="B787" s="83"/>
      <c r="C787" s="83"/>
      <c r="D787" s="83"/>
      <c r="E787" s="83"/>
      <c r="F787" s="83"/>
      <c r="G787" s="158"/>
      <c r="H787" s="279"/>
    </row>
    <row r="788" spans="1:8" s="274" customFormat="1" outlineLevel="1">
      <c r="B788" s="83"/>
      <c r="C788" s="83"/>
      <c r="D788" s="83"/>
      <c r="E788" s="83"/>
      <c r="F788" s="83"/>
      <c r="G788" s="158"/>
      <c r="H788" s="279"/>
    </row>
    <row r="789" spans="1:8" s="274" customFormat="1" outlineLevel="1">
      <c r="B789" s="83"/>
      <c r="C789" s="83"/>
      <c r="D789" s="83"/>
      <c r="E789" s="83"/>
      <c r="F789" s="83"/>
      <c r="G789" s="158"/>
      <c r="H789" s="279"/>
    </row>
    <row r="790" spans="1:8" s="274" customFormat="1" outlineLevel="1">
      <c r="B790" s="83"/>
      <c r="C790" s="83"/>
      <c r="D790" s="83"/>
      <c r="E790" s="83"/>
      <c r="F790" s="83"/>
      <c r="G790" s="158"/>
      <c r="H790" s="272"/>
    </row>
    <row r="791" spans="1:8" s="274" customFormat="1" outlineLevel="1">
      <c r="B791" s="83"/>
      <c r="C791" s="83"/>
      <c r="D791" s="83"/>
      <c r="E791" s="83"/>
      <c r="F791" s="83"/>
      <c r="G791" s="158"/>
      <c r="H791" s="272"/>
    </row>
    <row r="792" spans="1:8" s="274" customFormat="1" outlineLevel="1">
      <c r="B792" s="83"/>
      <c r="C792" s="83"/>
      <c r="D792" s="83"/>
      <c r="E792" s="83"/>
      <c r="F792" s="83"/>
      <c r="G792" s="158"/>
      <c r="H792" s="272"/>
    </row>
    <row r="793" spans="1:8" s="274" customFormat="1" outlineLevel="1">
      <c r="B793" s="83"/>
      <c r="C793" s="83"/>
      <c r="D793" s="83"/>
      <c r="E793" s="83"/>
      <c r="F793" s="83"/>
      <c r="G793" s="158"/>
      <c r="H793" s="272"/>
    </row>
    <row r="794" spans="1:8" s="274" customFormat="1" outlineLevel="1">
      <c r="B794" s="83"/>
      <c r="C794" s="83"/>
      <c r="D794" s="83"/>
      <c r="E794" s="83"/>
      <c r="F794" s="83"/>
      <c r="G794" s="83"/>
      <c r="H794" s="83"/>
    </row>
    <row r="795" spans="1:8" s="99" customFormat="1" outlineLevel="1">
      <c r="B795" s="98" t="s">
        <v>763</v>
      </c>
      <c r="C795" s="95"/>
      <c r="D795" s="95"/>
      <c r="E795" s="95"/>
      <c r="F795" s="511">
        <f>SUM(E796,E809)</f>
        <v>435200</v>
      </c>
      <c r="G795" s="511"/>
      <c r="H795" s="129" t="s">
        <v>514</v>
      </c>
    </row>
    <row r="796" spans="1:8" s="95" customFormat="1">
      <c r="A796" s="100"/>
      <c r="B796" s="95" t="s">
        <v>828</v>
      </c>
      <c r="E796" s="510">
        <f>E797</f>
        <v>180100</v>
      </c>
      <c r="F796" s="510"/>
      <c r="G796" s="128" t="s">
        <v>514</v>
      </c>
    </row>
    <row r="797" spans="1:8" s="84" customFormat="1" outlineLevel="1">
      <c r="A797" s="95"/>
      <c r="B797" s="296" t="s">
        <v>1315</v>
      </c>
      <c r="C797" s="153"/>
      <c r="D797" s="153"/>
      <c r="E797" s="509">
        <f>SUM(E798,E801,E804)</f>
        <v>180100</v>
      </c>
      <c r="F797" s="509"/>
      <c r="G797" s="91" t="s">
        <v>514</v>
      </c>
      <c r="H797" s="153"/>
    </row>
    <row r="798" spans="1:8" s="99" customFormat="1" outlineLevel="1">
      <c r="B798" s="329" t="s">
        <v>1353</v>
      </c>
      <c r="C798" s="153"/>
      <c r="D798" s="153"/>
      <c r="E798" s="509">
        <v>13500</v>
      </c>
      <c r="F798" s="509"/>
      <c r="G798" s="91" t="s">
        <v>514</v>
      </c>
      <c r="H798" s="153"/>
    </row>
    <row r="799" spans="1:8">
      <c r="B799" s="84"/>
      <c r="C799" s="506" t="s">
        <v>830</v>
      </c>
      <c r="D799" s="506"/>
      <c r="E799" s="84"/>
      <c r="F799" s="84"/>
      <c r="G799" s="151"/>
      <c r="H799" s="157"/>
    </row>
    <row r="800" spans="1:8" s="95" customFormat="1">
      <c r="A800" s="100"/>
      <c r="B800" s="84"/>
      <c r="C800" s="99"/>
      <c r="D800" s="156"/>
      <c r="E800" s="84"/>
      <c r="F800" s="84"/>
      <c r="G800" s="151"/>
      <c r="H800" s="157"/>
    </row>
    <row r="801" spans="1:8" s="84" customFormat="1" outlineLevel="1">
      <c r="A801" s="95"/>
      <c r="B801" s="329" t="s">
        <v>1354</v>
      </c>
      <c r="C801" s="153"/>
      <c r="D801" s="153"/>
      <c r="E801" s="509">
        <v>51000</v>
      </c>
      <c r="F801" s="509"/>
      <c r="G801" s="91" t="s">
        <v>514</v>
      </c>
      <c r="H801" s="153"/>
    </row>
    <row r="802" spans="1:8" s="84" customFormat="1" outlineLevel="1">
      <c r="C802" s="506" t="s">
        <v>1126</v>
      </c>
      <c r="D802" s="506"/>
      <c r="G802" s="151"/>
      <c r="H802" s="157"/>
    </row>
    <row r="803" spans="1:8" s="95" customFormat="1">
      <c r="A803" s="84"/>
      <c r="B803" s="84"/>
      <c r="C803" s="99"/>
      <c r="D803" s="156"/>
      <c r="E803" s="84"/>
      <c r="F803" s="84"/>
      <c r="G803" s="151"/>
      <c r="H803" s="157"/>
    </row>
    <row r="804" spans="1:8" s="84" customFormat="1" ht="24" customHeight="1">
      <c r="B804" s="329" t="s">
        <v>1355</v>
      </c>
      <c r="C804" s="153"/>
      <c r="D804" s="153"/>
      <c r="E804" s="509">
        <v>115600</v>
      </c>
      <c r="F804" s="509"/>
      <c r="G804" s="91" t="s">
        <v>514</v>
      </c>
      <c r="H804" s="153"/>
    </row>
    <row r="805" spans="1:8" s="84" customFormat="1" ht="24.75" customHeight="1">
      <c r="C805" s="515" t="s">
        <v>1139</v>
      </c>
      <c r="D805" s="515"/>
      <c r="E805" s="275"/>
      <c r="F805" s="275"/>
      <c r="G805" s="151"/>
      <c r="H805" s="157"/>
    </row>
    <row r="806" spans="1:8" s="84" customFormat="1" outlineLevel="1">
      <c r="C806" s="275" t="s">
        <v>1163</v>
      </c>
      <c r="D806" s="275"/>
      <c r="E806" s="275"/>
      <c r="F806" s="275"/>
      <c r="G806" s="151"/>
      <c r="H806" s="157"/>
    </row>
    <row r="807" spans="1:8" s="84" customFormat="1" outlineLevel="1">
      <c r="C807" s="275" t="s">
        <v>1164</v>
      </c>
      <c r="D807" s="313"/>
      <c r="E807" s="275"/>
      <c r="F807" s="275"/>
      <c r="G807" s="151"/>
      <c r="H807" s="157"/>
    </row>
    <row r="808" spans="1:8" s="84" customFormat="1" outlineLevel="1">
      <c r="C808" s="99"/>
      <c r="D808" s="156"/>
      <c r="G808" s="151"/>
      <c r="H808" s="157"/>
    </row>
    <row r="809" spans="1:8" s="84" customFormat="1" outlineLevel="1">
      <c r="B809" s="95" t="s">
        <v>840</v>
      </c>
      <c r="C809" s="95"/>
      <c r="D809" s="95"/>
      <c r="E809" s="510">
        <f>E810</f>
        <v>255100</v>
      </c>
      <c r="F809" s="510"/>
      <c r="G809" s="128" t="s">
        <v>514</v>
      </c>
      <c r="H809" s="95"/>
    </row>
    <row r="810" spans="1:8" s="84" customFormat="1" outlineLevel="1">
      <c r="B810" s="296" t="s">
        <v>1112</v>
      </c>
      <c r="C810" s="153"/>
      <c r="D810" s="153"/>
      <c r="E810" s="509">
        <f>E811</f>
        <v>255100</v>
      </c>
      <c r="F810" s="509"/>
      <c r="G810" s="91" t="s">
        <v>514</v>
      </c>
      <c r="H810" s="153"/>
    </row>
    <row r="811" spans="1:8" s="84" customFormat="1" outlineLevel="1">
      <c r="B811" s="296" t="s">
        <v>1109</v>
      </c>
      <c r="C811" s="153"/>
      <c r="D811" s="153"/>
      <c r="E811" s="509">
        <f>SUM(G816:G816)</f>
        <v>255100</v>
      </c>
      <c r="F811" s="509"/>
      <c r="G811" s="91" t="s">
        <v>514</v>
      </c>
      <c r="H811" s="153"/>
    </row>
    <row r="812" spans="1:8" s="84" customFormat="1" ht="24.75" customHeight="1" outlineLevel="1">
      <c r="B812" s="99"/>
      <c r="C812" s="99" t="s">
        <v>843</v>
      </c>
      <c r="D812" s="273" t="s">
        <v>1303</v>
      </c>
      <c r="E812" s="99"/>
      <c r="F812" s="99"/>
    </row>
    <row r="813" spans="1:8" s="275" customFormat="1" outlineLevel="1">
      <c r="B813" s="274"/>
      <c r="C813" s="274"/>
      <c r="D813" s="430" t="s">
        <v>1304</v>
      </c>
      <c r="E813" s="274"/>
      <c r="F813" s="274"/>
      <c r="G813" s="276"/>
      <c r="H813" s="429"/>
    </row>
    <row r="814" spans="1:8" s="275" customFormat="1" outlineLevel="1">
      <c r="B814" s="274"/>
      <c r="C814" s="274"/>
      <c r="D814" s="430" t="s">
        <v>1305</v>
      </c>
      <c r="E814" s="274"/>
      <c r="F814" s="274"/>
      <c r="G814" s="276"/>
      <c r="H814" s="277"/>
    </row>
    <row r="815" spans="1:8" s="275" customFormat="1" outlineLevel="1">
      <c r="B815" s="274"/>
      <c r="C815" s="274"/>
      <c r="D815" s="430" t="s">
        <v>1306</v>
      </c>
      <c r="E815" s="274"/>
      <c r="F815" s="274"/>
      <c r="G815" s="276"/>
      <c r="H815" s="277"/>
    </row>
    <row r="816" spans="1:8" s="275" customFormat="1" outlineLevel="1">
      <c r="B816" s="274"/>
      <c r="C816" s="274"/>
      <c r="D816" s="430" t="s">
        <v>1307</v>
      </c>
      <c r="E816" s="274"/>
      <c r="F816" s="274"/>
      <c r="G816" s="276">
        <v>255100</v>
      </c>
      <c r="H816" s="277" t="s">
        <v>514</v>
      </c>
    </row>
    <row r="817" spans="1:8" s="275" customFormat="1" outlineLevel="1">
      <c r="B817" s="274"/>
      <c r="C817" s="274"/>
      <c r="D817" s="273"/>
      <c r="E817" s="274"/>
      <c r="F817" s="274"/>
      <c r="G817" s="276"/>
      <c r="H817" s="277"/>
    </row>
    <row r="818" spans="1:8" s="275" customFormat="1" outlineLevel="1">
      <c r="B818" s="274"/>
      <c r="C818" s="274"/>
      <c r="D818" s="273"/>
      <c r="E818" s="274"/>
      <c r="F818" s="274"/>
      <c r="G818" s="276"/>
      <c r="H818" s="277"/>
    </row>
    <row r="819" spans="1:8" s="275" customFormat="1" outlineLevel="1">
      <c r="B819" s="274"/>
      <c r="C819" s="274"/>
      <c r="D819" s="273"/>
      <c r="E819" s="274"/>
      <c r="F819" s="274"/>
      <c r="G819" s="276"/>
      <c r="H819" s="277"/>
    </row>
    <row r="820" spans="1:8" s="275" customFormat="1" outlineLevel="1">
      <c r="B820" s="274"/>
      <c r="C820" s="274"/>
      <c r="D820" s="273"/>
      <c r="E820" s="274"/>
      <c r="F820" s="274"/>
      <c r="G820" s="276"/>
      <c r="H820" s="277"/>
    </row>
    <row r="821" spans="1:8" s="275" customFormat="1" outlineLevel="1">
      <c r="B821" s="274"/>
      <c r="C821" s="274"/>
      <c r="D821" s="273"/>
      <c r="E821" s="274"/>
      <c r="F821" s="274"/>
      <c r="G821" s="276"/>
      <c r="H821" s="277"/>
    </row>
    <row r="822" spans="1:8" s="275" customFormat="1" outlineLevel="1">
      <c r="B822" s="274"/>
      <c r="C822" s="274"/>
      <c r="D822" s="298"/>
      <c r="E822" s="274"/>
      <c r="F822" s="274"/>
      <c r="G822" s="276"/>
      <c r="H822" s="277"/>
    </row>
    <row r="823" spans="1:8" s="275" customFormat="1" outlineLevel="1">
      <c r="B823" s="274"/>
      <c r="C823" s="274"/>
      <c r="D823" s="298"/>
      <c r="E823" s="274"/>
      <c r="F823" s="274"/>
      <c r="G823" s="276"/>
      <c r="H823" s="277"/>
    </row>
    <row r="824" spans="1:8" s="275" customFormat="1" outlineLevel="1">
      <c r="B824" s="274"/>
      <c r="C824" s="274"/>
      <c r="D824" s="430"/>
      <c r="E824" s="274"/>
      <c r="F824" s="274"/>
      <c r="G824" s="276"/>
      <c r="H824" s="429"/>
    </row>
    <row r="825" spans="1:8" s="275" customFormat="1" outlineLevel="1">
      <c r="B825" s="274"/>
      <c r="C825" s="274"/>
      <c r="D825" s="430"/>
      <c r="E825" s="274"/>
      <c r="F825" s="274"/>
      <c r="G825" s="276"/>
      <c r="H825" s="429"/>
    </row>
    <row r="826" spans="1:8" s="275" customFormat="1" outlineLevel="1">
      <c r="B826" s="274"/>
      <c r="C826" s="274"/>
      <c r="D826" s="430"/>
      <c r="E826" s="274"/>
      <c r="F826" s="274"/>
      <c r="G826" s="276"/>
      <c r="H826" s="429"/>
    </row>
    <row r="827" spans="1:8" s="275" customFormat="1" outlineLevel="1">
      <c r="B827" s="274"/>
      <c r="C827" s="274"/>
      <c r="D827" s="298"/>
      <c r="E827" s="274"/>
      <c r="F827" s="274"/>
      <c r="G827" s="276"/>
      <c r="H827" s="277"/>
    </row>
    <row r="828" spans="1:8" s="275" customFormat="1" outlineLevel="1">
      <c r="B828" s="274"/>
      <c r="C828" s="274"/>
      <c r="D828" s="298"/>
      <c r="E828" s="274"/>
      <c r="F828" s="274"/>
      <c r="G828" s="276"/>
      <c r="H828" s="277"/>
    </row>
    <row r="829" spans="1:8" s="275" customFormat="1" outlineLevel="1">
      <c r="B829" s="274"/>
      <c r="C829" s="274"/>
      <c r="D829" s="273"/>
      <c r="E829" s="274"/>
      <c r="F829" s="274"/>
      <c r="G829" s="276"/>
      <c r="H829" s="277"/>
    </row>
    <row r="830" spans="1:8" s="275" customFormat="1" outlineLevel="1">
      <c r="B830" s="274"/>
      <c r="C830" s="274"/>
      <c r="D830" s="273"/>
      <c r="E830" s="274"/>
      <c r="F830" s="274"/>
      <c r="G830" s="276"/>
      <c r="H830" s="277"/>
    </row>
    <row r="831" spans="1:8" s="275" customFormat="1" outlineLevel="1">
      <c r="B831" s="274"/>
      <c r="C831" s="274"/>
      <c r="D831" s="273"/>
      <c r="E831" s="274"/>
      <c r="F831" s="274"/>
      <c r="G831" s="276"/>
      <c r="H831" s="277"/>
    </row>
    <row r="832" spans="1:8" s="84" customFormat="1" outlineLevel="1">
      <c r="A832" s="95"/>
      <c r="B832" s="98" t="s">
        <v>764</v>
      </c>
      <c r="C832" s="95"/>
      <c r="D832" s="95"/>
      <c r="E832" s="95"/>
      <c r="F832" s="511">
        <f>SUM(E833,E841)</f>
        <v>951400</v>
      </c>
      <c r="G832" s="511"/>
      <c r="H832" s="129" t="s">
        <v>514</v>
      </c>
    </row>
    <row r="833" spans="1:8" s="84" customFormat="1" outlineLevel="1">
      <c r="B833" s="95" t="s">
        <v>828</v>
      </c>
      <c r="C833" s="95"/>
      <c r="D833" s="95"/>
      <c r="E833" s="510">
        <f>E834</f>
        <v>786300</v>
      </c>
      <c r="F833" s="510"/>
      <c r="G833" s="128" t="s">
        <v>514</v>
      </c>
      <c r="H833" s="95"/>
    </row>
    <row r="834" spans="1:8" s="84" customFormat="1" outlineLevel="1">
      <c r="B834" s="296" t="s">
        <v>1315</v>
      </c>
      <c r="C834" s="153"/>
      <c r="D834" s="153"/>
      <c r="E834" s="509">
        <f>SUM(E838,E835)</f>
        <v>786300</v>
      </c>
      <c r="F834" s="509"/>
      <c r="G834" s="91" t="s">
        <v>514</v>
      </c>
      <c r="H834" s="153"/>
    </row>
    <row r="835" spans="1:8" s="99" customFormat="1" outlineLevel="1">
      <c r="B835" s="329" t="s">
        <v>1353</v>
      </c>
      <c r="C835" s="153"/>
      <c r="D835" s="153"/>
      <c r="E835" s="509">
        <v>15900</v>
      </c>
      <c r="F835" s="509"/>
      <c r="G835" s="91" t="s">
        <v>514</v>
      </c>
      <c r="H835" s="153"/>
    </row>
    <row r="836" spans="1:8" s="99" customFormat="1" outlineLevel="1">
      <c r="B836" s="84"/>
      <c r="C836" s="506" t="s">
        <v>878</v>
      </c>
      <c r="D836" s="506"/>
      <c r="E836" s="84"/>
      <c r="F836" s="84"/>
      <c r="G836" s="151"/>
      <c r="H836" s="157"/>
    </row>
    <row r="837" spans="1:8" s="95" customFormat="1">
      <c r="A837" s="100"/>
      <c r="B837" s="84"/>
      <c r="C837" s="99"/>
      <c r="D837" s="156"/>
      <c r="E837" s="84"/>
      <c r="F837" s="84"/>
      <c r="G837" s="151"/>
      <c r="H837" s="157"/>
    </row>
    <row r="838" spans="1:8" s="84" customFormat="1" outlineLevel="1">
      <c r="A838" s="95"/>
      <c r="B838" s="329" t="s">
        <v>1354</v>
      </c>
      <c r="C838" s="153"/>
      <c r="D838" s="153"/>
      <c r="E838" s="509">
        <v>770400</v>
      </c>
      <c r="F838" s="509"/>
      <c r="G838" s="91" t="s">
        <v>514</v>
      </c>
      <c r="H838" s="153"/>
    </row>
    <row r="839" spans="1:8" s="84" customFormat="1" outlineLevel="1">
      <c r="C839" s="506" t="s">
        <v>833</v>
      </c>
      <c r="D839" s="506"/>
      <c r="G839" s="151"/>
      <c r="H839" s="157"/>
    </row>
    <row r="840" spans="1:8" s="84" customFormat="1" outlineLevel="1">
      <c r="C840" s="99"/>
      <c r="D840" s="156"/>
      <c r="G840" s="151"/>
      <c r="H840" s="157"/>
    </row>
    <row r="841" spans="1:8" s="95" customFormat="1">
      <c r="A841" s="84"/>
      <c r="B841" s="95" t="s">
        <v>1028</v>
      </c>
      <c r="E841" s="510">
        <f>G843</f>
        <v>165100</v>
      </c>
      <c r="F841" s="510"/>
      <c r="G841" s="128" t="s">
        <v>514</v>
      </c>
    </row>
    <row r="842" spans="1:8" s="84" customFormat="1" ht="24.75" customHeight="1">
      <c r="B842" s="99"/>
      <c r="C842" s="99" t="s">
        <v>848</v>
      </c>
      <c r="D842" s="5" t="s">
        <v>1334</v>
      </c>
      <c r="E842" s="99"/>
      <c r="F842" s="99"/>
    </row>
    <row r="843" spans="1:8" s="275" customFormat="1" ht="24.75" customHeight="1">
      <c r="B843" s="274"/>
      <c r="C843" s="274"/>
      <c r="D843" s="5" t="s">
        <v>1113</v>
      </c>
      <c r="E843" s="274"/>
      <c r="F843" s="274"/>
      <c r="G843" s="158">
        <v>165100</v>
      </c>
      <c r="H843" s="3" t="s">
        <v>514</v>
      </c>
    </row>
    <row r="844" spans="1:8" s="275" customFormat="1" ht="24.75" customHeight="1">
      <c r="B844" s="274"/>
      <c r="C844" s="274"/>
      <c r="D844" s="5"/>
      <c r="E844" s="274"/>
      <c r="F844" s="274"/>
      <c r="G844" s="158"/>
      <c r="H844" s="272"/>
    </row>
    <row r="845" spans="1:8" s="275" customFormat="1" ht="24.75" customHeight="1">
      <c r="B845" s="278" t="s">
        <v>1045</v>
      </c>
      <c r="C845" s="274"/>
      <c r="D845" s="5"/>
      <c r="E845" s="274"/>
      <c r="F845" s="274"/>
      <c r="G845" s="158"/>
      <c r="H845" s="272"/>
    </row>
    <row r="846" spans="1:8" s="84" customFormat="1" outlineLevel="1">
      <c r="B846" s="98" t="s">
        <v>1049</v>
      </c>
      <c r="C846" s="95"/>
      <c r="D846" s="95"/>
      <c r="E846" s="95"/>
      <c r="F846" s="511">
        <f>E847</f>
        <v>153700</v>
      </c>
      <c r="G846" s="511"/>
      <c r="H846" s="129" t="s">
        <v>514</v>
      </c>
    </row>
    <row r="847" spans="1:8" s="84" customFormat="1" outlineLevel="1">
      <c r="B847" s="95" t="s">
        <v>788</v>
      </c>
      <c r="C847" s="95"/>
      <c r="D847" s="95"/>
      <c r="E847" s="510">
        <f>G848</f>
        <v>153700</v>
      </c>
      <c r="F847" s="510"/>
      <c r="G847" s="128" t="s">
        <v>514</v>
      </c>
      <c r="H847" s="95"/>
    </row>
    <row r="848" spans="1:8" s="84" customFormat="1" outlineLevel="1">
      <c r="B848" s="99"/>
      <c r="C848" s="99" t="s">
        <v>853</v>
      </c>
      <c r="D848" s="5" t="s">
        <v>1251</v>
      </c>
      <c r="E848" s="99"/>
      <c r="F848" s="99"/>
      <c r="G848" s="158">
        <v>153700</v>
      </c>
      <c r="H848" s="3" t="s">
        <v>514</v>
      </c>
    </row>
    <row r="849" spans="2:8" s="275" customFormat="1" outlineLevel="1">
      <c r="B849" s="274"/>
      <c r="C849" s="274"/>
      <c r="D849" s="5"/>
      <c r="E849" s="274"/>
      <c r="F849" s="274"/>
      <c r="G849" s="158"/>
      <c r="H849" s="272"/>
    </row>
    <row r="850" spans="2:8" s="275" customFormat="1" outlineLevel="1">
      <c r="B850" s="274"/>
      <c r="C850" s="274"/>
      <c r="D850" s="5"/>
      <c r="E850" s="274"/>
      <c r="F850" s="274"/>
      <c r="G850" s="158"/>
      <c r="H850" s="272"/>
    </row>
    <row r="851" spans="2:8" s="275" customFormat="1" outlineLevel="1">
      <c r="B851" s="274"/>
      <c r="C851" s="274"/>
      <c r="D851" s="5"/>
      <c r="E851" s="274"/>
      <c r="F851" s="274"/>
      <c r="G851" s="158"/>
      <c r="H851" s="272"/>
    </row>
    <row r="852" spans="2:8" s="275" customFormat="1" outlineLevel="1">
      <c r="B852" s="274"/>
      <c r="C852" s="274"/>
      <c r="D852" s="5"/>
      <c r="E852" s="274"/>
      <c r="F852" s="274"/>
      <c r="G852" s="158"/>
      <c r="H852" s="272"/>
    </row>
    <row r="853" spans="2:8" s="275" customFormat="1" outlineLevel="1">
      <c r="B853" s="274"/>
      <c r="C853" s="274"/>
      <c r="D853" s="5"/>
      <c r="E853" s="274"/>
      <c r="F853" s="274"/>
      <c r="G853" s="158"/>
      <c r="H853" s="272"/>
    </row>
    <row r="854" spans="2:8" s="275" customFormat="1" outlineLevel="1">
      <c r="B854" s="274"/>
      <c r="C854" s="274"/>
      <c r="D854" s="5"/>
      <c r="E854" s="274"/>
      <c r="F854" s="274"/>
      <c r="G854" s="158"/>
      <c r="H854" s="272"/>
    </row>
    <row r="855" spans="2:8" s="275" customFormat="1" outlineLevel="1">
      <c r="B855" s="274"/>
      <c r="C855" s="274"/>
      <c r="D855" s="5"/>
      <c r="E855" s="274"/>
      <c r="F855" s="274"/>
      <c r="G855" s="158"/>
      <c r="H855" s="272"/>
    </row>
    <row r="856" spans="2:8" s="275" customFormat="1" outlineLevel="1">
      <c r="B856" s="274"/>
      <c r="C856" s="274"/>
      <c r="D856" s="5"/>
      <c r="E856" s="274"/>
      <c r="F856" s="274"/>
      <c r="G856" s="158"/>
      <c r="H856" s="272"/>
    </row>
    <row r="857" spans="2:8" s="275" customFormat="1" outlineLevel="1">
      <c r="B857" s="274"/>
      <c r="C857" s="274"/>
      <c r="D857" s="5"/>
      <c r="E857" s="274"/>
      <c r="F857" s="274"/>
      <c r="G857" s="158"/>
      <c r="H857" s="272"/>
    </row>
    <row r="858" spans="2:8" s="275" customFormat="1" outlineLevel="1">
      <c r="B858" s="274"/>
      <c r="C858" s="274"/>
      <c r="D858" s="5"/>
      <c r="E858" s="274"/>
      <c r="F858" s="274"/>
      <c r="G858" s="158"/>
      <c r="H858" s="272"/>
    </row>
    <row r="859" spans="2:8" s="275" customFormat="1" outlineLevel="1">
      <c r="B859" s="274"/>
      <c r="C859" s="274"/>
      <c r="D859" s="5"/>
      <c r="E859" s="274"/>
      <c r="F859" s="274"/>
      <c r="G859" s="158"/>
      <c r="H859" s="272"/>
    </row>
    <row r="860" spans="2:8" s="275" customFormat="1" outlineLevel="1">
      <c r="B860" s="274"/>
      <c r="C860" s="274"/>
      <c r="D860" s="5"/>
      <c r="E860" s="274"/>
      <c r="F860" s="274"/>
      <c r="G860" s="158"/>
      <c r="H860" s="272"/>
    </row>
    <row r="861" spans="2:8" s="275" customFormat="1" outlineLevel="1">
      <c r="B861" s="274"/>
      <c r="C861" s="274"/>
      <c r="D861" s="5"/>
      <c r="E861" s="274"/>
      <c r="F861" s="274"/>
      <c r="G861" s="158"/>
      <c r="H861" s="272"/>
    </row>
    <row r="862" spans="2:8" s="275" customFormat="1" outlineLevel="1">
      <c r="B862" s="274"/>
      <c r="C862" s="274"/>
      <c r="D862" s="5"/>
      <c r="E862" s="274"/>
      <c r="F862" s="274"/>
      <c r="G862" s="158"/>
      <c r="H862" s="272"/>
    </row>
    <row r="863" spans="2:8" s="275" customFormat="1" outlineLevel="1">
      <c r="B863" s="274"/>
      <c r="C863" s="274"/>
      <c r="D863" s="428"/>
      <c r="E863" s="274"/>
      <c r="F863" s="274"/>
      <c r="G863" s="158"/>
      <c r="H863" s="427"/>
    </row>
    <row r="864" spans="2:8" s="275" customFormat="1" outlineLevel="1">
      <c r="B864" s="274"/>
      <c r="C864" s="274"/>
      <c r="D864" s="428"/>
      <c r="E864" s="274"/>
      <c r="F864" s="274"/>
      <c r="G864" s="158"/>
      <c r="H864" s="427"/>
    </row>
    <row r="865" spans="2:8" s="275" customFormat="1" outlineLevel="1">
      <c r="B865" s="274"/>
      <c r="C865" s="274"/>
      <c r="D865" s="428"/>
      <c r="E865" s="274"/>
      <c r="F865" s="274"/>
      <c r="G865" s="158"/>
      <c r="H865" s="427"/>
    </row>
    <row r="866" spans="2:8" s="275" customFormat="1" outlineLevel="1">
      <c r="B866" s="274"/>
      <c r="C866" s="274"/>
      <c r="D866" s="5"/>
      <c r="E866" s="274"/>
      <c r="F866" s="274"/>
      <c r="G866" s="158"/>
      <c r="H866" s="272"/>
    </row>
    <row r="867" spans="2:8" s="275" customFormat="1" outlineLevel="1">
      <c r="B867" s="274"/>
      <c r="C867" s="274"/>
      <c r="D867" s="5"/>
      <c r="E867" s="274"/>
      <c r="F867" s="274"/>
      <c r="G867" s="158"/>
      <c r="H867" s="272"/>
    </row>
    <row r="868" spans="2:8" s="275" customFormat="1" outlineLevel="1">
      <c r="B868" s="274"/>
      <c r="C868" s="274"/>
      <c r="D868" s="5"/>
      <c r="E868" s="274"/>
      <c r="F868" s="274"/>
      <c r="G868" s="158"/>
      <c r="H868" s="272"/>
    </row>
    <row r="869" spans="2:8" s="84" customFormat="1" outlineLevel="1">
      <c r="B869" s="98" t="s">
        <v>765</v>
      </c>
      <c r="C869" s="95"/>
      <c r="D869" s="95"/>
      <c r="E869" s="95"/>
      <c r="F869" s="511">
        <f>SUM(E870,E878)</f>
        <v>80500</v>
      </c>
      <c r="G869" s="511"/>
      <c r="H869" s="129" t="s">
        <v>514</v>
      </c>
    </row>
    <row r="870" spans="2:8" s="84" customFormat="1" outlineLevel="1">
      <c r="B870" s="95" t="s">
        <v>828</v>
      </c>
      <c r="C870" s="95"/>
      <c r="D870" s="95"/>
      <c r="E870" s="510">
        <f>E871</f>
        <v>25100</v>
      </c>
      <c r="F870" s="510"/>
      <c r="G870" s="128" t="s">
        <v>514</v>
      </c>
      <c r="H870" s="95"/>
    </row>
    <row r="871" spans="2:8" s="84" customFormat="1" outlineLevel="1">
      <c r="B871" s="296" t="s">
        <v>1315</v>
      </c>
      <c r="C871" s="153"/>
      <c r="D871" s="153"/>
      <c r="E871" s="509">
        <f>SUM(E872,E875)</f>
        <v>25100</v>
      </c>
      <c r="F871" s="509"/>
      <c r="G871" s="91" t="s">
        <v>514</v>
      </c>
      <c r="H871" s="153"/>
    </row>
    <row r="872" spans="2:8" s="84" customFormat="1" ht="18" customHeight="1">
      <c r="B872" s="329" t="s">
        <v>1351</v>
      </c>
      <c r="C872" s="153"/>
      <c r="D872" s="153"/>
      <c r="E872" s="509">
        <v>5000</v>
      </c>
      <c r="F872" s="509"/>
      <c r="G872" s="91" t="s">
        <v>514</v>
      </c>
      <c r="H872" s="153"/>
    </row>
    <row r="873" spans="2:8" s="84" customFormat="1" outlineLevel="1">
      <c r="C873" s="506" t="s">
        <v>854</v>
      </c>
      <c r="D873" s="506"/>
      <c r="G873" s="151"/>
      <c r="H873" s="157"/>
    </row>
    <row r="874" spans="2:8" s="84" customFormat="1" outlineLevel="1">
      <c r="C874" s="99"/>
      <c r="D874" s="156"/>
      <c r="G874" s="151"/>
      <c r="H874" s="157"/>
    </row>
    <row r="875" spans="2:8" s="84" customFormat="1" outlineLevel="1">
      <c r="B875" s="329" t="s">
        <v>1352</v>
      </c>
      <c r="C875" s="153"/>
      <c r="D875" s="153"/>
      <c r="E875" s="509">
        <v>20100</v>
      </c>
      <c r="F875" s="509"/>
      <c r="G875" s="91" t="s">
        <v>514</v>
      </c>
      <c r="H875" s="153"/>
    </row>
    <row r="876" spans="2:8" s="84" customFormat="1" outlineLevel="1">
      <c r="C876" s="506" t="s">
        <v>835</v>
      </c>
      <c r="D876" s="506"/>
      <c r="G876" s="151"/>
      <c r="H876" s="157"/>
    </row>
    <row r="877" spans="2:8" s="84" customFormat="1" outlineLevel="1">
      <c r="C877" s="506" t="s">
        <v>838</v>
      </c>
      <c r="D877" s="506"/>
      <c r="G877" s="151"/>
      <c r="H877" s="157"/>
    </row>
    <row r="878" spans="2:8" s="84" customFormat="1" outlineLevel="1">
      <c r="B878" s="95" t="s">
        <v>1028</v>
      </c>
      <c r="C878" s="95"/>
      <c r="D878" s="95"/>
      <c r="E878" s="510">
        <f>G879</f>
        <v>55400</v>
      </c>
      <c r="F878" s="510"/>
      <c r="G878" s="128" t="s">
        <v>514</v>
      </c>
      <c r="H878" s="95"/>
    </row>
    <row r="879" spans="2:8" s="84" customFormat="1" ht="72" outlineLevel="1">
      <c r="B879" s="99"/>
      <c r="C879" s="99" t="s">
        <v>870</v>
      </c>
      <c r="D879" s="19" t="s">
        <v>1050</v>
      </c>
      <c r="E879" s="99"/>
      <c r="F879" s="99"/>
      <c r="G879" s="276">
        <v>55400</v>
      </c>
      <c r="H879" s="277" t="s">
        <v>514</v>
      </c>
    </row>
    <row r="880" spans="2:8" s="275" customFormat="1" outlineLevel="1">
      <c r="B880" s="274"/>
      <c r="C880" s="274"/>
      <c r="D880" s="273"/>
      <c r="E880" s="274"/>
      <c r="F880" s="274"/>
      <c r="G880" s="276"/>
      <c r="H880" s="277"/>
    </row>
    <row r="881" spans="2:8" s="84" customFormat="1" outlineLevel="1">
      <c r="B881" s="278" t="s">
        <v>1045</v>
      </c>
      <c r="C881" s="99"/>
      <c r="D881" s="19"/>
      <c r="E881" s="99"/>
      <c r="F881" s="99"/>
      <c r="G881" s="158"/>
      <c r="H881" s="3"/>
    </row>
    <row r="882" spans="2:8" s="84" customFormat="1" outlineLevel="1">
      <c r="B882" s="98" t="s">
        <v>1250</v>
      </c>
      <c r="C882" s="95"/>
      <c r="D882" s="95"/>
      <c r="E882" s="95"/>
      <c r="F882" s="511">
        <f>E883</f>
        <v>100000</v>
      </c>
      <c r="G882" s="511"/>
      <c r="H882" s="129" t="s">
        <v>514</v>
      </c>
    </row>
    <row r="883" spans="2:8" s="84" customFormat="1" outlineLevel="1">
      <c r="B883" s="95" t="s">
        <v>788</v>
      </c>
      <c r="C883" s="95"/>
      <c r="D883" s="95"/>
      <c r="E883" s="510">
        <f>SUM(G884:G904)</f>
        <v>100000</v>
      </c>
      <c r="F883" s="510"/>
      <c r="G883" s="128" t="s">
        <v>514</v>
      </c>
      <c r="H883" s="95"/>
    </row>
    <row r="884" spans="2:8" s="84" customFormat="1" outlineLevel="1">
      <c r="B884" s="99"/>
      <c r="C884" s="99" t="s">
        <v>869</v>
      </c>
      <c r="D884" s="5" t="s">
        <v>879</v>
      </c>
      <c r="E884" s="99"/>
      <c r="F884" s="99"/>
      <c r="G884" s="158">
        <v>100000</v>
      </c>
      <c r="H884" s="3" t="s">
        <v>514</v>
      </c>
    </row>
    <row r="885" spans="2:8" s="275" customFormat="1" outlineLevel="1">
      <c r="B885" s="274"/>
      <c r="C885" s="274"/>
      <c r="D885" s="5"/>
      <c r="E885" s="274"/>
      <c r="F885" s="274"/>
      <c r="G885" s="158"/>
      <c r="H885" s="272"/>
    </row>
    <row r="886" spans="2:8" s="275" customFormat="1" outlineLevel="1">
      <c r="B886" s="274"/>
      <c r="C886" s="274"/>
      <c r="D886" s="5"/>
      <c r="E886" s="274"/>
      <c r="F886" s="274"/>
      <c r="G886" s="158"/>
      <c r="H886" s="272"/>
    </row>
    <row r="887" spans="2:8" s="275" customFormat="1" outlineLevel="1">
      <c r="B887" s="274"/>
      <c r="C887" s="274"/>
      <c r="D887" s="5"/>
      <c r="E887" s="274"/>
      <c r="F887" s="274"/>
      <c r="G887" s="158"/>
      <c r="H887" s="272"/>
    </row>
    <row r="888" spans="2:8" s="275" customFormat="1" outlineLevel="1">
      <c r="B888" s="274"/>
      <c r="C888" s="274"/>
      <c r="D888" s="5"/>
      <c r="E888" s="274"/>
      <c r="F888" s="274"/>
      <c r="G888" s="158"/>
      <c r="H888" s="272"/>
    </row>
    <row r="889" spans="2:8" s="275" customFormat="1" outlineLevel="1">
      <c r="B889" s="274"/>
      <c r="C889" s="274"/>
      <c r="D889" s="5"/>
      <c r="E889" s="274"/>
      <c r="F889" s="274"/>
      <c r="G889" s="158"/>
      <c r="H889" s="272"/>
    </row>
    <row r="890" spans="2:8" s="275" customFormat="1" outlineLevel="1">
      <c r="B890" s="274"/>
      <c r="C890" s="274"/>
      <c r="D890" s="5"/>
      <c r="E890" s="274"/>
      <c r="F890" s="274"/>
      <c r="G890" s="158"/>
      <c r="H890" s="272"/>
    </row>
    <row r="891" spans="2:8" s="275" customFormat="1" outlineLevel="1">
      <c r="B891" s="274"/>
      <c r="C891" s="274"/>
      <c r="D891" s="5"/>
      <c r="E891" s="274"/>
      <c r="F891" s="274"/>
      <c r="G891" s="158"/>
      <c r="H891" s="272"/>
    </row>
    <row r="892" spans="2:8" s="275" customFormat="1" outlineLevel="1">
      <c r="B892" s="274"/>
      <c r="C892" s="274"/>
      <c r="D892" s="5"/>
      <c r="E892" s="274"/>
      <c r="F892" s="274"/>
      <c r="G892" s="158"/>
      <c r="H892" s="272"/>
    </row>
    <row r="893" spans="2:8" s="275" customFormat="1" outlineLevel="1">
      <c r="B893" s="274"/>
      <c r="C893" s="274"/>
      <c r="D893" s="5"/>
      <c r="E893" s="274"/>
      <c r="F893" s="274"/>
      <c r="G893" s="158"/>
      <c r="H893" s="272"/>
    </row>
    <row r="894" spans="2:8" s="275" customFormat="1" outlineLevel="1">
      <c r="B894" s="274"/>
      <c r="C894" s="274"/>
      <c r="D894" s="5"/>
      <c r="E894" s="274"/>
      <c r="F894" s="274"/>
      <c r="G894" s="158"/>
      <c r="H894" s="272"/>
    </row>
    <row r="895" spans="2:8" s="275" customFormat="1" outlineLevel="1">
      <c r="B895" s="274"/>
      <c r="C895" s="274"/>
      <c r="D895" s="5"/>
      <c r="E895" s="274"/>
      <c r="F895" s="274"/>
      <c r="G895" s="158"/>
      <c r="H895" s="272"/>
    </row>
    <row r="896" spans="2:8" s="275" customFormat="1" outlineLevel="1">
      <c r="B896" s="274"/>
      <c r="C896" s="274"/>
      <c r="D896" s="5"/>
      <c r="E896" s="274"/>
      <c r="F896" s="274"/>
      <c r="G896" s="158"/>
      <c r="H896" s="272"/>
    </row>
    <row r="897" spans="1:8" s="275" customFormat="1" outlineLevel="1">
      <c r="B897" s="274"/>
      <c r="C897" s="274"/>
      <c r="D897" s="5"/>
      <c r="E897" s="274"/>
      <c r="F897" s="274"/>
      <c r="G897" s="158"/>
      <c r="H897" s="272"/>
    </row>
    <row r="898" spans="1:8" s="275" customFormat="1" outlineLevel="1">
      <c r="B898" s="274"/>
      <c r="C898" s="274"/>
      <c r="D898" s="5"/>
      <c r="E898" s="274"/>
      <c r="F898" s="274"/>
      <c r="G898" s="158"/>
      <c r="H898" s="272"/>
    </row>
    <row r="899" spans="1:8" s="275" customFormat="1" outlineLevel="1">
      <c r="B899" s="274"/>
      <c r="C899" s="274"/>
      <c r="D899" s="5"/>
      <c r="E899" s="274"/>
      <c r="F899" s="274"/>
      <c r="G899" s="158"/>
      <c r="H899" s="272"/>
    </row>
    <row r="900" spans="1:8" s="275" customFormat="1" outlineLevel="1">
      <c r="B900" s="274"/>
      <c r="C900" s="274"/>
      <c r="D900" s="5"/>
      <c r="E900" s="274"/>
      <c r="F900" s="274"/>
      <c r="G900" s="158"/>
      <c r="H900" s="272"/>
    </row>
    <row r="901" spans="1:8" s="275" customFormat="1" outlineLevel="1">
      <c r="B901" s="274"/>
      <c r="C901" s="274"/>
      <c r="D901" s="428"/>
      <c r="E901" s="274"/>
      <c r="F901" s="274"/>
      <c r="G901" s="158"/>
      <c r="H901" s="427"/>
    </row>
    <row r="902" spans="1:8" s="275" customFormat="1" outlineLevel="1">
      <c r="B902" s="274"/>
      <c r="C902" s="274"/>
      <c r="D902" s="428"/>
      <c r="E902" s="274"/>
      <c r="F902" s="274"/>
      <c r="G902" s="158"/>
      <c r="H902" s="427"/>
    </row>
    <row r="903" spans="1:8" s="275" customFormat="1" outlineLevel="1">
      <c r="B903" s="274"/>
      <c r="C903" s="274"/>
      <c r="D903" s="428"/>
      <c r="E903" s="274"/>
      <c r="F903" s="274"/>
      <c r="G903" s="158"/>
      <c r="H903" s="427"/>
    </row>
    <row r="904" spans="1:8" s="275" customFormat="1" outlineLevel="1">
      <c r="B904" s="274"/>
      <c r="C904" s="274"/>
      <c r="D904" s="5"/>
      <c r="E904" s="274"/>
      <c r="F904" s="274"/>
      <c r="G904" s="158"/>
      <c r="H904" s="272"/>
    </row>
    <row r="905" spans="1:8" s="84" customFormat="1" outlineLevel="1">
      <c r="B905" s="98" t="s">
        <v>766</v>
      </c>
      <c r="C905" s="95"/>
      <c r="D905" s="95"/>
      <c r="E905" s="95"/>
      <c r="F905" s="511">
        <f>SUM(E906,E919)</f>
        <v>489230</v>
      </c>
      <c r="G905" s="511"/>
      <c r="H905" s="129" t="s">
        <v>514</v>
      </c>
    </row>
    <row r="906" spans="1:8" s="84" customFormat="1" outlineLevel="1">
      <c r="B906" s="95" t="s">
        <v>828</v>
      </c>
      <c r="C906" s="95"/>
      <c r="D906" s="95"/>
      <c r="E906" s="510">
        <f>E907</f>
        <v>412700</v>
      </c>
      <c r="F906" s="510"/>
      <c r="G906" s="128" t="s">
        <v>514</v>
      </c>
      <c r="H906" s="95"/>
    </row>
    <row r="907" spans="1:8" s="84" customFormat="1" outlineLevel="1">
      <c r="B907" s="296" t="s">
        <v>1315</v>
      </c>
      <c r="C907" s="153"/>
      <c r="D907" s="153"/>
      <c r="E907" s="509">
        <f>SUM(E908,E911,E914)</f>
        <v>412700</v>
      </c>
      <c r="F907" s="509"/>
      <c r="G907" s="91" t="s">
        <v>514</v>
      </c>
      <c r="H907" s="153"/>
    </row>
    <row r="908" spans="1:8" s="84" customFormat="1" outlineLevel="1">
      <c r="B908" s="329" t="s">
        <v>1353</v>
      </c>
      <c r="C908" s="153"/>
      <c r="D908" s="153"/>
      <c r="E908" s="509">
        <v>170000</v>
      </c>
      <c r="F908" s="509"/>
      <c r="G908" s="91" t="s">
        <v>514</v>
      </c>
      <c r="H908" s="153"/>
    </row>
    <row r="909" spans="1:8" s="84" customFormat="1" outlineLevel="1">
      <c r="C909" s="506" t="s">
        <v>830</v>
      </c>
      <c r="D909" s="506"/>
      <c r="G909" s="151"/>
      <c r="H909" s="157"/>
    </row>
    <row r="910" spans="1:8" s="84" customFormat="1" outlineLevel="1">
      <c r="A910" s="95"/>
      <c r="C910" s="99"/>
      <c r="D910" s="156"/>
      <c r="G910" s="151"/>
      <c r="H910" s="157"/>
    </row>
    <row r="911" spans="1:8" s="84" customFormat="1" outlineLevel="1">
      <c r="B911" s="329" t="s">
        <v>1354</v>
      </c>
      <c r="C911" s="153"/>
      <c r="D911" s="153"/>
      <c r="E911" s="509">
        <v>41200</v>
      </c>
      <c r="F911" s="509"/>
      <c r="G911" s="91" t="s">
        <v>514</v>
      </c>
      <c r="H911" s="153"/>
    </row>
    <row r="912" spans="1:8" s="84" customFormat="1" outlineLevel="1">
      <c r="C912" s="506" t="s">
        <v>1126</v>
      </c>
      <c r="D912" s="506"/>
      <c r="G912" s="151"/>
      <c r="H912" s="157"/>
    </row>
    <row r="913" spans="2:8" s="99" customFormat="1" outlineLevel="1">
      <c r="B913" s="84"/>
      <c r="D913" s="156"/>
      <c r="E913" s="84"/>
      <c r="F913" s="84"/>
      <c r="G913" s="151"/>
      <c r="H913" s="157"/>
    </row>
    <row r="914" spans="2:8" s="99" customFormat="1" outlineLevel="1">
      <c r="B914" s="329" t="s">
        <v>1355</v>
      </c>
      <c r="C914" s="153"/>
      <c r="D914" s="153"/>
      <c r="E914" s="509">
        <v>201500</v>
      </c>
      <c r="F914" s="509"/>
      <c r="G914" s="91" t="s">
        <v>514</v>
      </c>
      <c r="H914" s="153"/>
    </row>
    <row r="915" spans="2:8" s="99" customFormat="1" outlineLevel="1">
      <c r="B915" s="84"/>
      <c r="C915" s="274" t="s">
        <v>1136</v>
      </c>
      <c r="D915" s="156"/>
      <c r="E915" s="84"/>
      <c r="F915" s="84"/>
      <c r="G915" s="151"/>
      <c r="H915" s="157"/>
    </row>
    <row r="916" spans="2:8" s="99" customFormat="1" outlineLevel="1">
      <c r="B916" s="84"/>
      <c r="C916" s="274" t="s">
        <v>835</v>
      </c>
      <c r="E916" s="84"/>
      <c r="F916" s="84"/>
      <c r="G916" s="151"/>
      <c r="H916" s="157"/>
    </row>
    <row r="917" spans="2:8" s="99" customFormat="1" outlineLevel="1">
      <c r="B917" s="84"/>
      <c r="C917" s="506" t="s">
        <v>1137</v>
      </c>
      <c r="D917" s="506"/>
      <c r="E917" s="84"/>
      <c r="F917" s="84"/>
      <c r="G917" s="151"/>
      <c r="H917" s="157"/>
    </row>
    <row r="918" spans="2:8" s="99" customFormat="1" outlineLevel="1">
      <c r="B918" s="83"/>
      <c r="C918" s="83"/>
      <c r="D918" s="83"/>
      <c r="E918" s="83"/>
      <c r="F918" s="83"/>
      <c r="G918" s="83"/>
      <c r="H918" s="83"/>
    </row>
    <row r="919" spans="2:8" s="99" customFormat="1" outlineLevel="1">
      <c r="B919" s="95" t="s">
        <v>840</v>
      </c>
      <c r="C919" s="95"/>
      <c r="D919" s="95"/>
      <c r="E919" s="510">
        <f>SUM(E921)</f>
        <v>76530</v>
      </c>
      <c r="F919" s="510"/>
      <c r="G919" s="128" t="s">
        <v>514</v>
      </c>
      <c r="H919" s="95"/>
    </row>
    <row r="920" spans="2:8" s="99" customFormat="1" outlineLevel="1">
      <c r="B920" s="296" t="s">
        <v>1112</v>
      </c>
      <c r="C920" s="153"/>
      <c r="D920" s="153"/>
      <c r="E920" s="509">
        <f>E921</f>
        <v>76530</v>
      </c>
      <c r="F920" s="509"/>
      <c r="G920" s="91" t="s">
        <v>514</v>
      </c>
      <c r="H920" s="153"/>
    </row>
    <row r="921" spans="2:8" s="99" customFormat="1" outlineLevel="1">
      <c r="B921" s="296" t="s">
        <v>1109</v>
      </c>
      <c r="C921" s="153"/>
      <c r="D921" s="153"/>
      <c r="E921" s="509">
        <f>SUM(G926:G926)</f>
        <v>76530</v>
      </c>
      <c r="F921" s="509"/>
      <c r="G921" s="91" t="s">
        <v>514</v>
      </c>
      <c r="H921" s="153"/>
    </row>
    <row r="922" spans="2:8" s="99" customFormat="1" outlineLevel="1">
      <c r="C922" s="99" t="s">
        <v>843</v>
      </c>
      <c r="D922" s="443" t="s">
        <v>1335</v>
      </c>
    </row>
    <row r="923" spans="2:8" s="274" customFormat="1" outlineLevel="1">
      <c r="D923" s="445" t="s">
        <v>1304</v>
      </c>
      <c r="G923" s="276"/>
      <c r="H923" s="277"/>
    </row>
    <row r="924" spans="2:8" s="274" customFormat="1" outlineLevel="1">
      <c r="D924" s="445" t="s">
        <v>1308</v>
      </c>
      <c r="G924" s="276"/>
      <c r="H924" s="277"/>
    </row>
    <row r="925" spans="2:8" s="274" customFormat="1" outlineLevel="1">
      <c r="D925" s="445" t="s">
        <v>1306</v>
      </c>
      <c r="G925" s="276"/>
      <c r="H925" s="277"/>
    </row>
    <row r="926" spans="2:8" s="274" customFormat="1" outlineLevel="1">
      <c r="D926" s="445" t="s">
        <v>1336</v>
      </c>
      <c r="G926" s="276">
        <v>76530</v>
      </c>
      <c r="H926" s="277" t="s">
        <v>514</v>
      </c>
    </row>
    <row r="927" spans="2:8" s="274" customFormat="1" outlineLevel="1">
      <c r="D927" s="273"/>
      <c r="G927" s="276"/>
      <c r="H927" s="277"/>
    </row>
    <row r="928" spans="2:8" s="274" customFormat="1" outlineLevel="1">
      <c r="D928" s="273"/>
      <c r="G928" s="276"/>
      <c r="H928" s="277"/>
    </row>
    <row r="929" spans="2:8" s="274" customFormat="1" outlineLevel="1">
      <c r="D929" s="273"/>
      <c r="G929" s="276"/>
      <c r="H929" s="277"/>
    </row>
    <row r="930" spans="2:8" s="274" customFormat="1" outlineLevel="1">
      <c r="D930" s="273"/>
      <c r="G930" s="276"/>
      <c r="H930" s="277"/>
    </row>
    <row r="931" spans="2:8" s="274" customFormat="1" outlineLevel="1">
      <c r="D931" s="273"/>
      <c r="G931" s="276"/>
      <c r="H931" s="277"/>
    </row>
    <row r="932" spans="2:8" s="274" customFormat="1" outlineLevel="1">
      <c r="D932" s="298"/>
      <c r="G932" s="276"/>
      <c r="H932" s="277"/>
    </row>
    <row r="933" spans="2:8" s="274" customFormat="1" outlineLevel="1">
      <c r="D933" s="298"/>
      <c r="G933" s="276"/>
      <c r="H933" s="277"/>
    </row>
    <row r="934" spans="2:8" s="274" customFormat="1" outlineLevel="1">
      <c r="D934" s="445"/>
      <c r="G934" s="276"/>
      <c r="H934" s="444"/>
    </row>
    <row r="935" spans="2:8" s="274" customFormat="1" outlineLevel="1">
      <c r="D935" s="445"/>
      <c r="G935" s="276"/>
      <c r="H935" s="444"/>
    </row>
    <row r="936" spans="2:8" s="274" customFormat="1" outlineLevel="1">
      <c r="D936" s="445"/>
      <c r="G936" s="276"/>
      <c r="H936" s="444"/>
    </row>
    <row r="937" spans="2:8" s="274" customFormat="1" outlineLevel="1">
      <c r="D937" s="445"/>
      <c r="G937" s="276"/>
      <c r="H937" s="444"/>
    </row>
    <row r="938" spans="2:8" s="274" customFormat="1" outlineLevel="1">
      <c r="D938" s="430"/>
      <c r="G938" s="276"/>
      <c r="H938" s="429"/>
    </row>
    <row r="939" spans="2:8" s="274" customFormat="1" outlineLevel="1">
      <c r="D939" s="430"/>
      <c r="G939" s="276"/>
      <c r="H939" s="429"/>
    </row>
    <row r="940" spans="2:8" s="274" customFormat="1" outlineLevel="1">
      <c r="D940" s="430"/>
      <c r="G940" s="276"/>
      <c r="H940" s="429"/>
    </row>
    <row r="941" spans="2:8" s="274" customFormat="1" outlineLevel="1">
      <c r="D941" s="298"/>
      <c r="G941" s="276"/>
      <c r="H941" s="277"/>
    </row>
    <row r="942" spans="2:8" s="84" customFormat="1" outlineLevel="1">
      <c r="B942" s="98" t="s">
        <v>767</v>
      </c>
      <c r="C942" s="95"/>
      <c r="D942" s="95"/>
      <c r="E942" s="95"/>
      <c r="F942" s="511">
        <f>SUM(E943,E962,E1022,E1026)</f>
        <v>31930230</v>
      </c>
      <c r="G942" s="511"/>
      <c r="H942" s="129" t="s">
        <v>514</v>
      </c>
    </row>
    <row r="943" spans="2:8" s="99" customFormat="1" outlineLevel="1">
      <c r="B943" s="95" t="s">
        <v>828</v>
      </c>
      <c r="C943" s="95"/>
      <c r="D943" s="95"/>
      <c r="E943" s="510">
        <f>SUM(E944,E958)</f>
        <v>13034900</v>
      </c>
      <c r="F943" s="510"/>
      <c r="G943" s="128" t="s">
        <v>514</v>
      </c>
      <c r="H943" s="95"/>
    </row>
    <row r="944" spans="2:8" s="99" customFormat="1" outlineLevel="1">
      <c r="B944" s="295" t="s">
        <v>1314</v>
      </c>
      <c r="C944" s="153"/>
      <c r="D944" s="153"/>
      <c r="E944" s="509">
        <f>SUM(E945,E948,E953)</f>
        <v>10436100</v>
      </c>
      <c r="F944" s="509"/>
      <c r="G944" s="91" t="s">
        <v>514</v>
      </c>
      <c r="H944" s="153"/>
    </row>
    <row r="945" spans="1:8" s="99" customFormat="1" outlineLevel="1">
      <c r="B945" s="296" t="s">
        <v>829</v>
      </c>
      <c r="C945" s="153"/>
      <c r="D945" s="153"/>
      <c r="E945" s="509">
        <v>1600000</v>
      </c>
      <c r="F945" s="509"/>
      <c r="G945" s="91" t="s">
        <v>514</v>
      </c>
      <c r="H945" s="153"/>
    </row>
    <row r="946" spans="1:8" s="99" customFormat="1" outlineLevel="1">
      <c r="B946" s="84"/>
      <c r="C946" s="506" t="s">
        <v>880</v>
      </c>
      <c r="D946" s="506"/>
      <c r="E946" s="84"/>
      <c r="F946" s="84"/>
      <c r="G946" s="151"/>
      <c r="H946" s="157"/>
    </row>
    <row r="947" spans="1:8" s="99" customFormat="1" outlineLevel="1">
      <c r="B947" s="84"/>
      <c r="D947" s="156"/>
      <c r="E947" s="84"/>
      <c r="F947" s="84"/>
      <c r="G947" s="151"/>
      <c r="H947" s="157"/>
    </row>
    <row r="948" spans="1:8" s="84" customFormat="1" outlineLevel="1">
      <c r="A948" s="95"/>
      <c r="B948" s="296" t="s">
        <v>831</v>
      </c>
      <c r="C948" s="153"/>
      <c r="D948" s="153"/>
      <c r="E948" s="509">
        <v>8526300</v>
      </c>
      <c r="F948" s="509"/>
      <c r="G948" s="91" t="s">
        <v>514</v>
      </c>
      <c r="H948" s="153"/>
    </row>
    <row r="949" spans="1:8" s="99" customFormat="1" outlineLevel="1">
      <c r="B949" s="84"/>
      <c r="C949" s="274" t="s">
        <v>1165</v>
      </c>
      <c r="D949" s="156"/>
      <c r="E949" s="84"/>
      <c r="F949" s="84"/>
      <c r="G949" s="158"/>
      <c r="H949" s="3"/>
    </row>
    <row r="950" spans="1:8" s="99" customFormat="1" outlineLevel="1">
      <c r="B950" s="84"/>
      <c r="C950" s="274" t="s">
        <v>1166</v>
      </c>
      <c r="D950" s="156"/>
      <c r="E950" s="84"/>
      <c r="F950" s="84"/>
      <c r="G950" s="158"/>
      <c r="H950" s="3"/>
    </row>
    <row r="951" spans="1:8">
      <c r="B951" s="84"/>
      <c r="C951" s="274" t="s">
        <v>1167</v>
      </c>
      <c r="E951" s="84"/>
      <c r="F951" s="84"/>
      <c r="G951" s="158"/>
      <c r="H951" s="3"/>
    </row>
    <row r="952" spans="1:8" s="99" customFormat="1" outlineLevel="1">
      <c r="B952" s="84"/>
      <c r="D952" s="156"/>
      <c r="E952" s="84"/>
      <c r="F952" s="84"/>
      <c r="G952" s="151"/>
      <c r="H952" s="157"/>
    </row>
    <row r="953" spans="1:8" s="99" customFormat="1" outlineLevel="1">
      <c r="B953" s="296" t="s">
        <v>834</v>
      </c>
      <c r="C953" s="153"/>
      <c r="D953" s="153"/>
      <c r="E953" s="509">
        <v>309800</v>
      </c>
      <c r="F953" s="509"/>
      <c r="G953" s="91" t="s">
        <v>514</v>
      </c>
      <c r="H953" s="153"/>
    </row>
    <row r="954" spans="1:8" s="99" customFormat="1" outlineLevel="1">
      <c r="B954" s="84"/>
      <c r="C954" s="274" t="s">
        <v>1168</v>
      </c>
      <c r="E954" s="84"/>
      <c r="F954" s="84"/>
      <c r="G954" s="151"/>
      <c r="H954" s="157"/>
    </row>
    <row r="955" spans="1:8" s="99" customFormat="1" outlineLevel="1">
      <c r="B955" s="84"/>
      <c r="C955" s="274" t="s">
        <v>1169</v>
      </c>
      <c r="D955" s="156"/>
      <c r="E955" s="84"/>
      <c r="F955" s="84"/>
      <c r="G955" s="151"/>
      <c r="H955" s="157"/>
    </row>
    <row r="956" spans="1:8" s="99" customFormat="1" outlineLevel="1">
      <c r="B956" s="84"/>
      <c r="C956" s="274" t="s">
        <v>1170</v>
      </c>
      <c r="D956" s="274"/>
      <c r="E956" s="84"/>
      <c r="F956" s="84"/>
      <c r="G956" s="151"/>
      <c r="H956" s="157"/>
    </row>
    <row r="957" spans="1:8" s="99" customFormat="1" outlineLevel="1">
      <c r="B957" s="84"/>
      <c r="D957" s="156"/>
      <c r="E957" s="84"/>
      <c r="F957" s="84"/>
      <c r="G957" s="151"/>
      <c r="H957" s="157"/>
    </row>
    <row r="958" spans="1:8" s="99" customFormat="1" outlineLevel="1">
      <c r="B958" s="295" t="s">
        <v>839</v>
      </c>
      <c r="C958" s="153"/>
      <c r="D958" s="153"/>
      <c r="E958" s="509">
        <v>2598800</v>
      </c>
      <c r="F958" s="509"/>
      <c r="G958" s="91" t="s">
        <v>514</v>
      </c>
      <c r="H958" s="153"/>
    </row>
    <row r="959" spans="1:8" s="99" customFormat="1" outlineLevel="1">
      <c r="B959" s="84"/>
      <c r="C959" s="506" t="s">
        <v>1171</v>
      </c>
      <c r="D959" s="506"/>
      <c r="E959" s="84"/>
      <c r="F959" s="84"/>
      <c r="G959" s="151"/>
      <c r="H959" s="157"/>
    </row>
    <row r="960" spans="1:8" s="99" customFormat="1" outlineLevel="1">
      <c r="B960" s="84"/>
      <c r="C960" s="274" t="s">
        <v>1172</v>
      </c>
      <c r="D960" s="156"/>
      <c r="E960" s="84"/>
      <c r="F960" s="84"/>
      <c r="G960" s="151"/>
      <c r="H960" s="157"/>
    </row>
    <row r="961" spans="2:8" s="274" customFormat="1" outlineLevel="1">
      <c r="B961" s="275"/>
      <c r="D961" s="156"/>
      <c r="E961" s="275"/>
      <c r="F961" s="275"/>
      <c r="G961" s="151"/>
      <c r="H961" s="157"/>
    </row>
    <row r="962" spans="2:8" s="99" customFormat="1" outlineLevel="1">
      <c r="B962" s="95" t="s">
        <v>840</v>
      </c>
      <c r="C962" s="95"/>
      <c r="D962" s="95"/>
      <c r="E962" s="510">
        <f>SUM(E964,E998)</f>
        <v>2607730</v>
      </c>
      <c r="F962" s="510"/>
      <c r="G962" s="128" t="s">
        <v>514</v>
      </c>
      <c r="H962" s="95"/>
    </row>
    <row r="963" spans="2:8" s="99" customFormat="1" outlineLevel="1">
      <c r="B963" s="295" t="s">
        <v>841</v>
      </c>
      <c r="C963" s="153"/>
      <c r="D963" s="153"/>
      <c r="E963" s="509">
        <f>E964+E998</f>
        <v>2607730</v>
      </c>
      <c r="F963" s="509"/>
      <c r="G963" s="91" t="s">
        <v>514</v>
      </c>
      <c r="H963" s="153"/>
    </row>
    <row r="964" spans="2:8">
      <c r="B964" s="296" t="s">
        <v>842</v>
      </c>
      <c r="C964" s="153"/>
      <c r="D964" s="153"/>
      <c r="E964" s="509">
        <f>SUM(G967:G996)</f>
        <v>1487730</v>
      </c>
      <c r="F964" s="509"/>
      <c r="G964" s="91" t="s">
        <v>514</v>
      </c>
      <c r="H964" s="153"/>
    </row>
    <row r="965" spans="2:8">
      <c r="B965" s="296"/>
      <c r="C965" s="153"/>
      <c r="D965" s="296" t="s">
        <v>1053</v>
      </c>
      <c r="E965" s="248"/>
      <c r="F965" s="248"/>
      <c r="G965" s="91"/>
      <c r="H965" s="153"/>
    </row>
    <row r="966" spans="2:8" ht="24.75" customHeight="1">
      <c r="B966" s="99"/>
      <c r="C966" s="99" t="s">
        <v>881</v>
      </c>
      <c r="D966" s="453" t="s">
        <v>1057</v>
      </c>
      <c r="E966" s="453"/>
      <c r="F966" s="99"/>
    </row>
    <row r="967" spans="2:8" ht="24.75" customHeight="1">
      <c r="B967" s="274"/>
      <c r="C967" s="274"/>
      <c r="D967" s="5" t="s">
        <v>1058</v>
      </c>
      <c r="E967" s="5"/>
      <c r="F967" s="274"/>
      <c r="G967" s="276"/>
      <c r="H967" s="277"/>
    </row>
    <row r="968" spans="2:8" ht="24.75" customHeight="1">
      <c r="B968" s="274"/>
      <c r="C968" s="274"/>
      <c r="D968" s="443" t="s">
        <v>1059</v>
      </c>
      <c r="E968" s="5"/>
      <c r="F968" s="274"/>
      <c r="G968" s="276">
        <v>107200</v>
      </c>
      <c r="H968" s="277" t="s">
        <v>514</v>
      </c>
    </row>
    <row r="969" spans="2:8">
      <c r="B969" s="99"/>
      <c r="C969" s="99" t="s">
        <v>886</v>
      </c>
      <c r="D969" s="5" t="s">
        <v>1060</v>
      </c>
      <c r="E969" s="99"/>
      <c r="F969" s="99"/>
    </row>
    <row r="970" spans="2:8">
      <c r="B970" s="274"/>
      <c r="C970" s="274"/>
      <c r="D970" s="443" t="s">
        <v>1061</v>
      </c>
      <c r="E970" s="274"/>
      <c r="F970" s="274"/>
      <c r="G970" s="276"/>
      <c r="H970" s="277"/>
    </row>
    <row r="971" spans="2:8">
      <c r="B971" s="274"/>
      <c r="C971" s="274"/>
      <c r="D971" s="330" t="s">
        <v>1062</v>
      </c>
      <c r="E971" s="274"/>
      <c r="F971" s="274"/>
      <c r="G971" s="276">
        <v>57000</v>
      </c>
      <c r="H971" s="277" t="s">
        <v>514</v>
      </c>
    </row>
    <row r="972" spans="2:8" ht="48">
      <c r="B972" s="99"/>
      <c r="C972" s="99" t="s">
        <v>887</v>
      </c>
      <c r="D972" s="19" t="s">
        <v>1324</v>
      </c>
      <c r="E972" s="99"/>
      <c r="F972" s="99"/>
      <c r="G972" s="276">
        <v>45000</v>
      </c>
      <c r="H972" s="277" t="s">
        <v>514</v>
      </c>
    </row>
    <row r="973" spans="2:8">
      <c r="B973" s="274"/>
      <c r="C973" s="274"/>
      <c r="D973" s="331" t="s">
        <v>1054</v>
      </c>
      <c r="E973" s="274"/>
      <c r="F973" s="274"/>
      <c r="G973" s="276"/>
      <c r="H973" s="277"/>
    </row>
    <row r="974" spans="2:8">
      <c r="B974" s="99"/>
      <c r="C974" s="99" t="s">
        <v>882</v>
      </c>
      <c r="D974" s="5" t="s">
        <v>1063</v>
      </c>
      <c r="E974" s="99"/>
      <c r="F974" s="99"/>
    </row>
    <row r="975" spans="2:8">
      <c r="B975" s="274"/>
      <c r="C975" s="274"/>
      <c r="D975" s="330" t="s">
        <v>1064</v>
      </c>
      <c r="E975" s="274"/>
      <c r="F975" s="274"/>
      <c r="G975" s="158"/>
      <c r="H975" s="272"/>
    </row>
    <row r="976" spans="2:8">
      <c r="B976" s="274"/>
      <c r="C976" s="274"/>
      <c r="D976" s="330" t="s">
        <v>1327</v>
      </c>
      <c r="E976" s="274"/>
      <c r="F976" s="274"/>
      <c r="G976" s="158">
        <v>268000</v>
      </c>
      <c r="H976" s="3" t="s">
        <v>514</v>
      </c>
    </row>
    <row r="977" spans="2:8">
      <c r="B977" s="274"/>
      <c r="C977" s="274"/>
      <c r="D977" s="319"/>
      <c r="E977" s="274"/>
      <c r="F977" s="274"/>
      <c r="G977" s="158"/>
      <c r="H977" s="279"/>
    </row>
    <row r="978" spans="2:8">
      <c r="B978" s="99"/>
      <c r="C978" s="99" t="s">
        <v>885</v>
      </c>
      <c r="D978" s="5" t="s">
        <v>1065</v>
      </c>
      <c r="E978" s="99"/>
      <c r="F978" s="99"/>
    </row>
    <row r="979" spans="2:8">
      <c r="B979" s="274"/>
      <c r="C979" s="274"/>
      <c r="D979" s="318" t="s">
        <v>1051</v>
      </c>
      <c r="E979" s="274"/>
      <c r="F979" s="274"/>
      <c r="G979" s="276"/>
      <c r="H979" s="277"/>
    </row>
    <row r="980" spans="2:8">
      <c r="B980" s="274"/>
      <c r="C980" s="274"/>
      <c r="D980" s="318" t="s">
        <v>1325</v>
      </c>
      <c r="E980" s="274"/>
      <c r="F980" s="274"/>
      <c r="G980" s="276">
        <v>49020</v>
      </c>
      <c r="H980" s="277" t="s">
        <v>514</v>
      </c>
    </row>
    <row r="981" spans="2:8">
      <c r="B981" s="99"/>
      <c r="C981" s="99" t="s">
        <v>889</v>
      </c>
      <c r="D981" s="5" t="s">
        <v>1067</v>
      </c>
      <c r="E981" s="99"/>
      <c r="F981" s="99"/>
      <c r="G981" s="158">
        <v>71400</v>
      </c>
      <c r="H981" s="3" t="s">
        <v>514</v>
      </c>
    </row>
    <row r="982" spans="2:8">
      <c r="B982" s="99"/>
      <c r="C982" s="99" t="s">
        <v>888</v>
      </c>
      <c r="D982" s="19" t="s">
        <v>1068</v>
      </c>
      <c r="E982" s="99"/>
      <c r="F982" s="99"/>
      <c r="G982" s="158">
        <v>13500</v>
      </c>
      <c r="H982" s="3" t="s">
        <v>514</v>
      </c>
    </row>
    <row r="983" spans="2:8">
      <c r="B983" s="99"/>
      <c r="C983" s="99" t="s">
        <v>892</v>
      </c>
      <c r="D983" s="5" t="s">
        <v>1069</v>
      </c>
      <c r="E983" s="99"/>
      <c r="F983" s="99"/>
    </row>
    <row r="984" spans="2:8">
      <c r="B984" s="274"/>
      <c r="C984" s="274"/>
      <c r="D984" s="318" t="s">
        <v>1070</v>
      </c>
      <c r="E984" s="274"/>
      <c r="F984" s="274"/>
      <c r="G984" s="276">
        <v>111000</v>
      </c>
      <c r="H984" s="277" t="s">
        <v>514</v>
      </c>
    </row>
    <row r="985" spans="2:8">
      <c r="B985" s="274"/>
      <c r="C985" s="274"/>
      <c r="D985" s="331" t="s">
        <v>1055</v>
      </c>
      <c r="E985" s="274"/>
      <c r="F985" s="274"/>
      <c r="G985" s="276"/>
      <c r="H985" s="277"/>
    </row>
    <row r="986" spans="2:8">
      <c r="B986" s="99"/>
      <c r="C986" s="99" t="s">
        <v>883</v>
      </c>
      <c r="D986" s="5" t="s">
        <v>1071</v>
      </c>
      <c r="E986" s="99"/>
      <c r="F986" s="99"/>
    </row>
    <row r="987" spans="2:8">
      <c r="B987" s="274"/>
      <c r="C987" s="274"/>
      <c r="D987" s="318" t="s">
        <v>1052</v>
      </c>
      <c r="E987" s="274"/>
      <c r="F987" s="274"/>
      <c r="G987" s="158">
        <v>86000</v>
      </c>
      <c r="H987" s="3" t="s">
        <v>514</v>
      </c>
    </row>
    <row r="988" spans="2:8">
      <c r="B988" s="99"/>
      <c r="C988" s="99" t="s">
        <v>884</v>
      </c>
      <c r="D988" s="5" t="s">
        <v>1072</v>
      </c>
      <c r="E988" s="99"/>
      <c r="F988" s="99"/>
      <c r="G988" s="158">
        <v>27200</v>
      </c>
      <c r="H988" s="3" t="s">
        <v>514</v>
      </c>
    </row>
    <row r="989" spans="2:8">
      <c r="B989" s="99"/>
      <c r="C989" s="99" t="s">
        <v>845</v>
      </c>
      <c r="D989" s="5" t="s">
        <v>1073</v>
      </c>
      <c r="E989" s="99"/>
      <c r="F989" s="99"/>
    </row>
    <row r="990" spans="2:8">
      <c r="B990" s="274"/>
      <c r="C990" s="274"/>
      <c r="D990" s="318" t="s">
        <v>1066</v>
      </c>
      <c r="E990" s="274"/>
      <c r="F990" s="274"/>
      <c r="G990" s="276"/>
      <c r="H990" s="277"/>
    </row>
    <row r="991" spans="2:8">
      <c r="B991" s="274"/>
      <c r="C991" s="274"/>
      <c r="D991" s="318" t="s">
        <v>1326</v>
      </c>
      <c r="E991" s="274"/>
      <c r="F991" s="274"/>
      <c r="G991" s="276">
        <v>24510</v>
      </c>
      <c r="H991" s="277" t="s">
        <v>514</v>
      </c>
    </row>
    <row r="992" spans="2:8">
      <c r="B992" s="99"/>
      <c r="C992" s="99" t="s">
        <v>890</v>
      </c>
      <c r="D992" s="5" t="s">
        <v>1074</v>
      </c>
      <c r="E992" s="99"/>
      <c r="F992" s="99"/>
    </row>
    <row r="993" spans="2:8">
      <c r="B993" s="274"/>
      <c r="C993" s="274"/>
      <c r="D993" s="319" t="s">
        <v>1075</v>
      </c>
      <c r="E993" s="274"/>
      <c r="F993" s="274"/>
      <c r="G993" s="276">
        <v>29900</v>
      </c>
      <c r="H993" s="277" t="s">
        <v>514</v>
      </c>
    </row>
    <row r="994" spans="2:8">
      <c r="B994" s="274"/>
      <c r="C994" s="274"/>
      <c r="D994" s="331" t="s">
        <v>1056</v>
      </c>
      <c r="E994" s="274"/>
      <c r="F994" s="274"/>
      <c r="G994" s="276"/>
      <c r="H994" s="277"/>
    </row>
    <row r="995" spans="2:8">
      <c r="B995" s="99"/>
      <c r="C995" s="99" t="s">
        <v>891</v>
      </c>
      <c r="D995" s="5" t="s">
        <v>1076</v>
      </c>
      <c r="E995" s="99"/>
      <c r="F995" s="99"/>
    </row>
    <row r="996" spans="2:8">
      <c r="B996" s="274"/>
      <c r="C996" s="274"/>
      <c r="D996" s="319" t="s">
        <v>1077</v>
      </c>
      <c r="E996" s="274"/>
      <c r="F996" s="274"/>
      <c r="G996" s="276">
        <v>598000</v>
      </c>
      <c r="H996" s="277" t="s">
        <v>514</v>
      </c>
    </row>
    <row r="997" spans="2:8">
      <c r="B997" s="99"/>
      <c r="C997" s="99"/>
      <c r="D997" s="19"/>
      <c r="E997" s="99"/>
      <c r="F997" s="99"/>
      <c r="G997" s="158"/>
      <c r="H997" s="3"/>
    </row>
    <row r="998" spans="2:8">
      <c r="B998" s="296" t="s">
        <v>844</v>
      </c>
      <c r="C998" s="153"/>
      <c r="D998" s="153"/>
      <c r="E998" s="509">
        <f>SUM(G999:G1015)</f>
        <v>1120000</v>
      </c>
      <c r="F998" s="509"/>
      <c r="G998" s="91" t="s">
        <v>514</v>
      </c>
      <c r="H998" s="153"/>
    </row>
    <row r="999" spans="2:8">
      <c r="B999" s="99"/>
      <c r="C999" s="99" t="s">
        <v>893</v>
      </c>
      <c r="D999" s="19" t="s">
        <v>1078</v>
      </c>
      <c r="E999" s="99"/>
      <c r="F999" s="99"/>
      <c r="G999" s="158">
        <v>503000</v>
      </c>
      <c r="H999" s="3" t="s">
        <v>514</v>
      </c>
    </row>
    <row r="1000" spans="2:8">
      <c r="B1000" s="274"/>
      <c r="C1000" s="274"/>
      <c r="D1000" s="321" t="s">
        <v>1079</v>
      </c>
      <c r="E1000" s="274"/>
      <c r="F1000" s="274"/>
      <c r="G1000" s="158"/>
      <c r="H1000" s="272"/>
    </row>
    <row r="1001" spans="2:8">
      <c r="B1001" s="274"/>
      <c r="C1001" s="274"/>
      <c r="D1001" s="320" t="s">
        <v>1080</v>
      </c>
      <c r="E1001" s="274"/>
      <c r="F1001" s="274"/>
      <c r="G1001" s="158"/>
      <c r="H1001" s="272"/>
    </row>
    <row r="1002" spans="2:8">
      <c r="B1002" s="274"/>
      <c r="C1002" s="274"/>
      <c r="D1002" s="322" t="s">
        <v>1081</v>
      </c>
      <c r="E1002" s="274"/>
      <c r="F1002" s="274"/>
      <c r="G1002" s="158"/>
      <c r="H1002" s="272"/>
    </row>
    <row r="1003" spans="2:8">
      <c r="B1003" s="99"/>
      <c r="C1003" s="99" t="s">
        <v>894</v>
      </c>
      <c r="D1003" s="19" t="s">
        <v>1082</v>
      </c>
      <c r="E1003" s="99"/>
      <c r="F1003" s="99"/>
      <c r="G1003" s="158">
        <v>365000</v>
      </c>
      <c r="H1003" s="3" t="s">
        <v>514</v>
      </c>
    </row>
    <row r="1004" spans="2:8">
      <c r="B1004" s="274"/>
      <c r="C1004" s="274"/>
      <c r="D1004" s="320" t="s">
        <v>1083</v>
      </c>
      <c r="E1004" s="274"/>
      <c r="F1004" s="274"/>
      <c r="G1004" s="158"/>
      <c r="H1004" s="272"/>
    </row>
    <row r="1005" spans="2:8">
      <c r="B1005" s="274"/>
      <c r="C1005" s="274"/>
      <c r="D1005" s="318" t="s">
        <v>1084</v>
      </c>
      <c r="E1005" s="274"/>
      <c r="F1005" s="274"/>
      <c r="G1005" s="158"/>
      <c r="H1005" s="272"/>
    </row>
    <row r="1006" spans="2:8">
      <c r="B1006" s="274"/>
      <c r="C1006" s="274"/>
      <c r="D1006" s="320" t="s">
        <v>1085</v>
      </c>
      <c r="E1006" s="274"/>
      <c r="F1006" s="274"/>
      <c r="G1006" s="158"/>
      <c r="H1006" s="272"/>
    </row>
    <row r="1007" spans="2:8">
      <c r="B1007" s="274"/>
      <c r="C1007" s="274"/>
      <c r="D1007" s="322" t="s">
        <v>1086</v>
      </c>
      <c r="E1007" s="274"/>
      <c r="F1007" s="274"/>
      <c r="G1007" s="158"/>
      <c r="H1007" s="272"/>
    </row>
    <row r="1008" spans="2:8">
      <c r="B1008" s="274"/>
      <c r="C1008" s="274"/>
      <c r="D1008" s="322" t="s">
        <v>1261</v>
      </c>
      <c r="E1008" s="274"/>
      <c r="F1008" s="274"/>
      <c r="G1008" s="158"/>
      <c r="H1008" s="272"/>
    </row>
    <row r="1009" spans="2:8">
      <c r="B1009" s="99"/>
      <c r="C1009" s="99" t="s">
        <v>895</v>
      </c>
      <c r="D1009" s="19" t="s">
        <v>1087</v>
      </c>
      <c r="E1009" s="99"/>
      <c r="F1009" s="99"/>
      <c r="G1009" s="158">
        <v>106000</v>
      </c>
      <c r="H1009" s="3" t="s">
        <v>514</v>
      </c>
    </row>
    <row r="1010" spans="2:8">
      <c r="B1010" s="274"/>
      <c r="C1010" s="274"/>
      <c r="D1010" s="322" t="s">
        <v>1088</v>
      </c>
      <c r="E1010" s="274"/>
      <c r="F1010" s="274"/>
      <c r="G1010" s="158"/>
      <c r="H1010" s="272"/>
    </row>
    <row r="1011" spans="2:8">
      <c r="B1011" s="274"/>
      <c r="C1011" s="274"/>
      <c r="D1011" s="322" t="s">
        <v>1089</v>
      </c>
      <c r="E1011" s="274"/>
      <c r="F1011" s="274"/>
      <c r="G1011" s="158"/>
      <c r="H1011" s="272"/>
    </row>
    <row r="1012" spans="2:8">
      <c r="B1012" s="274"/>
      <c r="C1012" s="274"/>
      <c r="D1012" s="322" t="s">
        <v>1090</v>
      </c>
      <c r="E1012" s="274"/>
      <c r="F1012" s="274"/>
      <c r="G1012" s="158"/>
      <c r="H1012" s="272"/>
    </row>
    <row r="1013" spans="2:8">
      <c r="B1013" s="274"/>
      <c r="C1013" s="274"/>
      <c r="D1013" s="322"/>
      <c r="E1013" s="274"/>
      <c r="F1013" s="274"/>
      <c r="G1013" s="158"/>
      <c r="H1013" s="427"/>
    </row>
    <row r="1014" spans="2:8">
      <c r="B1014" s="274"/>
      <c r="C1014" s="274"/>
      <c r="D1014" s="322"/>
      <c r="E1014" s="274"/>
      <c r="F1014" s="274"/>
      <c r="G1014" s="158"/>
      <c r="H1014" s="427"/>
    </row>
    <row r="1015" spans="2:8">
      <c r="B1015" s="99"/>
      <c r="C1015" s="99" t="s">
        <v>896</v>
      </c>
      <c r="D1015" s="19" t="s">
        <v>1091</v>
      </c>
      <c r="E1015" s="99"/>
      <c r="F1015" s="99"/>
      <c r="G1015" s="158">
        <v>146000</v>
      </c>
      <c r="H1015" s="3" t="s">
        <v>514</v>
      </c>
    </row>
    <row r="1016" spans="2:8">
      <c r="B1016" s="274"/>
      <c r="C1016" s="274"/>
      <c r="D1016" s="320" t="s">
        <v>1092</v>
      </c>
      <c r="E1016" s="274"/>
      <c r="F1016" s="274"/>
      <c r="G1016" s="158"/>
      <c r="H1016" s="272"/>
    </row>
    <row r="1017" spans="2:8">
      <c r="B1017" s="274"/>
      <c r="C1017" s="274"/>
      <c r="D1017" s="320" t="s">
        <v>1093</v>
      </c>
      <c r="E1017" s="274"/>
      <c r="F1017" s="274"/>
      <c r="G1017" s="158"/>
      <c r="H1017" s="272"/>
    </row>
    <row r="1018" spans="2:8">
      <c r="B1018" s="274"/>
      <c r="C1018" s="274"/>
      <c r="D1018" s="320" t="s">
        <v>1094</v>
      </c>
      <c r="E1018" s="274"/>
      <c r="F1018" s="274"/>
      <c r="G1018" s="158"/>
      <c r="H1018" s="272"/>
    </row>
    <row r="1019" spans="2:8">
      <c r="B1019" s="274"/>
      <c r="C1019" s="274"/>
      <c r="D1019" s="320" t="s">
        <v>1095</v>
      </c>
      <c r="E1019" s="274"/>
      <c r="F1019" s="274"/>
      <c r="G1019" s="158"/>
      <c r="H1019" s="272"/>
    </row>
    <row r="1020" spans="2:8">
      <c r="B1020" s="274"/>
      <c r="C1020" s="274"/>
      <c r="D1020" s="322" t="s">
        <v>1096</v>
      </c>
      <c r="E1020" s="274"/>
      <c r="F1020" s="274"/>
      <c r="G1020" s="158"/>
      <c r="H1020" s="272"/>
    </row>
    <row r="1021" spans="2:8">
      <c r="B1021" s="99"/>
      <c r="C1021" s="99"/>
      <c r="D1021" s="19"/>
      <c r="E1021" s="99"/>
      <c r="F1021" s="99"/>
      <c r="G1021" s="158"/>
      <c r="H1021" s="3"/>
    </row>
    <row r="1022" spans="2:8">
      <c r="B1022" s="95" t="s">
        <v>897</v>
      </c>
      <c r="C1022" s="95"/>
      <c r="D1022" s="95"/>
      <c r="E1022" s="510">
        <f>SUM(G1023:G1024)</f>
        <v>9599800</v>
      </c>
      <c r="F1022" s="510"/>
      <c r="G1022" s="128" t="s">
        <v>514</v>
      </c>
      <c r="H1022" s="95"/>
    </row>
    <row r="1023" spans="2:8">
      <c r="B1023" s="99"/>
      <c r="C1023" s="99" t="s">
        <v>898</v>
      </c>
      <c r="D1023" s="19" t="s">
        <v>1097</v>
      </c>
      <c r="E1023" s="99"/>
      <c r="F1023" s="99"/>
      <c r="G1023" s="158">
        <v>2627800</v>
      </c>
      <c r="H1023" s="3" t="s">
        <v>514</v>
      </c>
    </row>
    <row r="1024" spans="2:8">
      <c r="B1024" s="99"/>
      <c r="C1024" s="99" t="s">
        <v>899</v>
      </c>
      <c r="D1024" s="5" t="s">
        <v>1098</v>
      </c>
      <c r="E1024" s="99"/>
      <c r="F1024" s="99"/>
      <c r="G1024" s="158">
        <v>6972000</v>
      </c>
      <c r="H1024" s="3" t="s">
        <v>514</v>
      </c>
    </row>
    <row r="1026" spans="2:8">
      <c r="B1026" s="95" t="s">
        <v>846</v>
      </c>
      <c r="C1026" s="95"/>
      <c r="D1026" s="95"/>
      <c r="E1026" s="510">
        <f>SUM(G1027:G1059)</f>
        <v>6687800</v>
      </c>
      <c r="F1026" s="510"/>
      <c r="G1026" s="128" t="s">
        <v>514</v>
      </c>
      <c r="H1026" s="95"/>
    </row>
    <row r="1027" spans="2:8">
      <c r="B1027" s="99"/>
      <c r="C1027" s="99" t="s">
        <v>900</v>
      </c>
      <c r="D1027" s="19" t="s">
        <v>1099</v>
      </c>
      <c r="E1027" s="99"/>
      <c r="F1027" s="99"/>
      <c r="G1027" s="158">
        <v>4500</v>
      </c>
      <c r="H1027" s="3" t="s">
        <v>514</v>
      </c>
    </row>
    <row r="1028" spans="2:8">
      <c r="B1028" s="99"/>
      <c r="C1028" s="99" t="s">
        <v>901</v>
      </c>
      <c r="D1028" s="5" t="s">
        <v>1328</v>
      </c>
      <c r="E1028" s="99"/>
      <c r="F1028" s="99"/>
    </row>
    <row r="1029" spans="2:8">
      <c r="B1029" s="274"/>
      <c r="C1029" s="274"/>
      <c r="D1029" s="330" t="s">
        <v>1345</v>
      </c>
      <c r="E1029" s="274"/>
      <c r="F1029" s="274"/>
      <c r="G1029" s="276">
        <v>113000</v>
      </c>
      <c r="H1029" s="277" t="s">
        <v>514</v>
      </c>
    </row>
    <row r="1030" spans="2:8">
      <c r="B1030" s="99"/>
      <c r="C1030" s="99" t="s">
        <v>902</v>
      </c>
      <c r="D1030" s="5" t="s">
        <v>1100</v>
      </c>
      <c r="E1030" s="99"/>
      <c r="F1030" s="99"/>
      <c r="G1030" s="276">
        <v>27400</v>
      </c>
      <c r="H1030" s="277" t="s">
        <v>514</v>
      </c>
    </row>
    <row r="1031" spans="2:8" ht="24.75" customHeight="1">
      <c r="B1031" s="99"/>
      <c r="C1031" s="99" t="s">
        <v>903</v>
      </c>
      <c r="D1031" s="453" t="s">
        <v>1101</v>
      </c>
      <c r="E1031" s="453"/>
      <c r="F1031" s="99"/>
    </row>
    <row r="1032" spans="2:8" ht="24.75" customHeight="1">
      <c r="B1032" s="274"/>
      <c r="C1032" s="274"/>
      <c r="D1032" s="330" t="s">
        <v>1344</v>
      </c>
      <c r="E1032" s="5"/>
      <c r="F1032" s="274"/>
      <c r="G1032" s="276">
        <v>68100</v>
      </c>
      <c r="H1032" s="277" t="s">
        <v>514</v>
      </c>
    </row>
    <row r="1033" spans="2:8" ht="24" customHeight="1">
      <c r="B1033" s="99"/>
      <c r="C1033" s="99" t="s">
        <v>904</v>
      </c>
      <c r="D1033" s="453" t="s">
        <v>1102</v>
      </c>
      <c r="E1033" s="453"/>
      <c r="F1033" s="99"/>
    </row>
    <row r="1034" spans="2:8" ht="24" customHeight="1">
      <c r="B1034" s="274"/>
      <c r="C1034" s="274"/>
      <c r="D1034" s="5" t="s">
        <v>1103</v>
      </c>
      <c r="E1034" s="5"/>
      <c r="F1034" s="274"/>
      <c r="G1034" s="276">
        <v>15600</v>
      </c>
      <c r="H1034" s="277" t="s">
        <v>514</v>
      </c>
    </row>
    <row r="1035" spans="2:8">
      <c r="B1035" s="99"/>
      <c r="C1035" s="99" t="s">
        <v>905</v>
      </c>
      <c r="D1035" s="5" t="s">
        <v>1104</v>
      </c>
      <c r="E1035" s="99"/>
      <c r="F1035" s="99"/>
    </row>
    <row r="1036" spans="2:8">
      <c r="B1036" s="274"/>
      <c r="C1036" s="274"/>
      <c r="D1036" s="5" t="s">
        <v>1105</v>
      </c>
      <c r="E1036" s="274"/>
      <c r="F1036" s="274"/>
      <c r="G1036" s="276">
        <v>83700</v>
      </c>
      <c r="H1036" s="277" t="s">
        <v>514</v>
      </c>
    </row>
    <row r="1037" spans="2:8" ht="48.75" customHeight="1">
      <c r="B1037" s="99"/>
      <c r="C1037" s="99" t="s">
        <v>853</v>
      </c>
      <c r="D1037" s="506" t="s">
        <v>1337</v>
      </c>
      <c r="E1037" s="506"/>
      <c r="F1037" s="99"/>
      <c r="G1037" s="276">
        <v>1394400</v>
      </c>
      <c r="H1037" s="277" t="s">
        <v>514</v>
      </c>
    </row>
    <row r="1038" spans="2:8">
      <c r="B1038" s="99"/>
      <c r="C1038" s="99" t="s">
        <v>870</v>
      </c>
      <c r="D1038" s="5" t="s">
        <v>1362</v>
      </c>
      <c r="E1038" s="99"/>
      <c r="F1038" s="99"/>
      <c r="G1038" s="158">
        <v>480800</v>
      </c>
      <c r="H1038" s="3" t="s">
        <v>514</v>
      </c>
    </row>
    <row r="1039" spans="2:8">
      <c r="B1039" s="99"/>
      <c r="C1039" s="99" t="s">
        <v>871</v>
      </c>
      <c r="D1039" s="5" t="s">
        <v>1363</v>
      </c>
      <c r="E1039" s="99"/>
      <c r="F1039" s="99"/>
      <c r="G1039" s="158">
        <v>20000</v>
      </c>
      <c r="H1039" s="3" t="s">
        <v>514</v>
      </c>
    </row>
    <row r="1040" spans="2:8">
      <c r="B1040" s="99"/>
      <c r="C1040" s="99" t="s">
        <v>872</v>
      </c>
      <c r="D1040" s="19" t="s">
        <v>1364</v>
      </c>
      <c r="E1040" s="99"/>
      <c r="F1040" s="99"/>
      <c r="G1040" s="158">
        <v>1092000</v>
      </c>
      <c r="H1040" s="3" t="s">
        <v>514</v>
      </c>
    </row>
    <row r="1041" spans="2:8">
      <c r="B1041" s="99"/>
      <c r="C1041" s="99" t="s">
        <v>873</v>
      </c>
      <c r="D1041" s="5" t="s">
        <v>1365</v>
      </c>
      <c r="E1041" s="99"/>
      <c r="F1041" s="99"/>
      <c r="G1041" s="158">
        <v>2472000</v>
      </c>
      <c r="H1041" s="3" t="s">
        <v>514</v>
      </c>
    </row>
    <row r="1042" spans="2:8">
      <c r="B1042" s="99"/>
      <c r="C1042" s="99" t="s">
        <v>877</v>
      </c>
      <c r="D1042" s="450" t="s">
        <v>1366</v>
      </c>
      <c r="E1042" s="99"/>
      <c r="F1042" s="99"/>
    </row>
    <row r="1043" spans="2:8">
      <c r="B1043" s="274"/>
      <c r="C1043" s="274"/>
      <c r="D1043" s="318" t="s">
        <v>1367</v>
      </c>
      <c r="E1043" s="274"/>
      <c r="F1043" s="274"/>
      <c r="G1043" s="276">
        <v>180000</v>
      </c>
      <c r="H1043" s="277" t="s">
        <v>514</v>
      </c>
    </row>
    <row r="1044" spans="2:8" ht="48">
      <c r="B1044" s="99"/>
      <c r="C1044" s="99" t="s">
        <v>874</v>
      </c>
      <c r="D1044" s="273" t="s">
        <v>1368</v>
      </c>
      <c r="E1044" s="99"/>
      <c r="F1044" s="99"/>
      <c r="G1044" s="276">
        <v>56200</v>
      </c>
      <c r="H1044" s="277" t="s">
        <v>514</v>
      </c>
    </row>
    <row r="1045" spans="2:8" ht="24.75" customHeight="1">
      <c r="B1045" s="99"/>
      <c r="C1045" s="99" t="s">
        <v>875</v>
      </c>
      <c r="D1045" s="450" t="s">
        <v>1369</v>
      </c>
      <c r="E1045" s="99"/>
      <c r="F1045" s="99"/>
    </row>
    <row r="1046" spans="2:8" ht="24.75" customHeight="1">
      <c r="B1046" s="274"/>
      <c r="C1046" s="274"/>
      <c r="D1046" s="450" t="s">
        <v>1370</v>
      </c>
      <c r="E1046" s="274"/>
      <c r="F1046" s="274"/>
      <c r="G1046" s="276">
        <v>51600</v>
      </c>
      <c r="H1046" s="277" t="s">
        <v>514</v>
      </c>
    </row>
    <row r="1047" spans="2:8">
      <c r="B1047" s="99"/>
      <c r="C1047" s="99" t="s">
        <v>876</v>
      </c>
      <c r="D1047" s="5" t="s">
        <v>1375</v>
      </c>
      <c r="E1047" s="99"/>
      <c r="F1047" s="99"/>
    </row>
    <row r="1048" spans="2:8">
      <c r="B1048" s="274"/>
      <c r="C1048" s="274"/>
      <c r="D1048" s="450" t="s">
        <v>1376</v>
      </c>
      <c r="E1048" s="274"/>
      <c r="F1048" s="274"/>
      <c r="G1048" s="158">
        <v>76500</v>
      </c>
      <c r="H1048" s="3" t="s">
        <v>514</v>
      </c>
    </row>
    <row r="1049" spans="2:8">
      <c r="B1049" s="274"/>
      <c r="C1049" s="274"/>
      <c r="D1049" s="450"/>
      <c r="E1049" s="274"/>
      <c r="F1049" s="274"/>
      <c r="G1049" s="158"/>
      <c r="H1049" s="427"/>
    </row>
    <row r="1050" spans="2:8">
      <c r="B1050" s="274"/>
      <c r="C1050" s="99" t="s">
        <v>868</v>
      </c>
      <c r="D1050" s="274" t="s">
        <v>1371</v>
      </c>
      <c r="E1050" s="274"/>
      <c r="F1050" s="274"/>
    </row>
    <row r="1051" spans="2:8">
      <c r="B1051" s="274"/>
      <c r="C1051" s="274"/>
      <c r="D1051" s="318" t="s">
        <v>1341</v>
      </c>
      <c r="E1051" s="274"/>
      <c r="F1051" s="274"/>
      <c r="G1051" s="158"/>
      <c r="H1051" s="272"/>
    </row>
    <row r="1052" spans="2:8" ht="24" customHeight="1">
      <c r="B1052" s="99"/>
      <c r="D1052" s="442" t="s">
        <v>1342</v>
      </c>
    </row>
    <row r="1053" spans="2:8" ht="24" customHeight="1">
      <c r="B1053" s="274"/>
      <c r="D1053" s="442" t="s">
        <v>1343</v>
      </c>
      <c r="G1053" s="276">
        <v>50000</v>
      </c>
      <c r="H1053" s="277" t="s">
        <v>514</v>
      </c>
    </row>
    <row r="1054" spans="2:8">
      <c r="B1054" s="99"/>
      <c r="C1054" s="99" t="s">
        <v>906</v>
      </c>
      <c r="D1054" s="450" t="s">
        <v>1372</v>
      </c>
      <c r="E1054" s="99"/>
      <c r="F1054" s="99"/>
    </row>
    <row r="1055" spans="2:8">
      <c r="B1055" s="274"/>
      <c r="C1055" s="274"/>
      <c r="D1055" s="318" t="s">
        <v>1338</v>
      </c>
      <c r="E1055" s="274"/>
      <c r="F1055" s="274"/>
      <c r="G1055" s="276"/>
      <c r="H1055" s="277"/>
    </row>
    <row r="1056" spans="2:8">
      <c r="B1056" s="274"/>
      <c r="C1056" s="274"/>
      <c r="D1056" s="318" t="s">
        <v>1339</v>
      </c>
      <c r="E1056" s="274"/>
      <c r="F1056" s="274"/>
      <c r="G1056" s="276">
        <v>14000</v>
      </c>
      <c r="H1056" s="277" t="s">
        <v>514</v>
      </c>
    </row>
    <row r="1057" spans="2:8">
      <c r="B1057" s="99"/>
      <c r="C1057" s="99" t="s">
        <v>907</v>
      </c>
      <c r="D1057" s="5" t="s">
        <v>1373</v>
      </c>
      <c r="E1057" s="99"/>
      <c r="F1057" s="99"/>
      <c r="G1057" s="158">
        <v>173600</v>
      </c>
      <c r="H1057" s="3" t="s">
        <v>514</v>
      </c>
    </row>
    <row r="1058" spans="2:8">
      <c r="B1058" s="99"/>
      <c r="C1058" s="99" t="s">
        <v>908</v>
      </c>
      <c r="D1058" s="450" t="s">
        <v>1374</v>
      </c>
      <c r="E1058" s="99"/>
      <c r="F1058" s="99"/>
    </row>
    <row r="1059" spans="2:8">
      <c r="B1059" s="274"/>
      <c r="C1059" s="274"/>
      <c r="D1059" s="318" t="s">
        <v>1340</v>
      </c>
      <c r="E1059" s="274"/>
      <c r="F1059" s="274"/>
      <c r="G1059" s="276">
        <v>314400</v>
      </c>
      <c r="H1059" s="277" t="s">
        <v>514</v>
      </c>
    </row>
    <row r="1060" spans="2:8">
      <c r="B1060" s="274"/>
      <c r="C1060" s="274"/>
      <c r="D1060" s="298"/>
      <c r="E1060" s="274"/>
      <c r="F1060" s="274"/>
      <c r="G1060" s="276"/>
      <c r="H1060" s="277"/>
    </row>
    <row r="1061" spans="2:8">
      <c r="B1061" s="274"/>
      <c r="C1061" s="274"/>
      <c r="D1061" s="298"/>
      <c r="E1061" s="274"/>
      <c r="F1061" s="274"/>
      <c r="G1061" s="276"/>
      <c r="H1061" s="277"/>
    </row>
    <row r="1062" spans="2:8">
      <c r="B1062" s="274"/>
      <c r="C1062" s="274"/>
      <c r="D1062" s="298"/>
      <c r="E1062" s="274"/>
      <c r="F1062" s="274"/>
      <c r="G1062" s="276"/>
      <c r="H1062" s="277"/>
    </row>
    <row r="1063" spans="2:8">
      <c r="B1063" s="274"/>
      <c r="C1063" s="274"/>
      <c r="D1063" s="298"/>
      <c r="E1063" s="274"/>
      <c r="F1063" s="274"/>
      <c r="G1063" s="276"/>
      <c r="H1063" s="277"/>
    </row>
    <row r="1064" spans="2:8">
      <c r="B1064" s="274"/>
      <c r="C1064" s="274"/>
      <c r="D1064" s="298"/>
      <c r="E1064" s="274"/>
      <c r="F1064" s="274"/>
      <c r="G1064" s="276"/>
      <c r="H1064" s="277"/>
    </row>
    <row r="1065" spans="2:8">
      <c r="B1065" s="274"/>
      <c r="C1065" s="274"/>
      <c r="D1065" s="298"/>
      <c r="E1065" s="274"/>
      <c r="F1065" s="274"/>
      <c r="G1065" s="276"/>
      <c r="H1065" s="277"/>
    </row>
    <row r="1066" spans="2:8">
      <c r="B1066" s="274"/>
      <c r="C1066" s="274"/>
      <c r="D1066" s="298"/>
      <c r="E1066" s="274"/>
      <c r="F1066" s="274"/>
      <c r="G1066" s="276"/>
      <c r="H1066" s="277"/>
    </row>
    <row r="1067" spans="2:8">
      <c r="B1067" s="274"/>
      <c r="C1067" s="274"/>
      <c r="D1067" s="298"/>
      <c r="E1067" s="274"/>
      <c r="F1067" s="274"/>
      <c r="G1067" s="276"/>
      <c r="H1067" s="277"/>
    </row>
    <row r="1068" spans="2:8">
      <c r="B1068" s="274"/>
      <c r="C1068" s="274"/>
      <c r="D1068" s="298"/>
      <c r="E1068" s="274"/>
      <c r="F1068" s="274"/>
      <c r="G1068" s="276"/>
      <c r="H1068" s="277"/>
    </row>
    <row r="1069" spans="2:8">
      <c r="B1069" s="274"/>
      <c r="C1069" s="274"/>
      <c r="D1069" s="298"/>
      <c r="E1069" s="274"/>
      <c r="F1069" s="274"/>
      <c r="G1069" s="276"/>
      <c r="H1069" s="277"/>
    </row>
    <row r="1070" spans="2:8">
      <c r="B1070" s="274"/>
      <c r="C1070" s="274"/>
      <c r="D1070" s="298"/>
      <c r="E1070" s="274"/>
      <c r="F1070" s="274"/>
      <c r="G1070" s="276"/>
      <c r="H1070" s="277"/>
    </row>
    <row r="1071" spans="2:8">
      <c r="B1071" s="274"/>
      <c r="C1071" s="274"/>
      <c r="D1071" s="298"/>
      <c r="E1071" s="274"/>
      <c r="F1071" s="274"/>
      <c r="G1071" s="276"/>
      <c r="H1071" s="277"/>
    </row>
    <row r="1072" spans="2:8">
      <c r="B1072" s="274"/>
      <c r="C1072" s="274"/>
      <c r="D1072" s="298"/>
      <c r="E1072" s="274"/>
      <c r="F1072" s="274"/>
      <c r="G1072" s="276"/>
      <c r="H1072" s="277"/>
    </row>
    <row r="1073" spans="2:8">
      <c r="B1073" s="274"/>
      <c r="C1073" s="274"/>
      <c r="D1073" s="298"/>
      <c r="E1073" s="274"/>
      <c r="F1073" s="274"/>
      <c r="G1073" s="276"/>
      <c r="H1073" s="277"/>
    </row>
    <row r="1074" spans="2:8">
      <c r="B1074" s="274"/>
      <c r="C1074" s="274"/>
      <c r="D1074" s="298"/>
      <c r="E1074" s="274"/>
      <c r="F1074" s="274"/>
      <c r="G1074" s="276"/>
      <c r="H1074" s="277"/>
    </row>
    <row r="1075" spans="2:8">
      <c r="B1075" s="274"/>
      <c r="C1075" s="274"/>
      <c r="D1075" s="298"/>
      <c r="E1075" s="274"/>
      <c r="F1075" s="274"/>
      <c r="G1075" s="276"/>
      <c r="H1075" s="277"/>
    </row>
    <row r="1076" spans="2:8">
      <c r="B1076" s="274"/>
      <c r="C1076" s="274"/>
      <c r="D1076" s="298"/>
      <c r="E1076" s="274"/>
      <c r="F1076" s="274"/>
      <c r="G1076" s="276"/>
      <c r="H1076" s="277"/>
    </row>
    <row r="1077" spans="2:8">
      <c r="B1077" s="274"/>
      <c r="C1077" s="274"/>
      <c r="D1077" s="430"/>
      <c r="E1077" s="274"/>
      <c r="F1077" s="274"/>
      <c r="G1077" s="276"/>
      <c r="H1077" s="429"/>
    </row>
    <row r="1078" spans="2:8">
      <c r="B1078" s="274"/>
      <c r="C1078" s="274"/>
      <c r="D1078" s="430"/>
      <c r="E1078" s="274"/>
      <c r="F1078" s="274"/>
      <c r="G1078" s="276"/>
      <c r="H1078" s="429"/>
    </row>
    <row r="1079" spans="2:8">
      <c r="B1079" s="274"/>
      <c r="C1079" s="274"/>
      <c r="D1079" s="430"/>
      <c r="E1079" s="274"/>
      <c r="F1079" s="274"/>
      <c r="G1079" s="276"/>
      <c r="H1079" s="429"/>
    </row>
    <row r="1080" spans="2:8">
      <c r="B1080" s="274"/>
      <c r="C1080" s="274"/>
      <c r="D1080" s="430"/>
      <c r="E1080" s="274"/>
      <c r="F1080" s="274"/>
      <c r="G1080" s="276"/>
      <c r="H1080" s="429"/>
    </row>
    <row r="1081" spans="2:8">
      <c r="B1081" s="274"/>
      <c r="C1081" s="274"/>
      <c r="D1081" s="298"/>
      <c r="E1081" s="274"/>
      <c r="F1081" s="274"/>
      <c r="G1081" s="276"/>
      <c r="H1081" s="277"/>
    </row>
    <row r="1082" spans="2:8">
      <c r="B1082" s="274"/>
      <c r="C1082" s="274"/>
      <c r="D1082" s="298"/>
      <c r="E1082" s="274"/>
      <c r="F1082" s="274"/>
      <c r="G1082" s="276"/>
      <c r="H1082" s="277"/>
    </row>
    <row r="1083" spans="2:8">
      <c r="B1083" s="274"/>
      <c r="C1083" s="274"/>
      <c r="D1083" s="430"/>
      <c r="E1083" s="274"/>
      <c r="F1083" s="274"/>
      <c r="G1083" s="276"/>
      <c r="H1083" s="429"/>
    </row>
    <row r="1084" spans="2:8">
      <c r="B1084" s="274"/>
      <c r="C1084" s="274"/>
      <c r="D1084" s="430"/>
      <c r="E1084" s="274"/>
      <c r="F1084" s="274"/>
      <c r="G1084" s="276"/>
      <c r="H1084" s="429"/>
    </row>
    <row r="1085" spans="2:8">
      <c r="B1085" s="274"/>
      <c r="C1085" s="274"/>
      <c r="D1085" s="298"/>
      <c r="E1085" s="274"/>
      <c r="F1085" s="274"/>
      <c r="G1085" s="276"/>
      <c r="H1085" s="277"/>
    </row>
    <row r="1086" spans="2:8">
      <c r="B1086" s="274"/>
      <c r="C1086" s="274"/>
      <c r="D1086" s="298"/>
      <c r="E1086" s="274"/>
      <c r="F1086" s="274"/>
      <c r="G1086" s="276"/>
      <c r="H1086" s="277"/>
    </row>
    <row r="1087" spans="2:8">
      <c r="B1087" s="98" t="s">
        <v>736</v>
      </c>
      <c r="C1087" s="95"/>
      <c r="D1087" s="95"/>
      <c r="E1087" s="95"/>
      <c r="F1087" s="511">
        <f>SUM(G1090:G1096)</f>
        <v>29396900</v>
      </c>
      <c r="G1087" s="511"/>
      <c r="H1087" s="129" t="s">
        <v>514</v>
      </c>
    </row>
    <row r="1088" spans="2:8">
      <c r="B1088" s="98" t="s">
        <v>788</v>
      </c>
      <c r="C1088" s="95"/>
      <c r="D1088" s="95"/>
      <c r="E1088" s="95"/>
      <c r="F1088" s="289">
        <v>29396900</v>
      </c>
      <c r="G1088" s="449" t="s">
        <v>514</v>
      </c>
      <c r="H1088" s="281"/>
    </row>
    <row r="1089" spans="2:8">
      <c r="B1089" s="99"/>
      <c r="C1089" s="99" t="s">
        <v>909</v>
      </c>
      <c r="D1089" s="317" t="s">
        <v>1121</v>
      </c>
      <c r="E1089" s="99"/>
      <c r="F1089" s="99"/>
    </row>
    <row r="1090" spans="2:8">
      <c r="B1090" s="274"/>
      <c r="C1090" s="274"/>
      <c r="D1090" s="443" t="s">
        <v>1122</v>
      </c>
      <c r="E1090" s="274"/>
      <c r="F1090" s="274"/>
      <c r="G1090" s="276"/>
      <c r="H1090" s="277"/>
    </row>
    <row r="1091" spans="2:8">
      <c r="B1091" s="274"/>
      <c r="C1091" s="274"/>
      <c r="D1091" s="443" t="s">
        <v>1320</v>
      </c>
      <c r="E1091" s="274"/>
      <c r="F1091" s="274"/>
      <c r="G1091" s="276"/>
      <c r="H1091" s="277"/>
    </row>
    <row r="1092" spans="2:8">
      <c r="B1092" s="274"/>
      <c r="C1092" s="274"/>
      <c r="D1092" s="443" t="s">
        <v>1321</v>
      </c>
      <c r="E1092" s="274"/>
      <c r="F1092" s="274"/>
      <c r="G1092" s="276">
        <v>14730600</v>
      </c>
      <c r="H1092" s="277" t="s">
        <v>514</v>
      </c>
    </row>
    <row r="1093" spans="2:8">
      <c r="B1093" s="99"/>
      <c r="C1093" s="99" t="s">
        <v>910</v>
      </c>
      <c r="D1093" s="317" t="s">
        <v>1123</v>
      </c>
      <c r="E1093" s="99"/>
      <c r="F1093" s="99"/>
    </row>
    <row r="1094" spans="2:8">
      <c r="D1094" s="317" t="s">
        <v>1122</v>
      </c>
      <c r="G1094" s="158"/>
      <c r="H1094" s="3"/>
    </row>
    <row r="1095" spans="2:8">
      <c r="D1095" s="330" t="s">
        <v>1322</v>
      </c>
    </row>
    <row r="1096" spans="2:8">
      <c r="D1096" s="330" t="s">
        <v>1323</v>
      </c>
      <c r="G1096" s="276">
        <v>14666300</v>
      </c>
      <c r="H1096" s="277" t="s">
        <v>514</v>
      </c>
    </row>
  </sheetData>
  <mergeCells count="270">
    <mergeCell ref="C836:D836"/>
    <mergeCell ref="C839:D839"/>
    <mergeCell ref="C873:D873"/>
    <mergeCell ref="C876:D876"/>
    <mergeCell ref="C877:D877"/>
    <mergeCell ref="C909:D909"/>
    <mergeCell ref="C912:D912"/>
    <mergeCell ref="C917:D917"/>
    <mergeCell ref="C661:D661"/>
    <mergeCell ref="C688:D688"/>
    <mergeCell ref="C691:D691"/>
    <mergeCell ref="C694:D694"/>
    <mergeCell ref="C735:D735"/>
    <mergeCell ref="C738:D738"/>
    <mergeCell ref="C799:D799"/>
    <mergeCell ref="C802:D802"/>
    <mergeCell ref="C805:D805"/>
    <mergeCell ref="C461:D461"/>
    <mergeCell ref="C494:D494"/>
    <mergeCell ref="C497:D497"/>
    <mergeCell ref="C505:D505"/>
    <mergeCell ref="C532:D532"/>
    <mergeCell ref="C535:D535"/>
    <mergeCell ref="C536:D536"/>
    <mergeCell ref="C571:D571"/>
    <mergeCell ref="C651:D651"/>
    <mergeCell ref="C384:D384"/>
    <mergeCell ref="C388:D388"/>
    <mergeCell ref="C393:D393"/>
    <mergeCell ref="C419:D419"/>
    <mergeCell ref="C422:D422"/>
    <mergeCell ref="C426:D426"/>
    <mergeCell ref="C427:D427"/>
    <mergeCell ref="C457:D457"/>
    <mergeCell ref="C460:D460"/>
    <mergeCell ref="C275:D275"/>
    <mergeCell ref="C276:D276"/>
    <mergeCell ref="C307:D307"/>
    <mergeCell ref="C344:D344"/>
    <mergeCell ref="C345:D345"/>
    <mergeCell ref="C348:D348"/>
    <mergeCell ref="C351:D351"/>
    <mergeCell ref="C352:D352"/>
    <mergeCell ref="C381:D381"/>
    <mergeCell ref="C163:F163"/>
    <mergeCell ref="C194:D194"/>
    <mergeCell ref="C198:D198"/>
    <mergeCell ref="C205:D205"/>
    <mergeCell ref="C232:D232"/>
    <mergeCell ref="C244:D244"/>
    <mergeCell ref="C269:D269"/>
    <mergeCell ref="C272:D272"/>
    <mergeCell ref="C45:D45"/>
    <mergeCell ref="C49:D49"/>
    <mergeCell ref="E162:F162"/>
    <mergeCell ref="B140:E140"/>
    <mergeCell ref="F140:G140"/>
    <mergeCell ref="E141:F141"/>
    <mergeCell ref="E193:F193"/>
    <mergeCell ref="E196:F196"/>
    <mergeCell ref="E200:F200"/>
    <mergeCell ref="E204:F204"/>
    <mergeCell ref="F228:G228"/>
    <mergeCell ref="E229:F229"/>
    <mergeCell ref="E166:F166"/>
    <mergeCell ref="E167:F167"/>
    <mergeCell ref="E168:F168"/>
    <mergeCell ref="F190:G190"/>
    <mergeCell ref="C54:D54"/>
    <mergeCell ref="C121:D121"/>
    <mergeCell ref="C124:D124"/>
    <mergeCell ref="C156:D156"/>
    <mergeCell ref="C159:D159"/>
    <mergeCell ref="C160:D160"/>
    <mergeCell ref="E26:F26"/>
    <mergeCell ref="F38:G38"/>
    <mergeCell ref="E39:F39"/>
    <mergeCell ref="E40:F40"/>
    <mergeCell ref="E41:F41"/>
    <mergeCell ref="E44:F44"/>
    <mergeCell ref="E120:F120"/>
    <mergeCell ref="E123:F123"/>
    <mergeCell ref="E127:F127"/>
    <mergeCell ref="F152:G152"/>
    <mergeCell ref="E153:F153"/>
    <mergeCell ref="E154:F154"/>
    <mergeCell ref="E155:F155"/>
    <mergeCell ref="E158:F158"/>
    <mergeCell ref="E128:F128"/>
    <mergeCell ref="E129:F129"/>
    <mergeCell ref="E136:F136"/>
    <mergeCell ref="B3:H3"/>
    <mergeCell ref="F5:G5"/>
    <mergeCell ref="E6:F6"/>
    <mergeCell ref="E7:F7"/>
    <mergeCell ref="E15:F15"/>
    <mergeCell ref="E21:F21"/>
    <mergeCell ref="F117:G117"/>
    <mergeCell ref="E118:F118"/>
    <mergeCell ref="E119:F119"/>
    <mergeCell ref="E48:F48"/>
    <mergeCell ref="E53:F53"/>
    <mergeCell ref="E56:F56"/>
    <mergeCell ref="E57:F57"/>
    <mergeCell ref="E58:F58"/>
    <mergeCell ref="E65:F65"/>
    <mergeCell ref="D89:F89"/>
    <mergeCell ref="D90:F90"/>
    <mergeCell ref="D91:F91"/>
    <mergeCell ref="D92:F92"/>
    <mergeCell ref="D96:E96"/>
    <mergeCell ref="D97:E97"/>
    <mergeCell ref="D98:E98"/>
    <mergeCell ref="D99:E99"/>
    <mergeCell ref="C42:D42"/>
    <mergeCell ref="E268:F268"/>
    <mergeCell ref="E271:F271"/>
    <mergeCell ref="E274:F274"/>
    <mergeCell ref="F303:G303"/>
    <mergeCell ref="E304:F304"/>
    <mergeCell ref="E305:F305"/>
    <mergeCell ref="E191:F191"/>
    <mergeCell ref="E192:F192"/>
    <mergeCell ref="E247:F247"/>
    <mergeCell ref="E248:F248"/>
    <mergeCell ref="F265:G265"/>
    <mergeCell ref="E266:F266"/>
    <mergeCell ref="E267:F267"/>
    <mergeCell ref="E230:F230"/>
    <mergeCell ref="E231:F231"/>
    <mergeCell ref="E234:F234"/>
    <mergeCell ref="E238:F238"/>
    <mergeCell ref="E243:F243"/>
    <mergeCell ref="E246:F246"/>
    <mergeCell ref="E347:F347"/>
    <mergeCell ref="E350:F350"/>
    <mergeCell ref="E354:F354"/>
    <mergeCell ref="F377:G377"/>
    <mergeCell ref="E378:F378"/>
    <mergeCell ref="E379:F379"/>
    <mergeCell ref="E306:F306"/>
    <mergeCell ref="E309:F309"/>
    <mergeCell ref="F340:G340"/>
    <mergeCell ref="E341:F341"/>
    <mergeCell ref="E342:F342"/>
    <mergeCell ref="E343:F343"/>
    <mergeCell ref="E416:F416"/>
    <mergeCell ref="E417:F417"/>
    <mergeCell ref="E418:F418"/>
    <mergeCell ref="E421:F421"/>
    <mergeCell ref="E424:F424"/>
    <mergeCell ref="E429:F429"/>
    <mergeCell ref="E380:F380"/>
    <mergeCell ref="E383:F383"/>
    <mergeCell ref="E387:F387"/>
    <mergeCell ref="E392:F392"/>
    <mergeCell ref="E395:F395"/>
    <mergeCell ref="F415:G415"/>
    <mergeCell ref="E459:F459"/>
    <mergeCell ref="F490:G490"/>
    <mergeCell ref="E491:F491"/>
    <mergeCell ref="E492:F492"/>
    <mergeCell ref="E493:F493"/>
    <mergeCell ref="E496:F496"/>
    <mergeCell ref="E430:F430"/>
    <mergeCell ref="E431:F431"/>
    <mergeCell ref="F453:G453"/>
    <mergeCell ref="E454:F454"/>
    <mergeCell ref="E455:F455"/>
    <mergeCell ref="E456:F456"/>
    <mergeCell ref="E534:F534"/>
    <mergeCell ref="F566:G566"/>
    <mergeCell ref="E567:F567"/>
    <mergeCell ref="E568:F568"/>
    <mergeCell ref="E569:F569"/>
    <mergeCell ref="E573:F573"/>
    <mergeCell ref="D613:E613"/>
    <mergeCell ref="E499:F499"/>
    <mergeCell ref="E504:F504"/>
    <mergeCell ref="F528:G528"/>
    <mergeCell ref="E529:F529"/>
    <mergeCell ref="E530:F530"/>
    <mergeCell ref="E531:F531"/>
    <mergeCell ref="E650:F650"/>
    <mergeCell ref="E653:F653"/>
    <mergeCell ref="E658:F658"/>
    <mergeCell ref="F684:G684"/>
    <mergeCell ref="E685:F685"/>
    <mergeCell ref="E686:F686"/>
    <mergeCell ref="E577:F577"/>
    <mergeCell ref="E578:F578"/>
    <mergeCell ref="E620:F620"/>
    <mergeCell ref="F647:G647"/>
    <mergeCell ref="E648:F648"/>
    <mergeCell ref="E649:F649"/>
    <mergeCell ref="E724:F724"/>
    <mergeCell ref="E729:F729"/>
    <mergeCell ref="E732:F732"/>
    <mergeCell ref="E737:F737"/>
    <mergeCell ref="E740:F740"/>
    <mergeCell ref="E687:F687"/>
    <mergeCell ref="E690:F690"/>
    <mergeCell ref="E693:F693"/>
    <mergeCell ref="F721:G721"/>
    <mergeCell ref="E722:F722"/>
    <mergeCell ref="E723:F723"/>
    <mergeCell ref="F795:G795"/>
    <mergeCell ref="E796:F796"/>
    <mergeCell ref="E797:F797"/>
    <mergeCell ref="E798:F798"/>
    <mergeCell ref="E801:F801"/>
    <mergeCell ref="E804:F804"/>
    <mergeCell ref="F766:G766"/>
    <mergeCell ref="E767:F767"/>
    <mergeCell ref="F759:G759"/>
    <mergeCell ref="E760:F760"/>
    <mergeCell ref="E878:F878"/>
    <mergeCell ref="F882:G882"/>
    <mergeCell ref="E835:F835"/>
    <mergeCell ref="E838:F838"/>
    <mergeCell ref="E841:F841"/>
    <mergeCell ref="F846:G846"/>
    <mergeCell ref="E847:F847"/>
    <mergeCell ref="F869:G869"/>
    <mergeCell ref="E809:F809"/>
    <mergeCell ref="E810:F810"/>
    <mergeCell ref="E811:F811"/>
    <mergeCell ref="F832:G832"/>
    <mergeCell ref="E833:F833"/>
    <mergeCell ref="E834:F834"/>
    <mergeCell ref="E998:F998"/>
    <mergeCell ref="E1022:F1022"/>
    <mergeCell ref="E1026:F1026"/>
    <mergeCell ref="F1087:G1087"/>
    <mergeCell ref="E944:F944"/>
    <mergeCell ref="E945:F945"/>
    <mergeCell ref="E948:F948"/>
    <mergeCell ref="E953:F953"/>
    <mergeCell ref="E958:F958"/>
    <mergeCell ref="E962:F962"/>
    <mergeCell ref="D1031:E1031"/>
    <mergeCell ref="D1033:E1033"/>
    <mergeCell ref="D1037:E1037"/>
    <mergeCell ref="C946:D946"/>
    <mergeCell ref="C959:D959"/>
    <mergeCell ref="D966:E966"/>
    <mergeCell ref="A1:H1"/>
    <mergeCell ref="D82:E82"/>
    <mergeCell ref="D83:F83"/>
    <mergeCell ref="D84:F84"/>
    <mergeCell ref="D86:F86"/>
    <mergeCell ref="D87:F87"/>
    <mergeCell ref="E963:F963"/>
    <mergeCell ref="E964:F964"/>
    <mergeCell ref="E914:F914"/>
    <mergeCell ref="E919:F919"/>
    <mergeCell ref="E920:F920"/>
    <mergeCell ref="E921:F921"/>
    <mergeCell ref="F942:G942"/>
    <mergeCell ref="E943:F943"/>
    <mergeCell ref="E883:F883"/>
    <mergeCell ref="F905:G905"/>
    <mergeCell ref="E906:F906"/>
    <mergeCell ref="E907:F907"/>
    <mergeCell ref="E908:F908"/>
    <mergeCell ref="E911:F911"/>
    <mergeCell ref="E870:F870"/>
    <mergeCell ref="E871:F871"/>
    <mergeCell ref="E872:F872"/>
    <mergeCell ref="E875:F875"/>
  </mergeCells>
  <printOptions horizontalCentered="1"/>
  <pageMargins left="1.1811023622047245" right="0.59055118110236227" top="0.98425196850393704" bottom="0.59055118110236227" header="0.31496062992125984" footer="0.31496062992125984"/>
  <pageSetup paperSize="9" scale="83" firstPageNumber="23" fitToHeight="0" orientation="portrait" useFirstPageNumber="1" horizontalDpi="4294967295" verticalDpi="4294967295" r:id="rId1"/>
  <headerFooter>
    <oddHeader>&amp;C&amp;"TH SarabunPSK,ธรรมดา"&amp;16&amp;P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06"/>
  <sheetViews>
    <sheetView topLeftCell="A67" workbookViewId="0">
      <selection activeCell="C18" sqref="C18"/>
    </sheetView>
  </sheetViews>
  <sheetFormatPr defaultRowHeight="15"/>
  <cols>
    <col min="1" max="1" width="15" customWidth="1"/>
    <col min="2" max="2" width="19.7109375" customWidth="1"/>
    <col min="3" max="3" width="50" customWidth="1"/>
    <col min="4" max="4" width="26.42578125" customWidth="1"/>
    <col min="5" max="5" width="23.42578125" style="122" bestFit="1" customWidth="1"/>
  </cols>
  <sheetData>
    <row r="2" spans="1:5">
      <c r="A2" t="s">
        <v>932</v>
      </c>
      <c r="B2" t="s">
        <v>933</v>
      </c>
    </row>
    <row r="4" spans="1:5">
      <c r="A4" s="127" t="s">
        <v>934</v>
      </c>
      <c r="B4" s="127" t="s">
        <v>935</v>
      </c>
      <c r="C4" t="s">
        <v>936</v>
      </c>
      <c r="D4" s="126" t="s">
        <v>937</v>
      </c>
      <c r="E4"/>
    </row>
    <row r="5" spans="1:5">
      <c r="A5" s="103" t="s">
        <v>911</v>
      </c>
      <c r="B5" s="104"/>
      <c r="C5" s="104"/>
      <c r="D5" s="105">
        <v>189051600</v>
      </c>
      <c r="E5"/>
    </row>
    <row r="6" spans="1:5">
      <c r="A6" s="106" t="s">
        <v>91</v>
      </c>
      <c r="B6" s="107" t="s">
        <v>746</v>
      </c>
      <c r="C6" s="108"/>
      <c r="D6" s="109">
        <v>8192300</v>
      </c>
      <c r="E6"/>
    </row>
    <row r="7" spans="1:5">
      <c r="A7" s="110"/>
      <c r="B7" s="111" t="s">
        <v>792</v>
      </c>
      <c r="C7" s="112"/>
      <c r="D7" s="113">
        <v>8192300</v>
      </c>
      <c r="E7"/>
    </row>
    <row r="8" spans="1:5">
      <c r="A8" s="110"/>
      <c r="B8" s="114" t="s">
        <v>793</v>
      </c>
      <c r="C8" s="110"/>
      <c r="D8" s="115">
        <v>5986000</v>
      </c>
      <c r="E8"/>
    </row>
    <row r="9" spans="1:5">
      <c r="A9" s="110"/>
      <c r="B9" s="116" t="s">
        <v>794</v>
      </c>
      <c r="C9" s="117" t="s">
        <v>938</v>
      </c>
      <c r="D9" s="118">
        <v>5166700</v>
      </c>
      <c r="E9"/>
    </row>
    <row r="10" spans="1:5">
      <c r="A10" s="110"/>
      <c r="B10" s="116" t="s">
        <v>796</v>
      </c>
      <c r="C10" s="117" t="s">
        <v>939</v>
      </c>
      <c r="D10" s="118">
        <v>310000</v>
      </c>
      <c r="E10"/>
    </row>
    <row r="11" spans="1:5">
      <c r="A11" s="110"/>
      <c r="B11" s="116" t="s">
        <v>798</v>
      </c>
      <c r="C11" s="117" t="s">
        <v>940</v>
      </c>
      <c r="D11" s="118">
        <v>209600</v>
      </c>
      <c r="E11"/>
    </row>
    <row r="12" spans="1:5">
      <c r="A12" s="110"/>
      <c r="B12" s="116" t="s">
        <v>800</v>
      </c>
      <c r="C12" s="117" t="s">
        <v>941</v>
      </c>
      <c r="D12" s="118">
        <v>251600</v>
      </c>
      <c r="E12"/>
    </row>
    <row r="13" spans="1:5">
      <c r="A13" s="110"/>
      <c r="B13" s="116" t="s">
        <v>802</v>
      </c>
      <c r="C13" s="117" t="s">
        <v>803</v>
      </c>
      <c r="D13" s="118">
        <v>35600</v>
      </c>
      <c r="E13"/>
    </row>
    <row r="14" spans="1:5">
      <c r="A14" s="110"/>
      <c r="B14" s="116" t="s">
        <v>804</v>
      </c>
      <c r="C14" s="117" t="s">
        <v>805</v>
      </c>
      <c r="D14" s="118">
        <v>12500</v>
      </c>
      <c r="E14"/>
    </row>
    <row r="15" spans="1:5">
      <c r="A15" s="110"/>
      <c r="B15" s="114" t="s">
        <v>806</v>
      </c>
      <c r="C15" s="110"/>
      <c r="D15" s="115">
        <v>1571200</v>
      </c>
      <c r="E15"/>
    </row>
    <row r="16" spans="1:5">
      <c r="A16" s="110"/>
      <c r="B16" s="116" t="s">
        <v>807</v>
      </c>
      <c r="C16" s="117" t="s">
        <v>942</v>
      </c>
      <c r="D16" s="118">
        <v>1497900</v>
      </c>
      <c r="E16"/>
    </row>
    <row r="17" spans="1:5">
      <c r="A17" s="110"/>
      <c r="B17" s="116" t="s">
        <v>809</v>
      </c>
      <c r="C17" s="117" t="s">
        <v>810</v>
      </c>
      <c r="D17" s="118">
        <v>44900</v>
      </c>
      <c r="E17"/>
    </row>
    <row r="18" spans="1:5">
      <c r="A18" s="110"/>
      <c r="B18" s="116" t="s">
        <v>811</v>
      </c>
      <c r="C18" s="117" t="s">
        <v>812</v>
      </c>
      <c r="D18" s="118">
        <v>24000</v>
      </c>
      <c r="E18"/>
    </row>
    <row r="19" spans="1:5">
      <c r="A19" s="110"/>
      <c r="B19" s="116" t="s">
        <v>813</v>
      </c>
      <c r="C19" s="117" t="s">
        <v>814</v>
      </c>
      <c r="D19" s="118">
        <v>4400</v>
      </c>
      <c r="E19"/>
    </row>
    <row r="20" spans="1:5">
      <c r="A20" s="110"/>
      <c r="B20" s="114" t="s">
        <v>815</v>
      </c>
      <c r="C20" s="110"/>
      <c r="D20" s="115">
        <v>576000</v>
      </c>
      <c r="E20"/>
    </row>
    <row r="21" spans="1:5">
      <c r="A21" s="110"/>
      <c r="B21" s="116" t="s">
        <v>816</v>
      </c>
      <c r="C21" s="117" t="s">
        <v>943</v>
      </c>
      <c r="D21" s="118">
        <v>451200</v>
      </c>
      <c r="E21"/>
    </row>
    <row r="22" spans="1:5">
      <c r="A22" s="110"/>
      <c r="B22" s="116" t="s">
        <v>817</v>
      </c>
      <c r="C22" s="117" t="s">
        <v>818</v>
      </c>
      <c r="D22" s="118">
        <v>28800</v>
      </c>
      <c r="E22"/>
    </row>
    <row r="23" spans="1:5">
      <c r="A23" s="110"/>
      <c r="B23" s="116" t="s">
        <v>819</v>
      </c>
      <c r="C23" s="117" t="s">
        <v>820</v>
      </c>
      <c r="D23" s="118">
        <v>96000</v>
      </c>
      <c r="E23"/>
    </row>
    <row r="24" spans="1:5">
      <c r="A24" s="110"/>
      <c r="B24" s="114" t="s">
        <v>821</v>
      </c>
      <c r="C24" s="110"/>
      <c r="D24" s="115">
        <v>59100</v>
      </c>
      <c r="E24"/>
    </row>
    <row r="25" spans="1:5">
      <c r="A25" s="110"/>
      <c r="B25" s="116" t="s">
        <v>822</v>
      </c>
      <c r="C25" s="117" t="s">
        <v>944</v>
      </c>
      <c r="D25" s="118">
        <v>30300</v>
      </c>
      <c r="E25"/>
    </row>
    <row r="26" spans="1:5">
      <c r="A26" s="110"/>
      <c r="B26" s="116" t="s">
        <v>824</v>
      </c>
      <c r="C26" s="117" t="s">
        <v>825</v>
      </c>
      <c r="D26" s="118">
        <v>28800</v>
      </c>
      <c r="E26"/>
    </row>
    <row r="27" spans="1:5">
      <c r="A27" s="106" t="s">
        <v>92</v>
      </c>
      <c r="B27" s="107" t="s">
        <v>912</v>
      </c>
      <c r="C27" s="108"/>
      <c r="D27" s="109">
        <v>5642800</v>
      </c>
      <c r="E27"/>
    </row>
    <row r="28" spans="1:5">
      <c r="A28" s="110"/>
      <c r="B28" s="111" t="s">
        <v>792</v>
      </c>
      <c r="C28" s="112"/>
      <c r="D28" s="113">
        <v>5642800</v>
      </c>
      <c r="E28"/>
    </row>
    <row r="29" spans="1:5">
      <c r="A29" s="110"/>
      <c r="B29" s="114" t="s">
        <v>793</v>
      </c>
      <c r="C29" s="110"/>
      <c r="D29" s="115">
        <v>5491600</v>
      </c>
      <c r="E29"/>
    </row>
    <row r="30" spans="1:5">
      <c r="A30" s="110"/>
      <c r="B30" s="116" t="s">
        <v>794</v>
      </c>
      <c r="C30" s="117" t="s">
        <v>945</v>
      </c>
      <c r="D30" s="118">
        <v>5067900</v>
      </c>
      <c r="E30"/>
    </row>
    <row r="31" spans="1:5">
      <c r="A31" s="110"/>
      <c r="B31" s="116" t="s">
        <v>796</v>
      </c>
      <c r="C31" s="117" t="s">
        <v>939</v>
      </c>
      <c r="D31" s="118">
        <v>304000</v>
      </c>
      <c r="E31"/>
    </row>
    <row r="32" spans="1:5">
      <c r="A32" s="110"/>
      <c r="B32" s="116" t="s">
        <v>800</v>
      </c>
      <c r="C32" s="117" t="s">
        <v>941</v>
      </c>
      <c r="D32" s="118">
        <v>42000</v>
      </c>
      <c r="E32"/>
    </row>
    <row r="33" spans="1:5">
      <c r="A33" s="110"/>
      <c r="B33" s="116" t="s">
        <v>802</v>
      </c>
      <c r="C33" s="117" t="s">
        <v>803</v>
      </c>
      <c r="D33" s="118">
        <v>48000</v>
      </c>
      <c r="E33"/>
    </row>
    <row r="34" spans="1:5">
      <c r="A34" s="110"/>
      <c r="B34" s="116" t="s">
        <v>804</v>
      </c>
      <c r="C34" s="117" t="s">
        <v>805</v>
      </c>
      <c r="D34" s="118">
        <v>29700</v>
      </c>
      <c r="E34"/>
    </row>
    <row r="35" spans="1:5">
      <c r="A35" s="110"/>
      <c r="B35" s="114" t="s">
        <v>815</v>
      </c>
      <c r="C35" s="110"/>
      <c r="D35" s="115">
        <v>144000</v>
      </c>
      <c r="E35"/>
    </row>
    <row r="36" spans="1:5">
      <c r="A36" s="110"/>
      <c r="B36" s="116" t="s">
        <v>816</v>
      </c>
      <c r="C36" s="117" t="s">
        <v>946</v>
      </c>
      <c r="D36" s="118">
        <v>112800</v>
      </c>
      <c r="E36"/>
    </row>
    <row r="37" spans="1:5">
      <c r="A37" s="110"/>
      <c r="B37" s="116" t="s">
        <v>817</v>
      </c>
      <c r="C37" s="117" t="s">
        <v>818</v>
      </c>
      <c r="D37" s="118">
        <v>7200</v>
      </c>
      <c r="E37"/>
    </row>
    <row r="38" spans="1:5">
      <c r="A38" s="110"/>
      <c r="B38" s="116" t="s">
        <v>819</v>
      </c>
      <c r="C38" s="117" t="s">
        <v>820</v>
      </c>
      <c r="D38" s="118">
        <v>24000</v>
      </c>
      <c r="E38"/>
    </row>
    <row r="39" spans="1:5">
      <c r="A39" s="110"/>
      <c r="B39" s="114" t="s">
        <v>821</v>
      </c>
      <c r="C39" s="110"/>
      <c r="D39" s="115">
        <v>7200</v>
      </c>
      <c r="E39"/>
    </row>
    <row r="40" spans="1:5">
      <c r="A40" s="110"/>
      <c r="B40" s="116" t="s">
        <v>824</v>
      </c>
      <c r="C40" s="117" t="s">
        <v>825</v>
      </c>
      <c r="D40" s="118">
        <v>7200</v>
      </c>
      <c r="E40"/>
    </row>
    <row r="41" spans="1:5">
      <c r="A41" s="106" t="s">
        <v>93</v>
      </c>
      <c r="B41" s="107" t="s">
        <v>913</v>
      </c>
      <c r="C41" s="108"/>
      <c r="D41" s="109">
        <v>4006400</v>
      </c>
      <c r="E41"/>
    </row>
    <row r="42" spans="1:5">
      <c r="A42" s="110"/>
      <c r="B42" s="111" t="s">
        <v>792</v>
      </c>
      <c r="C42" s="112"/>
      <c r="D42" s="113">
        <v>4006400</v>
      </c>
      <c r="E42"/>
    </row>
    <row r="43" spans="1:5">
      <c r="A43" s="110"/>
      <c r="B43" s="114" t="s">
        <v>793</v>
      </c>
      <c r="C43" s="110"/>
      <c r="D43" s="115">
        <v>3603200</v>
      </c>
      <c r="E43"/>
    </row>
    <row r="44" spans="1:5">
      <c r="A44" s="110"/>
      <c r="B44" s="116" t="s">
        <v>794</v>
      </c>
      <c r="C44" s="117" t="s">
        <v>947</v>
      </c>
      <c r="D44" s="118">
        <v>3332900</v>
      </c>
      <c r="E44"/>
    </row>
    <row r="45" spans="1:5">
      <c r="A45" s="110"/>
      <c r="B45" s="116" t="s">
        <v>796</v>
      </c>
      <c r="C45" s="117" t="s">
        <v>939</v>
      </c>
      <c r="D45" s="118">
        <v>200000</v>
      </c>
      <c r="E45"/>
    </row>
    <row r="46" spans="1:5">
      <c r="A46" s="110"/>
      <c r="B46" s="116" t="s">
        <v>800</v>
      </c>
      <c r="C46" s="117" t="s">
        <v>801</v>
      </c>
      <c r="D46" s="118">
        <v>42000</v>
      </c>
      <c r="E46"/>
    </row>
    <row r="47" spans="1:5">
      <c r="A47" s="110"/>
      <c r="B47" s="116" t="s">
        <v>802</v>
      </c>
      <c r="C47" s="117" t="s">
        <v>803</v>
      </c>
      <c r="D47" s="118">
        <v>16000</v>
      </c>
      <c r="E47"/>
    </row>
    <row r="48" spans="1:5">
      <c r="A48" s="110"/>
      <c r="B48" s="116" t="s">
        <v>804</v>
      </c>
      <c r="C48" s="117" t="s">
        <v>805</v>
      </c>
      <c r="D48" s="118">
        <v>12300</v>
      </c>
      <c r="E48"/>
    </row>
    <row r="49" spans="1:5">
      <c r="A49" s="110"/>
      <c r="B49" s="114" t="s">
        <v>806</v>
      </c>
      <c r="C49" s="110"/>
      <c r="D49" s="115">
        <v>320400</v>
      </c>
      <c r="E49"/>
    </row>
    <row r="50" spans="1:5">
      <c r="A50" s="110"/>
      <c r="B50" s="116" t="s">
        <v>807</v>
      </c>
      <c r="C50" s="117" t="s">
        <v>948</v>
      </c>
      <c r="D50" s="118">
        <v>302300</v>
      </c>
      <c r="E50"/>
    </row>
    <row r="51" spans="1:5">
      <c r="A51" s="110"/>
      <c r="B51" s="116" t="s">
        <v>809</v>
      </c>
      <c r="C51" s="117" t="s">
        <v>810</v>
      </c>
      <c r="D51" s="118">
        <v>18100</v>
      </c>
      <c r="E51"/>
    </row>
    <row r="52" spans="1:5">
      <c r="A52" s="110"/>
      <c r="B52" s="114" t="s">
        <v>821</v>
      </c>
      <c r="C52" s="110"/>
      <c r="D52" s="115">
        <v>82800</v>
      </c>
      <c r="E52"/>
    </row>
    <row r="53" spans="1:5">
      <c r="A53" s="110"/>
      <c r="B53" s="116" t="s">
        <v>826</v>
      </c>
      <c r="C53" s="117" t="s">
        <v>827</v>
      </c>
      <c r="D53" s="118">
        <v>82800</v>
      </c>
      <c r="E53"/>
    </row>
    <row r="54" spans="1:5">
      <c r="A54" s="106" t="s">
        <v>94</v>
      </c>
      <c r="B54" s="107" t="s">
        <v>914</v>
      </c>
      <c r="C54" s="108"/>
      <c r="D54" s="109">
        <v>5056800</v>
      </c>
      <c r="E54"/>
    </row>
    <row r="55" spans="1:5">
      <c r="A55" s="110"/>
      <c r="B55" s="111" t="s">
        <v>792</v>
      </c>
      <c r="C55" s="112"/>
      <c r="D55" s="113">
        <v>5056800</v>
      </c>
      <c r="E55"/>
    </row>
    <row r="56" spans="1:5">
      <c r="A56" s="110"/>
      <c r="B56" s="114" t="s">
        <v>793</v>
      </c>
      <c r="C56" s="110"/>
      <c r="D56" s="115">
        <v>4336600</v>
      </c>
      <c r="E56"/>
    </row>
    <row r="57" spans="1:5">
      <c r="A57" s="110"/>
      <c r="B57" s="116" t="s">
        <v>794</v>
      </c>
      <c r="C57" s="117" t="s">
        <v>949</v>
      </c>
      <c r="D57" s="118">
        <v>4077900</v>
      </c>
      <c r="E57"/>
    </row>
    <row r="58" spans="1:5">
      <c r="A58" s="110"/>
      <c r="B58" s="116" t="s">
        <v>796</v>
      </c>
      <c r="C58" s="117" t="s">
        <v>939</v>
      </c>
      <c r="D58" s="118">
        <v>244700</v>
      </c>
      <c r="E58"/>
    </row>
    <row r="59" spans="1:5">
      <c r="A59" s="110"/>
      <c r="B59" s="116" t="s">
        <v>800</v>
      </c>
      <c r="C59" s="117" t="s">
        <v>801</v>
      </c>
      <c r="D59" s="118">
        <v>14000</v>
      </c>
      <c r="E59"/>
    </row>
    <row r="60" spans="1:5">
      <c r="A60" s="110"/>
      <c r="B60" s="114" t="s">
        <v>806</v>
      </c>
      <c r="C60" s="110"/>
      <c r="D60" s="115">
        <v>720200</v>
      </c>
      <c r="E60"/>
    </row>
    <row r="61" spans="1:5">
      <c r="A61" s="110"/>
      <c r="B61" s="116" t="s">
        <v>807</v>
      </c>
      <c r="C61" s="117" t="s">
        <v>950</v>
      </c>
      <c r="D61" s="118">
        <v>679400</v>
      </c>
      <c r="E61"/>
    </row>
    <row r="62" spans="1:5">
      <c r="A62" s="110"/>
      <c r="B62" s="116" t="s">
        <v>809</v>
      </c>
      <c r="C62" s="117" t="s">
        <v>810</v>
      </c>
      <c r="D62" s="118">
        <v>40800</v>
      </c>
      <c r="E62"/>
    </row>
    <row r="63" spans="1:5">
      <c r="A63" s="106" t="s">
        <v>915</v>
      </c>
      <c r="B63" s="119" t="s">
        <v>916</v>
      </c>
      <c r="C63" s="120"/>
      <c r="D63" s="121">
        <v>105998200</v>
      </c>
      <c r="E63"/>
    </row>
    <row r="64" spans="1:5">
      <c r="A64" s="110"/>
      <c r="B64" s="111" t="s">
        <v>792</v>
      </c>
      <c r="C64" s="112"/>
      <c r="D64" s="113">
        <v>105998200</v>
      </c>
      <c r="E64"/>
    </row>
    <row r="65" spans="1:5">
      <c r="A65" s="110"/>
      <c r="B65" s="114" t="s">
        <v>793</v>
      </c>
      <c r="C65" s="110"/>
      <c r="D65" s="115">
        <v>4022600</v>
      </c>
      <c r="E65"/>
    </row>
    <row r="66" spans="1:5">
      <c r="A66" s="110"/>
      <c r="B66" s="116" t="s">
        <v>794</v>
      </c>
      <c r="C66" s="117" t="s">
        <v>951</v>
      </c>
      <c r="D66" s="118">
        <v>3740200</v>
      </c>
      <c r="E66"/>
    </row>
    <row r="67" spans="1:5">
      <c r="A67" s="110"/>
      <c r="B67" s="116" t="s">
        <v>796</v>
      </c>
      <c r="C67" s="117" t="s">
        <v>939</v>
      </c>
      <c r="D67" s="118">
        <v>224400</v>
      </c>
      <c r="E67"/>
    </row>
    <row r="68" spans="1:5">
      <c r="A68" s="110"/>
      <c r="B68" s="116" t="s">
        <v>800</v>
      </c>
      <c r="C68" s="117" t="s">
        <v>801</v>
      </c>
      <c r="D68" s="118">
        <v>42000</v>
      </c>
      <c r="E68"/>
    </row>
    <row r="69" spans="1:5">
      <c r="A69" s="110"/>
      <c r="B69" s="116" t="s">
        <v>802</v>
      </c>
      <c r="C69" s="117" t="s">
        <v>803</v>
      </c>
      <c r="D69" s="118">
        <v>8000</v>
      </c>
      <c r="E69"/>
    </row>
    <row r="70" spans="1:5">
      <c r="A70" s="110"/>
      <c r="B70" s="116" t="s">
        <v>804</v>
      </c>
      <c r="C70" s="117" t="s">
        <v>805</v>
      </c>
      <c r="D70" s="118">
        <v>8000</v>
      </c>
      <c r="E70"/>
    </row>
    <row r="71" spans="1:5">
      <c r="A71" s="110"/>
      <c r="B71" s="114" t="s">
        <v>806</v>
      </c>
      <c r="C71" s="110"/>
      <c r="D71" s="115">
        <v>69518600</v>
      </c>
      <c r="E71"/>
    </row>
    <row r="72" spans="1:5">
      <c r="A72" s="110"/>
      <c r="B72" s="116" t="s">
        <v>807</v>
      </c>
      <c r="C72" s="117" t="s">
        <v>952</v>
      </c>
      <c r="D72" s="118">
        <v>63227600</v>
      </c>
      <c r="E72"/>
    </row>
    <row r="73" spans="1:5">
      <c r="A73" s="110"/>
      <c r="B73" s="116" t="s">
        <v>809</v>
      </c>
      <c r="C73" s="117" t="s">
        <v>810</v>
      </c>
      <c r="D73" s="118">
        <v>2825500</v>
      </c>
      <c r="E73"/>
    </row>
    <row r="74" spans="1:5">
      <c r="A74" s="110"/>
      <c r="B74" s="116" t="s">
        <v>811</v>
      </c>
      <c r="C74" s="117" t="s">
        <v>812</v>
      </c>
      <c r="D74" s="118">
        <v>2074700</v>
      </c>
      <c r="E74"/>
    </row>
    <row r="75" spans="1:5">
      <c r="A75" s="110"/>
      <c r="B75" s="116" t="s">
        <v>813</v>
      </c>
      <c r="C75" s="117" t="s">
        <v>814</v>
      </c>
      <c r="D75" s="118">
        <v>1390800</v>
      </c>
      <c r="E75"/>
    </row>
    <row r="76" spans="1:5">
      <c r="A76" s="110"/>
      <c r="B76" s="114" t="s">
        <v>815</v>
      </c>
      <c r="C76" s="110"/>
      <c r="D76" s="115">
        <v>30384000</v>
      </c>
      <c r="E76"/>
    </row>
    <row r="77" spans="1:5">
      <c r="A77" s="110"/>
      <c r="B77" s="116" t="s">
        <v>816</v>
      </c>
      <c r="C77" s="117" t="s">
        <v>953</v>
      </c>
      <c r="D77" s="118">
        <v>22147900</v>
      </c>
      <c r="E77"/>
    </row>
    <row r="78" spans="1:5">
      <c r="A78" s="110"/>
      <c r="B78" s="116" t="s">
        <v>817</v>
      </c>
      <c r="C78" s="117" t="s">
        <v>818</v>
      </c>
      <c r="D78" s="118">
        <v>3172100</v>
      </c>
      <c r="E78"/>
    </row>
    <row r="79" spans="1:5">
      <c r="A79" s="110"/>
      <c r="B79" s="116" t="s">
        <v>819</v>
      </c>
      <c r="C79" s="117" t="s">
        <v>820</v>
      </c>
      <c r="D79" s="118">
        <v>5064000</v>
      </c>
      <c r="E79"/>
    </row>
    <row r="80" spans="1:5">
      <c r="A80" s="110"/>
      <c r="B80" s="114" t="s">
        <v>821</v>
      </c>
      <c r="C80" s="110"/>
      <c r="D80" s="115">
        <v>2073000</v>
      </c>
      <c r="E80"/>
    </row>
    <row r="81" spans="1:5">
      <c r="A81" s="110"/>
      <c r="B81" s="116" t="s">
        <v>822</v>
      </c>
      <c r="C81" s="117" t="s">
        <v>954</v>
      </c>
      <c r="D81" s="118">
        <v>554400</v>
      </c>
      <c r="E81"/>
    </row>
    <row r="82" spans="1:5">
      <c r="A82" s="110"/>
      <c r="B82" s="116" t="s">
        <v>824</v>
      </c>
      <c r="C82" s="117" t="s">
        <v>825</v>
      </c>
      <c r="D82" s="118">
        <v>1518600</v>
      </c>
      <c r="E82"/>
    </row>
    <row r="83" spans="1:5">
      <c r="A83" s="106" t="s">
        <v>917</v>
      </c>
      <c r="B83" s="107" t="s">
        <v>918</v>
      </c>
      <c r="C83" s="108"/>
      <c r="D83" s="109">
        <v>18173100</v>
      </c>
      <c r="E83"/>
    </row>
    <row r="84" spans="1:5">
      <c r="A84" s="110"/>
      <c r="B84" s="111" t="s">
        <v>792</v>
      </c>
      <c r="C84" s="112"/>
      <c r="D84" s="113">
        <v>18173100</v>
      </c>
      <c r="E84"/>
    </row>
    <row r="85" spans="1:5">
      <c r="A85" s="110"/>
      <c r="B85" s="114" t="s">
        <v>793</v>
      </c>
      <c r="C85" s="110"/>
      <c r="D85" s="115">
        <v>4915100</v>
      </c>
      <c r="E85"/>
    </row>
    <row r="86" spans="1:5">
      <c r="A86" s="110"/>
      <c r="B86" s="116" t="s">
        <v>794</v>
      </c>
      <c r="C86" s="117" t="s">
        <v>947</v>
      </c>
      <c r="D86" s="118">
        <v>4597300</v>
      </c>
      <c r="E86"/>
    </row>
    <row r="87" spans="1:5">
      <c r="A87" s="110"/>
      <c r="B87" s="116" t="s">
        <v>796</v>
      </c>
      <c r="C87" s="117" t="s">
        <v>939</v>
      </c>
      <c r="D87" s="118">
        <v>275800</v>
      </c>
      <c r="E87"/>
    </row>
    <row r="88" spans="1:5">
      <c r="A88" s="110"/>
      <c r="B88" s="116" t="s">
        <v>800</v>
      </c>
      <c r="C88" s="117" t="s">
        <v>941</v>
      </c>
      <c r="D88" s="118">
        <v>42000</v>
      </c>
      <c r="E88"/>
    </row>
    <row r="89" spans="1:5">
      <c r="A89" s="110"/>
      <c r="B89" s="114" t="s">
        <v>806</v>
      </c>
      <c r="C89" s="110"/>
      <c r="D89" s="115">
        <v>12426400</v>
      </c>
      <c r="E89"/>
    </row>
    <row r="90" spans="1:5">
      <c r="A90" s="110"/>
      <c r="B90" s="116" t="s">
        <v>807</v>
      </c>
      <c r="C90" s="117" t="s">
        <v>955</v>
      </c>
      <c r="D90" s="118">
        <v>11719200</v>
      </c>
      <c r="E90"/>
    </row>
    <row r="91" spans="1:5">
      <c r="A91" s="110"/>
      <c r="B91" s="116" t="s">
        <v>809</v>
      </c>
      <c r="C91" s="117" t="s">
        <v>810</v>
      </c>
      <c r="D91" s="118">
        <v>703200</v>
      </c>
      <c r="E91"/>
    </row>
    <row r="92" spans="1:5">
      <c r="A92" s="110"/>
      <c r="B92" s="116" t="s">
        <v>813</v>
      </c>
      <c r="C92" s="117" t="s">
        <v>814</v>
      </c>
      <c r="D92" s="118">
        <v>4000</v>
      </c>
      <c r="E92"/>
    </row>
    <row r="93" spans="1:5">
      <c r="A93" s="110"/>
      <c r="B93" s="114" t="s">
        <v>815</v>
      </c>
      <c r="C93" s="110"/>
      <c r="D93" s="115">
        <v>792000</v>
      </c>
      <c r="E93"/>
    </row>
    <row r="94" spans="1:5">
      <c r="A94" s="110"/>
      <c r="B94" s="116" t="s">
        <v>816</v>
      </c>
      <c r="C94" s="117" t="s">
        <v>956</v>
      </c>
      <c r="D94" s="118">
        <v>573500</v>
      </c>
      <c r="E94"/>
    </row>
    <row r="95" spans="1:5">
      <c r="A95" s="110"/>
      <c r="B95" s="116" t="s">
        <v>817</v>
      </c>
      <c r="C95" s="117" t="s">
        <v>818</v>
      </c>
      <c r="D95" s="118">
        <v>86500</v>
      </c>
      <c r="E95"/>
    </row>
    <row r="96" spans="1:5">
      <c r="A96" s="110"/>
      <c r="B96" s="116" t="s">
        <v>819</v>
      </c>
      <c r="C96" s="117" t="s">
        <v>820</v>
      </c>
      <c r="D96" s="118">
        <v>132000</v>
      </c>
      <c r="E96"/>
    </row>
    <row r="97" spans="1:5">
      <c r="A97" s="110"/>
      <c r="B97" s="114" t="s">
        <v>821</v>
      </c>
      <c r="C97" s="110"/>
      <c r="D97" s="115">
        <v>39600</v>
      </c>
      <c r="E97"/>
    </row>
    <row r="98" spans="1:5">
      <c r="A98" s="110"/>
      <c r="B98" s="116" t="s">
        <v>824</v>
      </c>
      <c r="C98" s="117" t="s">
        <v>825</v>
      </c>
      <c r="D98" s="118">
        <v>39600</v>
      </c>
      <c r="E98"/>
    </row>
    <row r="99" spans="1:5">
      <c r="A99" s="106" t="s">
        <v>919</v>
      </c>
      <c r="B99" s="119" t="s">
        <v>920</v>
      </c>
      <c r="C99" s="120"/>
      <c r="D99" s="121">
        <v>5670800</v>
      </c>
      <c r="E99"/>
    </row>
    <row r="100" spans="1:5">
      <c r="A100" s="110"/>
      <c r="B100" s="111" t="s">
        <v>792</v>
      </c>
      <c r="C100" s="112"/>
      <c r="D100" s="113">
        <v>5670800</v>
      </c>
      <c r="E100"/>
    </row>
    <row r="101" spans="1:5">
      <c r="A101" s="110"/>
      <c r="B101" s="114" t="s">
        <v>793</v>
      </c>
      <c r="C101" s="110"/>
      <c r="D101" s="115">
        <v>3522600</v>
      </c>
      <c r="E101"/>
    </row>
    <row r="102" spans="1:5">
      <c r="A102" s="110"/>
      <c r="B102" s="116" t="s">
        <v>794</v>
      </c>
      <c r="C102" s="117" t="s">
        <v>957</v>
      </c>
      <c r="D102" s="118">
        <v>3246900</v>
      </c>
      <c r="E102"/>
    </row>
    <row r="103" spans="1:5">
      <c r="A103" s="110"/>
      <c r="B103" s="116" t="s">
        <v>796</v>
      </c>
      <c r="C103" s="117" t="s">
        <v>939</v>
      </c>
      <c r="D103" s="118">
        <v>194800</v>
      </c>
      <c r="E103"/>
    </row>
    <row r="104" spans="1:5">
      <c r="A104" s="110"/>
      <c r="B104" s="116" t="s">
        <v>800</v>
      </c>
      <c r="C104" s="117" t="s">
        <v>941</v>
      </c>
      <c r="D104" s="118">
        <v>42000</v>
      </c>
      <c r="E104"/>
    </row>
    <row r="105" spans="1:5">
      <c r="A105" s="110"/>
      <c r="B105" s="116" t="s">
        <v>802</v>
      </c>
      <c r="C105" s="117" t="s">
        <v>803</v>
      </c>
      <c r="D105" s="118">
        <v>24000</v>
      </c>
      <c r="E105"/>
    </row>
    <row r="106" spans="1:5">
      <c r="A106" s="110"/>
      <c r="B106" s="116" t="s">
        <v>804</v>
      </c>
      <c r="C106" s="117" t="s">
        <v>805</v>
      </c>
      <c r="D106" s="118">
        <v>14900</v>
      </c>
      <c r="E106"/>
    </row>
    <row r="107" spans="1:5">
      <c r="A107" s="110"/>
      <c r="B107" s="114" t="s">
        <v>806</v>
      </c>
      <c r="C107" s="110"/>
      <c r="D107" s="115">
        <v>1392200</v>
      </c>
      <c r="E107"/>
    </row>
    <row r="108" spans="1:5">
      <c r="A108" s="110"/>
      <c r="B108" s="116" t="s">
        <v>807</v>
      </c>
      <c r="C108" s="117" t="s">
        <v>958</v>
      </c>
      <c r="D108" s="118">
        <v>1269900</v>
      </c>
      <c r="E108"/>
    </row>
    <row r="109" spans="1:5">
      <c r="A109" s="110"/>
      <c r="B109" s="116" t="s">
        <v>809</v>
      </c>
      <c r="C109" s="117" t="s">
        <v>810</v>
      </c>
      <c r="D109" s="118">
        <v>76200</v>
      </c>
      <c r="E109"/>
    </row>
    <row r="110" spans="1:5">
      <c r="A110" s="110"/>
      <c r="B110" s="116" t="s">
        <v>811</v>
      </c>
      <c r="C110" s="117" t="s">
        <v>812</v>
      </c>
      <c r="D110" s="118">
        <v>32000</v>
      </c>
      <c r="E110"/>
    </row>
    <row r="111" spans="1:5">
      <c r="A111" s="110"/>
      <c r="B111" s="116" t="s">
        <v>813</v>
      </c>
      <c r="C111" s="117" t="s">
        <v>814</v>
      </c>
      <c r="D111" s="118">
        <v>14100</v>
      </c>
      <c r="E111"/>
    </row>
    <row r="112" spans="1:5">
      <c r="A112" s="110"/>
      <c r="B112" s="114" t="s">
        <v>815</v>
      </c>
      <c r="C112" s="110"/>
      <c r="D112" s="115">
        <v>720000</v>
      </c>
      <c r="E112"/>
    </row>
    <row r="113" spans="1:5">
      <c r="A113" s="110"/>
      <c r="B113" s="116" t="s">
        <v>816</v>
      </c>
      <c r="C113" s="117" t="s">
        <v>959</v>
      </c>
      <c r="D113" s="118">
        <v>538400</v>
      </c>
      <c r="E113"/>
    </row>
    <row r="114" spans="1:5">
      <c r="A114" s="110"/>
      <c r="B114" s="116" t="s">
        <v>817</v>
      </c>
      <c r="C114" s="117" t="s">
        <v>818</v>
      </c>
      <c r="D114" s="118">
        <v>61600</v>
      </c>
      <c r="E114"/>
    </row>
    <row r="115" spans="1:5">
      <c r="A115" s="110"/>
      <c r="B115" s="116" t="s">
        <v>819</v>
      </c>
      <c r="C115" s="117" t="s">
        <v>820</v>
      </c>
      <c r="D115" s="118">
        <v>120000</v>
      </c>
    </row>
    <row r="116" spans="1:5">
      <c r="A116" s="110"/>
      <c r="B116" s="114" t="s">
        <v>821</v>
      </c>
      <c r="C116" s="110"/>
      <c r="D116" s="115">
        <v>36000</v>
      </c>
    </row>
    <row r="117" spans="1:5">
      <c r="A117" s="110"/>
      <c r="B117" s="116" t="s">
        <v>824</v>
      </c>
      <c r="C117" s="117" t="s">
        <v>825</v>
      </c>
      <c r="D117" s="118">
        <v>36000</v>
      </c>
    </row>
    <row r="118" spans="1:5">
      <c r="A118" s="106" t="s">
        <v>921</v>
      </c>
      <c r="B118" s="119" t="s">
        <v>922</v>
      </c>
      <c r="C118" s="120"/>
      <c r="D118" s="121">
        <v>5003700</v>
      </c>
    </row>
    <row r="119" spans="1:5">
      <c r="A119" s="110"/>
      <c r="B119" s="111" t="s">
        <v>792</v>
      </c>
      <c r="C119" s="112"/>
      <c r="D119" s="113">
        <v>5003700</v>
      </c>
    </row>
    <row r="120" spans="1:5">
      <c r="A120" s="110"/>
      <c r="B120" s="114" t="s">
        <v>793</v>
      </c>
      <c r="C120" s="110"/>
      <c r="D120" s="115">
        <v>726700</v>
      </c>
    </row>
    <row r="121" spans="1:5">
      <c r="A121" s="110"/>
      <c r="B121" s="116" t="s">
        <v>794</v>
      </c>
      <c r="C121" s="117" t="s">
        <v>950</v>
      </c>
      <c r="D121" s="118">
        <v>685600</v>
      </c>
    </row>
    <row r="122" spans="1:5">
      <c r="A122" s="110"/>
      <c r="B122" s="116" t="s">
        <v>796</v>
      </c>
      <c r="C122" s="117" t="s">
        <v>939</v>
      </c>
      <c r="D122" s="118">
        <v>41100</v>
      </c>
    </row>
    <row r="123" spans="1:5">
      <c r="A123" s="110"/>
      <c r="B123" s="114" t="s">
        <v>806</v>
      </c>
      <c r="C123" s="110"/>
      <c r="D123" s="115">
        <v>4125800</v>
      </c>
    </row>
    <row r="124" spans="1:5">
      <c r="A124" s="110"/>
      <c r="B124" s="116" t="s">
        <v>807</v>
      </c>
      <c r="C124" s="117" t="s">
        <v>938</v>
      </c>
      <c r="D124" s="118">
        <v>3770300</v>
      </c>
    </row>
    <row r="125" spans="1:5">
      <c r="A125" s="110"/>
      <c r="B125" s="116" t="s">
        <v>809</v>
      </c>
      <c r="C125" s="117" t="s">
        <v>810</v>
      </c>
      <c r="D125" s="118">
        <v>226200</v>
      </c>
    </row>
    <row r="126" spans="1:5">
      <c r="A126" s="110"/>
      <c r="B126" s="116" t="s">
        <v>811</v>
      </c>
      <c r="C126" s="117" t="s">
        <v>812</v>
      </c>
      <c r="D126" s="118">
        <v>66400</v>
      </c>
    </row>
    <row r="127" spans="1:5">
      <c r="A127" s="110"/>
      <c r="B127" s="116" t="s">
        <v>813</v>
      </c>
      <c r="C127" s="117" t="s">
        <v>814</v>
      </c>
      <c r="D127" s="118">
        <v>62900</v>
      </c>
    </row>
    <row r="128" spans="1:5">
      <c r="A128" s="110"/>
      <c r="B128" s="114" t="s">
        <v>815</v>
      </c>
      <c r="C128" s="110"/>
      <c r="D128" s="115">
        <v>144000</v>
      </c>
    </row>
    <row r="129" spans="1:4">
      <c r="A129" s="110"/>
      <c r="B129" s="116" t="s">
        <v>816</v>
      </c>
      <c r="C129" s="117" t="s">
        <v>946</v>
      </c>
      <c r="D129" s="118">
        <v>104280</v>
      </c>
    </row>
    <row r="130" spans="1:4">
      <c r="A130" s="110"/>
      <c r="B130" s="116" t="s">
        <v>817</v>
      </c>
      <c r="C130" s="117" t="s">
        <v>818</v>
      </c>
      <c r="D130" s="118">
        <v>15720</v>
      </c>
    </row>
    <row r="131" spans="1:4">
      <c r="A131" s="110"/>
      <c r="B131" s="116" t="s">
        <v>819</v>
      </c>
      <c r="C131" s="117" t="s">
        <v>820</v>
      </c>
      <c r="D131" s="118">
        <v>24000</v>
      </c>
    </row>
    <row r="132" spans="1:4">
      <c r="A132" s="110"/>
      <c r="B132" s="114" t="s">
        <v>821</v>
      </c>
      <c r="C132" s="110"/>
      <c r="D132" s="115">
        <v>7200</v>
      </c>
    </row>
    <row r="133" spans="1:4">
      <c r="A133" s="110"/>
      <c r="B133" s="116" t="s">
        <v>824</v>
      </c>
      <c r="C133" s="117" t="s">
        <v>825</v>
      </c>
      <c r="D133" s="118">
        <v>7200</v>
      </c>
    </row>
    <row r="134" spans="1:4">
      <c r="A134" s="106" t="s">
        <v>923</v>
      </c>
      <c r="B134" s="119" t="s">
        <v>924</v>
      </c>
      <c r="C134" s="120"/>
      <c r="D134" s="121">
        <v>11265700</v>
      </c>
    </row>
    <row r="135" spans="1:4">
      <c r="A135" s="110"/>
      <c r="B135" s="111" t="s">
        <v>792</v>
      </c>
      <c r="C135" s="112"/>
      <c r="D135" s="113">
        <v>11265700</v>
      </c>
    </row>
    <row r="136" spans="1:4">
      <c r="A136" s="110"/>
      <c r="B136" s="114" t="s">
        <v>793</v>
      </c>
      <c r="C136" s="110"/>
      <c r="D136" s="115">
        <v>548300</v>
      </c>
    </row>
    <row r="137" spans="1:4">
      <c r="A137" s="110"/>
      <c r="B137" s="116" t="s">
        <v>794</v>
      </c>
      <c r="C137" s="117" t="s">
        <v>950</v>
      </c>
      <c r="D137" s="118">
        <v>502200</v>
      </c>
    </row>
    <row r="138" spans="1:4">
      <c r="A138" s="110"/>
      <c r="B138" s="116" t="s">
        <v>796</v>
      </c>
      <c r="C138" s="117" t="s">
        <v>939</v>
      </c>
      <c r="D138" s="118">
        <v>30100</v>
      </c>
    </row>
    <row r="139" spans="1:4">
      <c r="A139" s="110"/>
      <c r="B139" s="116" t="s">
        <v>802</v>
      </c>
      <c r="C139" s="117" t="s">
        <v>803</v>
      </c>
      <c r="D139" s="118">
        <v>8000</v>
      </c>
    </row>
    <row r="140" spans="1:4">
      <c r="A140" s="110"/>
      <c r="B140" s="116" t="s">
        <v>804</v>
      </c>
      <c r="C140" s="117" t="s">
        <v>805</v>
      </c>
      <c r="D140" s="118">
        <v>8000</v>
      </c>
    </row>
    <row r="141" spans="1:4">
      <c r="A141" s="110"/>
      <c r="B141" s="114" t="s">
        <v>806</v>
      </c>
      <c r="C141" s="110"/>
      <c r="D141" s="115">
        <v>7426200</v>
      </c>
    </row>
    <row r="142" spans="1:4">
      <c r="A142" s="110"/>
      <c r="B142" s="116" t="s">
        <v>807</v>
      </c>
      <c r="C142" s="117" t="s">
        <v>960</v>
      </c>
      <c r="D142" s="118">
        <v>6757000</v>
      </c>
    </row>
    <row r="143" spans="1:4">
      <c r="A143" s="110"/>
      <c r="B143" s="116" t="s">
        <v>809</v>
      </c>
      <c r="C143" s="117" t="s">
        <v>810</v>
      </c>
      <c r="D143" s="118">
        <v>344900</v>
      </c>
    </row>
    <row r="144" spans="1:4">
      <c r="A144" s="110"/>
      <c r="B144" s="116" t="s">
        <v>811</v>
      </c>
      <c r="C144" s="117" t="s">
        <v>812</v>
      </c>
      <c r="D144" s="118">
        <v>211100</v>
      </c>
    </row>
    <row r="145" spans="1:4">
      <c r="A145" s="110"/>
      <c r="B145" s="116" t="s">
        <v>813</v>
      </c>
      <c r="C145" s="117" t="s">
        <v>814</v>
      </c>
      <c r="D145" s="118">
        <v>113200</v>
      </c>
    </row>
    <row r="146" spans="1:4">
      <c r="A146" s="110"/>
      <c r="B146" s="114" t="s">
        <v>815</v>
      </c>
      <c r="C146" s="110"/>
      <c r="D146" s="115">
        <v>3096100</v>
      </c>
    </row>
    <row r="147" spans="1:4">
      <c r="A147" s="110"/>
      <c r="B147" s="116" t="s">
        <v>816</v>
      </c>
      <c r="C147" s="117" t="s">
        <v>961</v>
      </c>
      <c r="D147" s="118">
        <v>2256300</v>
      </c>
    </row>
    <row r="148" spans="1:4">
      <c r="A148" s="110"/>
      <c r="B148" s="116" t="s">
        <v>817</v>
      </c>
      <c r="C148" s="117" t="s">
        <v>818</v>
      </c>
      <c r="D148" s="118">
        <v>311800</v>
      </c>
    </row>
    <row r="149" spans="1:4">
      <c r="A149" s="110"/>
      <c r="B149" s="116" t="s">
        <v>819</v>
      </c>
      <c r="C149" s="117" t="s">
        <v>820</v>
      </c>
      <c r="D149" s="118">
        <v>528000</v>
      </c>
    </row>
    <row r="150" spans="1:4">
      <c r="A150" s="110"/>
      <c r="B150" s="114" t="s">
        <v>821</v>
      </c>
      <c r="C150" s="110"/>
      <c r="D150" s="115">
        <v>195100</v>
      </c>
    </row>
    <row r="151" spans="1:4">
      <c r="A151" s="110"/>
      <c r="B151" s="116" t="s">
        <v>822</v>
      </c>
      <c r="C151" s="117" t="s">
        <v>954</v>
      </c>
      <c r="D151" s="118">
        <v>40300</v>
      </c>
    </row>
    <row r="152" spans="1:4">
      <c r="A152" s="110"/>
      <c r="B152" s="116" t="s">
        <v>824</v>
      </c>
      <c r="C152" s="117" t="s">
        <v>825</v>
      </c>
      <c r="D152" s="118">
        <v>154800</v>
      </c>
    </row>
    <row r="153" spans="1:4">
      <c r="A153" s="106" t="s">
        <v>925</v>
      </c>
      <c r="B153" s="119" t="s">
        <v>926</v>
      </c>
      <c r="C153" s="120"/>
      <c r="D153" s="121">
        <v>5747700</v>
      </c>
    </row>
    <row r="154" spans="1:4">
      <c r="A154" s="110"/>
      <c r="B154" s="111" t="s">
        <v>792</v>
      </c>
      <c r="C154" s="112"/>
      <c r="D154" s="113">
        <v>5747700</v>
      </c>
    </row>
    <row r="155" spans="1:4">
      <c r="A155" s="110"/>
      <c r="B155" s="114" t="s">
        <v>793</v>
      </c>
      <c r="C155" s="110"/>
      <c r="D155" s="115">
        <v>4920300</v>
      </c>
    </row>
    <row r="156" spans="1:4">
      <c r="A156" s="110"/>
      <c r="B156" s="116" t="s">
        <v>794</v>
      </c>
      <c r="C156" s="117" t="s">
        <v>957</v>
      </c>
      <c r="D156" s="118">
        <v>4602200</v>
      </c>
    </row>
    <row r="157" spans="1:4">
      <c r="A157" s="110"/>
      <c r="B157" s="116" t="s">
        <v>796</v>
      </c>
      <c r="C157" s="117" t="s">
        <v>797</v>
      </c>
      <c r="D157" s="118">
        <v>276100</v>
      </c>
    </row>
    <row r="158" spans="1:4">
      <c r="A158" s="110"/>
      <c r="B158" s="116" t="s">
        <v>800</v>
      </c>
      <c r="C158" s="117" t="s">
        <v>941</v>
      </c>
      <c r="D158" s="118">
        <v>42000</v>
      </c>
    </row>
    <row r="159" spans="1:4">
      <c r="A159" s="110"/>
      <c r="B159" s="114" t="s">
        <v>806</v>
      </c>
      <c r="C159" s="110"/>
      <c r="D159" s="115">
        <v>525000</v>
      </c>
    </row>
    <row r="160" spans="1:4">
      <c r="A160" s="110"/>
      <c r="B160" s="116" t="s">
        <v>807</v>
      </c>
      <c r="C160" s="117" t="s">
        <v>962</v>
      </c>
      <c r="D160" s="118">
        <v>484600</v>
      </c>
    </row>
    <row r="161" spans="1:4">
      <c r="A161" s="110"/>
      <c r="B161" s="116" t="s">
        <v>809</v>
      </c>
      <c r="C161" s="117" t="s">
        <v>810</v>
      </c>
      <c r="D161" s="118">
        <v>29100</v>
      </c>
    </row>
    <row r="162" spans="1:4">
      <c r="A162" s="110"/>
      <c r="B162" s="116" t="s">
        <v>811</v>
      </c>
      <c r="C162" s="117" t="s">
        <v>812</v>
      </c>
      <c r="D162" s="118">
        <v>8700</v>
      </c>
    </row>
    <row r="163" spans="1:4">
      <c r="A163" s="110"/>
      <c r="B163" s="116" t="s">
        <v>813</v>
      </c>
      <c r="C163" s="117" t="s">
        <v>814</v>
      </c>
      <c r="D163" s="118">
        <v>2600</v>
      </c>
    </row>
    <row r="164" spans="1:4">
      <c r="A164" s="110"/>
      <c r="B164" s="114" t="s">
        <v>815</v>
      </c>
      <c r="C164" s="110"/>
      <c r="D164" s="115">
        <v>288000</v>
      </c>
    </row>
    <row r="165" spans="1:4">
      <c r="A165" s="110"/>
      <c r="B165" s="116" t="s">
        <v>816</v>
      </c>
      <c r="C165" s="117" t="s">
        <v>963</v>
      </c>
      <c r="D165" s="118">
        <v>217100</v>
      </c>
    </row>
    <row r="166" spans="1:4">
      <c r="A166" s="110"/>
      <c r="B166" s="116" t="s">
        <v>817</v>
      </c>
      <c r="C166" s="117" t="s">
        <v>818</v>
      </c>
      <c r="D166" s="118">
        <v>22900</v>
      </c>
    </row>
    <row r="167" spans="1:4">
      <c r="A167" s="110"/>
      <c r="B167" s="116" t="s">
        <v>819</v>
      </c>
      <c r="C167" s="117" t="s">
        <v>820</v>
      </c>
      <c r="D167" s="118">
        <v>48000</v>
      </c>
    </row>
    <row r="168" spans="1:4">
      <c r="A168" s="110"/>
      <c r="B168" s="114" t="s">
        <v>821</v>
      </c>
      <c r="C168" s="110"/>
      <c r="D168" s="115">
        <v>14400</v>
      </c>
    </row>
    <row r="169" spans="1:4">
      <c r="A169" s="110"/>
      <c r="B169" s="116" t="s">
        <v>824</v>
      </c>
      <c r="C169" s="117" t="s">
        <v>825</v>
      </c>
      <c r="D169" s="118">
        <v>14400</v>
      </c>
    </row>
    <row r="170" spans="1:4">
      <c r="A170" s="106" t="s">
        <v>927</v>
      </c>
      <c r="B170" s="119" t="s">
        <v>928</v>
      </c>
      <c r="C170" s="120"/>
      <c r="D170" s="121">
        <v>4276000</v>
      </c>
    </row>
    <row r="171" spans="1:4">
      <c r="A171" s="110"/>
      <c r="B171" s="111" t="s">
        <v>792</v>
      </c>
      <c r="C171" s="112"/>
      <c r="D171" s="113">
        <v>4276000</v>
      </c>
    </row>
    <row r="172" spans="1:4">
      <c r="A172" s="110"/>
      <c r="B172" s="114" t="s">
        <v>793</v>
      </c>
      <c r="C172" s="110"/>
      <c r="D172" s="115">
        <v>3150900</v>
      </c>
    </row>
    <row r="173" spans="1:4">
      <c r="A173" s="110"/>
      <c r="B173" s="116" t="s">
        <v>794</v>
      </c>
      <c r="C173" s="117" t="s">
        <v>964</v>
      </c>
      <c r="D173" s="118">
        <v>2908500</v>
      </c>
    </row>
    <row r="174" spans="1:4">
      <c r="A174" s="110"/>
      <c r="B174" s="116" t="s">
        <v>796</v>
      </c>
      <c r="C174" s="117" t="s">
        <v>939</v>
      </c>
      <c r="D174" s="118">
        <v>174500</v>
      </c>
    </row>
    <row r="175" spans="1:4">
      <c r="A175" s="110"/>
      <c r="B175" s="116" t="s">
        <v>800</v>
      </c>
      <c r="C175" s="117" t="s">
        <v>941</v>
      </c>
      <c r="D175" s="118">
        <v>42000</v>
      </c>
    </row>
    <row r="176" spans="1:4">
      <c r="A176" s="110"/>
      <c r="B176" s="116" t="s">
        <v>802</v>
      </c>
      <c r="C176" s="117" t="s">
        <v>803</v>
      </c>
      <c r="D176" s="118">
        <v>16000</v>
      </c>
    </row>
    <row r="177" spans="1:4">
      <c r="A177" s="110"/>
      <c r="B177" s="116" t="s">
        <v>804</v>
      </c>
      <c r="C177" s="117" t="s">
        <v>805</v>
      </c>
      <c r="D177" s="118">
        <v>9900</v>
      </c>
    </row>
    <row r="178" spans="1:4">
      <c r="A178" s="110"/>
      <c r="B178" s="114" t="s">
        <v>806</v>
      </c>
      <c r="C178" s="110"/>
      <c r="D178" s="115">
        <v>671500</v>
      </c>
    </row>
    <row r="179" spans="1:4">
      <c r="A179" s="110"/>
      <c r="B179" s="116" t="s">
        <v>807</v>
      </c>
      <c r="C179" s="117" t="s">
        <v>965</v>
      </c>
      <c r="D179" s="118">
        <v>633500</v>
      </c>
    </row>
    <row r="180" spans="1:4">
      <c r="A180" s="110"/>
      <c r="B180" s="116" t="s">
        <v>809</v>
      </c>
      <c r="C180" s="117" t="s">
        <v>810</v>
      </c>
      <c r="D180" s="118">
        <v>38000</v>
      </c>
    </row>
    <row r="181" spans="1:4">
      <c r="A181" s="110"/>
      <c r="B181" s="114" t="s">
        <v>815</v>
      </c>
      <c r="C181" s="110"/>
      <c r="D181" s="115">
        <v>432000</v>
      </c>
    </row>
    <row r="182" spans="1:4">
      <c r="A182" s="110"/>
      <c r="B182" s="116" t="s">
        <v>816</v>
      </c>
      <c r="C182" s="117" t="s">
        <v>966</v>
      </c>
      <c r="D182" s="118">
        <v>321400</v>
      </c>
    </row>
    <row r="183" spans="1:4">
      <c r="A183" s="110"/>
      <c r="B183" s="116" t="s">
        <v>817</v>
      </c>
      <c r="C183" s="117" t="s">
        <v>818</v>
      </c>
      <c r="D183" s="118">
        <v>38600</v>
      </c>
    </row>
    <row r="184" spans="1:4">
      <c r="A184" s="110"/>
      <c r="B184" s="116" t="s">
        <v>819</v>
      </c>
      <c r="C184" s="117" t="s">
        <v>820</v>
      </c>
      <c r="D184" s="118">
        <v>72000</v>
      </c>
    </row>
    <row r="185" spans="1:4">
      <c r="A185" s="110"/>
      <c r="B185" s="114" t="s">
        <v>821</v>
      </c>
      <c r="C185" s="110"/>
      <c r="D185" s="115">
        <v>21600</v>
      </c>
    </row>
    <row r="186" spans="1:4">
      <c r="A186" s="110"/>
      <c r="B186" s="116" t="s">
        <v>824</v>
      </c>
      <c r="C186" s="117" t="s">
        <v>825</v>
      </c>
      <c r="D186" s="118">
        <v>21600</v>
      </c>
    </row>
    <row r="187" spans="1:4">
      <c r="A187" s="106" t="s">
        <v>929</v>
      </c>
      <c r="B187" s="107" t="s">
        <v>930</v>
      </c>
      <c r="C187" s="108"/>
      <c r="D187" s="109">
        <v>10018100</v>
      </c>
    </row>
    <row r="188" spans="1:4">
      <c r="A188" s="110"/>
      <c r="B188" s="111" t="s">
        <v>792</v>
      </c>
      <c r="C188" s="112"/>
      <c r="D188" s="113">
        <v>10018100</v>
      </c>
    </row>
    <row r="189" spans="1:4">
      <c r="A189" s="110"/>
      <c r="B189" s="114" t="s">
        <v>793</v>
      </c>
      <c r="C189" s="110"/>
      <c r="D189" s="115">
        <v>3427500</v>
      </c>
    </row>
    <row r="190" spans="1:4">
      <c r="A190" s="110"/>
      <c r="B190" s="116" t="s">
        <v>794</v>
      </c>
      <c r="C190" s="117" t="s">
        <v>947</v>
      </c>
      <c r="D190" s="118">
        <v>3097600</v>
      </c>
    </row>
    <row r="191" spans="1:4">
      <c r="A191" s="110"/>
      <c r="B191" s="116" t="s">
        <v>796</v>
      </c>
      <c r="C191" s="117" t="s">
        <v>939</v>
      </c>
      <c r="D191" s="118">
        <v>186100</v>
      </c>
    </row>
    <row r="192" spans="1:4">
      <c r="A192" s="110"/>
      <c r="B192" s="116" t="s">
        <v>800</v>
      </c>
      <c r="C192" s="117" t="s">
        <v>801</v>
      </c>
      <c r="D192" s="118">
        <v>42000</v>
      </c>
    </row>
    <row r="193" spans="1:4">
      <c r="A193" s="110"/>
      <c r="B193" s="116" t="s">
        <v>802</v>
      </c>
      <c r="C193" s="117" t="s">
        <v>803</v>
      </c>
      <c r="D193" s="118">
        <v>72000</v>
      </c>
    </row>
    <row r="194" spans="1:4">
      <c r="A194" s="110"/>
      <c r="B194" s="116" t="s">
        <v>804</v>
      </c>
      <c r="C194" s="117" t="s">
        <v>805</v>
      </c>
      <c r="D194" s="118">
        <v>29800</v>
      </c>
    </row>
    <row r="195" spans="1:4">
      <c r="A195" s="110"/>
      <c r="B195" s="114" t="s">
        <v>806</v>
      </c>
      <c r="C195" s="110"/>
      <c r="D195" s="115">
        <v>3793400</v>
      </c>
    </row>
    <row r="196" spans="1:4">
      <c r="A196" s="110"/>
      <c r="B196" s="116" t="s">
        <v>807</v>
      </c>
      <c r="C196" s="117" t="s">
        <v>938</v>
      </c>
      <c r="D196" s="118">
        <v>3382000</v>
      </c>
    </row>
    <row r="197" spans="1:4">
      <c r="A197" s="110"/>
      <c r="B197" s="116" t="s">
        <v>809</v>
      </c>
      <c r="C197" s="117" t="s">
        <v>810</v>
      </c>
      <c r="D197" s="118">
        <v>202900</v>
      </c>
    </row>
    <row r="198" spans="1:4">
      <c r="A198" s="110"/>
      <c r="B198" s="116" t="s">
        <v>811</v>
      </c>
      <c r="C198" s="117" t="s">
        <v>812</v>
      </c>
      <c r="D198" s="118">
        <v>143800</v>
      </c>
    </row>
    <row r="199" spans="1:4">
      <c r="A199" s="110"/>
      <c r="B199" s="116" t="s">
        <v>813</v>
      </c>
      <c r="C199" s="117" t="s">
        <v>814</v>
      </c>
      <c r="D199" s="118">
        <v>64700</v>
      </c>
    </row>
    <row r="200" spans="1:4">
      <c r="A200" s="110"/>
      <c r="B200" s="114" t="s">
        <v>815</v>
      </c>
      <c r="C200" s="110"/>
      <c r="D200" s="115">
        <v>2664000</v>
      </c>
    </row>
    <row r="201" spans="1:4">
      <c r="A201" s="110"/>
      <c r="B201" s="116" t="s">
        <v>816</v>
      </c>
      <c r="C201" s="117" t="s">
        <v>967</v>
      </c>
      <c r="D201" s="118">
        <v>1929200</v>
      </c>
    </row>
    <row r="202" spans="1:4">
      <c r="A202" s="110"/>
      <c r="B202" s="116" t="s">
        <v>817</v>
      </c>
      <c r="C202" s="117" t="s">
        <v>818</v>
      </c>
      <c r="D202" s="118">
        <v>290800</v>
      </c>
    </row>
    <row r="203" spans="1:4">
      <c r="A203" s="110"/>
      <c r="B203" s="116" t="s">
        <v>819</v>
      </c>
      <c r="C203" s="117" t="s">
        <v>820</v>
      </c>
      <c r="D203" s="118">
        <v>444000</v>
      </c>
    </row>
    <row r="204" spans="1:4">
      <c r="A204" s="110"/>
      <c r="B204" s="114" t="s">
        <v>821</v>
      </c>
      <c r="C204" s="110"/>
      <c r="D204" s="115">
        <v>133200</v>
      </c>
    </row>
    <row r="205" spans="1:4">
      <c r="A205" s="110"/>
      <c r="B205" s="116" t="s">
        <v>824</v>
      </c>
      <c r="C205" s="117" t="s">
        <v>825</v>
      </c>
      <c r="D205" s="118">
        <v>133200</v>
      </c>
    </row>
    <row r="206" spans="1:4">
      <c r="A206" s="123" t="s">
        <v>931</v>
      </c>
      <c r="B206" s="124"/>
      <c r="C206" s="125"/>
      <c r="D206" s="126">
        <v>189051600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7" customWidth="1"/>
    <col min="2" max="2" width="10.42578125" style="32" bestFit="1" customWidth="1"/>
    <col min="3" max="3" width="42.140625" style="19" customWidth="1"/>
    <col min="4" max="4" width="9" style="18" customWidth="1"/>
    <col min="5" max="5" width="25.28515625" style="19" customWidth="1"/>
    <col min="6" max="6" width="11.42578125" style="18" customWidth="1"/>
    <col min="7" max="7" width="31.42578125" style="19" customWidth="1"/>
    <col min="8" max="16384" width="9.140625" style="5"/>
  </cols>
  <sheetData>
    <row r="1" spans="1:7" s="3" customFormat="1">
      <c r="A1" s="78" t="s">
        <v>111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6">
        <v>1</v>
      </c>
      <c r="B2" s="73" t="s">
        <v>0</v>
      </c>
      <c r="C2" s="74" t="s">
        <v>113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114</v>
      </c>
      <c r="D3" s="49" t="s">
        <v>1</v>
      </c>
      <c r="E3" s="48" t="s">
        <v>2</v>
      </c>
      <c r="F3" s="50" t="s">
        <v>115</v>
      </c>
      <c r="G3" s="51" t="s">
        <v>116</v>
      </c>
    </row>
    <row r="4" spans="1:7" ht="24" customHeight="1">
      <c r="A4" s="46">
        <v>1</v>
      </c>
      <c r="B4" s="47" t="s">
        <v>0</v>
      </c>
      <c r="C4" s="48" t="s">
        <v>117</v>
      </c>
      <c r="D4" s="49" t="s">
        <v>1</v>
      </c>
      <c r="E4" s="48" t="s">
        <v>2</v>
      </c>
      <c r="F4" s="50" t="s">
        <v>115</v>
      </c>
      <c r="G4" s="51" t="s">
        <v>116</v>
      </c>
    </row>
    <row r="5" spans="1:7" ht="24" customHeight="1">
      <c r="A5" s="46">
        <v>1</v>
      </c>
      <c r="B5" s="47" t="s">
        <v>0</v>
      </c>
      <c r="C5" s="48" t="s">
        <v>118</v>
      </c>
      <c r="D5" s="49" t="s">
        <v>1</v>
      </c>
      <c r="E5" s="48" t="s">
        <v>2</v>
      </c>
      <c r="F5" s="50" t="s">
        <v>115</v>
      </c>
      <c r="G5" s="51" t="s">
        <v>116</v>
      </c>
    </row>
    <row r="6" spans="1:7" ht="24" customHeight="1">
      <c r="A6" s="46">
        <v>1</v>
      </c>
      <c r="B6" s="47" t="s">
        <v>0</v>
      </c>
      <c r="C6" s="48" t="s">
        <v>119</v>
      </c>
      <c r="D6" s="49" t="s">
        <v>1</v>
      </c>
      <c r="E6" s="48" t="s">
        <v>2</v>
      </c>
      <c r="F6" s="50" t="s">
        <v>115</v>
      </c>
      <c r="G6" s="51" t="s">
        <v>116</v>
      </c>
    </row>
    <row r="7" spans="1:7" ht="24" customHeight="1">
      <c r="A7" s="46">
        <v>1</v>
      </c>
      <c r="B7" s="47" t="s">
        <v>0</v>
      </c>
      <c r="C7" s="48" t="s">
        <v>120</v>
      </c>
      <c r="D7" s="49" t="s">
        <v>1</v>
      </c>
      <c r="E7" s="48" t="s">
        <v>2</v>
      </c>
      <c r="F7" s="50" t="s">
        <v>115</v>
      </c>
      <c r="G7" s="51" t="s">
        <v>116</v>
      </c>
    </row>
    <row r="8" spans="1:7">
      <c r="A8" s="52">
        <v>2</v>
      </c>
      <c r="B8" s="73" t="s">
        <v>3</v>
      </c>
      <c r="C8" s="74" t="s">
        <v>121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117</v>
      </c>
      <c r="D9" s="55" t="s">
        <v>1</v>
      </c>
      <c r="E9" s="54" t="s">
        <v>2</v>
      </c>
      <c r="F9" s="50" t="s">
        <v>122</v>
      </c>
      <c r="G9" s="56" t="s">
        <v>123</v>
      </c>
    </row>
    <row r="10" spans="1:7">
      <c r="A10" s="52">
        <v>2</v>
      </c>
      <c r="B10" s="53" t="s">
        <v>3</v>
      </c>
      <c r="C10" s="54" t="s">
        <v>124</v>
      </c>
      <c r="D10" s="55" t="s">
        <v>1</v>
      </c>
      <c r="E10" s="54" t="s">
        <v>2</v>
      </c>
      <c r="F10" s="50" t="s">
        <v>122</v>
      </c>
      <c r="G10" s="56" t="s">
        <v>123</v>
      </c>
    </row>
    <row r="11" spans="1:7">
      <c r="A11" s="52">
        <v>2</v>
      </c>
      <c r="B11" s="53" t="s">
        <v>3</v>
      </c>
      <c r="C11" s="54" t="s">
        <v>125</v>
      </c>
      <c r="D11" s="55" t="s">
        <v>1</v>
      </c>
      <c r="E11" s="54" t="s">
        <v>2</v>
      </c>
      <c r="F11" s="50" t="s">
        <v>122</v>
      </c>
      <c r="G11" s="56" t="s">
        <v>123</v>
      </c>
    </row>
    <row r="12" spans="1:7" ht="24" customHeight="1">
      <c r="A12" s="52">
        <v>2</v>
      </c>
      <c r="B12" s="53" t="s">
        <v>3</v>
      </c>
      <c r="C12" s="57" t="s">
        <v>126</v>
      </c>
      <c r="D12" s="58" t="s">
        <v>1</v>
      </c>
      <c r="E12" s="57" t="s">
        <v>2</v>
      </c>
      <c r="F12" s="59" t="s">
        <v>122</v>
      </c>
      <c r="G12" s="60" t="s">
        <v>123</v>
      </c>
    </row>
    <row r="13" spans="1:7" ht="72">
      <c r="A13" s="52">
        <v>2</v>
      </c>
      <c r="B13" s="53" t="s">
        <v>3</v>
      </c>
      <c r="C13" s="61" t="s">
        <v>127</v>
      </c>
      <c r="D13" s="55" t="s">
        <v>1</v>
      </c>
      <c r="E13" s="54" t="s">
        <v>2</v>
      </c>
      <c r="F13" s="50" t="s">
        <v>122</v>
      </c>
      <c r="G13" s="56" t="s">
        <v>123</v>
      </c>
    </row>
    <row r="14" spans="1:7" ht="24" customHeight="1">
      <c r="A14" s="4">
        <v>3</v>
      </c>
      <c r="B14" s="73" t="s">
        <v>4</v>
      </c>
      <c r="C14" s="74" t="s">
        <v>128</v>
      </c>
      <c r="D14" s="75"/>
      <c r="E14" s="74"/>
      <c r="F14" s="75" t="s">
        <v>400</v>
      </c>
      <c r="G14" s="74" t="s">
        <v>401</v>
      </c>
    </row>
    <row r="15" spans="1:7" ht="24" customHeight="1">
      <c r="A15" s="4">
        <v>3</v>
      </c>
      <c r="B15" s="24" t="s">
        <v>4</v>
      </c>
      <c r="C15" s="25" t="s">
        <v>129</v>
      </c>
      <c r="D15" s="26" t="s">
        <v>5</v>
      </c>
      <c r="E15" s="25" t="s">
        <v>6</v>
      </c>
      <c r="F15" s="62" t="s">
        <v>81</v>
      </c>
      <c r="G15" s="63" t="s">
        <v>130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131</v>
      </c>
      <c r="G16" s="64" t="s">
        <v>132</v>
      </c>
    </row>
    <row r="17" spans="1:7">
      <c r="A17" s="4">
        <v>4</v>
      </c>
      <c r="B17" s="73" t="s">
        <v>7</v>
      </c>
      <c r="C17" s="74" t="s">
        <v>133</v>
      </c>
      <c r="D17" s="75"/>
      <c r="E17" s="74"/>
      <c r="F17" s="75" t="s">
        <v>402</v>
      </c>
      <c r="G17" s="74" t="s">
        <v>403</v>
      </c>
    </row>
    <row r="18" spans="1:7" ht="48">
      <c r="A18" s="4">
        <v>4</v>
      </c>
      <c r="B18" s="24" t="s">
        <v>7</v>
      </c>
      <c r="C18" s="11" t="s">
        <v>134</v>
      </c>
      <c r="D18" s="10" t="s">
        <v>14</v>
      </c>
      <c r="E18" s="15" t="s">
        <v>15</v>
      </c>
      <c r="F18" s="69" t="s">
        <v>91</v>
      </c>
      <c r="G18" s="70" t="s">
        <v>135</v>
      </c>
    </row>
    <row r="19" spans="1:7">
      <c r="A19" s="4">
        <v>4</v>
      </c>
      <c r="B19" s="24" t="s">
        <v>7</v>
      </c>
      <c r="C19" s="11" t="s">
        <v>136</v>
      </c>
      <c r="D19" s="10" t="s">
        <v>1</v>
      </c>
      <c r="E19" s="11" t="s">
        <v>2</v>
      </c>
      <c r="F19" s="69" t="s">
        <v>137</v>
      </c>
      <c r="G19" s="63" t="s">
        <v>138</v>
      </c>
    </row>
    <row r="20" spans="1:7">
      <c r="A20" s="4">
        <v>4</v>
      </c>
      <c r="B20" s="24" t="s">
        <v>7</v>
      </c>
      <c r="C20" s="25" t="s">
        <v>139</v>
      </c>
      <c r="D20" s="26" t="s">
        <v>12</v>
      </c>
      <c r="E20" s="25" t="s">
        <v>13</v>
      </c>
      <c r="F20" s="62" t="s">
        <v>131</v>
      </c>
      <c r="G20" s="63" t="s">
        <v>132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140</v>
      </c>
    </row>
    <row r="22" spans="1:7">
      <c r="A22" s="4">
        <v>4</v>
      </c>
      <c r="B22" s="24" t="s">
        <v>7</v>
      </c>
      <c r="C22" s="11" t="s">
        <v>141</v>
      </c>
      <c r="D22" s="10" t="s">
        <v>16</v>
      </c>
      <c r="E22" s="11" t="s">
        <v>17</v>
      </c>
      <c r="F22" s="62" t="s">
        <v>142</v>
      </c>
      <c r="G22" s="63" t="s">
        <v>143</v>
      </c>
    </row>
    <row r="23" spans="1:7">
      <c r="A23" s="4">
        <v>4</v>
      </c>
      <c r="B23" s="24" t="s">
        <v>7</v>
      </c>
      <c r="C23" s="25" t="s">
        <v>144</v>
      </c>
      <c r="D23" s="26" t="s">
        <v>8</v>
      </c>
      <c r="E23" s="25" t="s">
        <v>9</v>
      </c>
      <c r="F23" s="71" t="s">
        <v>145</v>
      </c>
      <c r="G23" s="64" t="s">
        <v>146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147</v>
      </c>
      <c r="G24" s="63" t="s">
        <v>148</v>
      </c>
    </row>
    <row r="25" spans="1:7">
      <c r="A25" s="4">
        <v>4</v>
      </c>
      <c r="B25" s="24" t="s">
        <v>7</v>
      </c>
      <c r="C25" s="11" t="s">
        <v>149</v>
      </c>
      <c r="D25" s="10" t="s">
        <v>10</v>
      </c>
      <c r="E25" s="11" t="s">
        <v>11</v>
      </c>
      <c r="F25" s="62" t="s">
        <v>93</v>
      </c>
      <c r="G25" s="63" t="s">
        <v>150</v>
      </c>
    </row>
    <row r="26" spans="1:7">
      <c r="A26" s="4">
        <v>4</v>
      </c>
      <c r="B26" s="24" t="s">
        <v>7</v>
      </c>
      <c r="C26" s="11" t="s">
        <v>151</v>
      </c>
      <c r="D26" s="10" t="s">
        <v>18</v>
      </c>
      <c r="E26" s="11" t="s">
        <v>19</v>
      </c>
      <c r="F26" s="62" t="s">
        <v>88</v>
      </c>
      <c r="G26" s="72" t="s">
        <v>152</v>
      </c>
    </row>
    <row r="27" spans="1:7" ht="24" customHeight="1">
      <c r="A27" s="4">
        <v>4</v>
      </c>
      <c r="B27" s="24" t="s">
        <v>7</v>
      </c>
      <c r="C27" s="11" t="s">
        <v>153</v>
      </c>
      <c r="D27" s="10" t="s">
        <v>20</v>
      </c>
      <c r="E27" s="15" t="s">
        <v>21</v>
      </c>
      <c r="F27" s="62" t="s">
        <v>94</v>
      </c>
      <c r="G27" s="72" t="s">
        <v>154</v>
      </c>
    </row>
    <row r="28" spans="1:7">
      <c r="A28" s="4">
        <v>4</v>
      </c>
      <c r="B28" s="24" t="s">
        <v>7</v>
      </c>
      <c r="C28" s="11" t="s">
        <v>155</v>
      </c>
      <c r="D28" s="10" t="s">
        <v>22</v>
      </c>
      <c r="E28" s="11" t="s">
        <v>23</v>
      </c>
      <c r="F28" s="62" t="s">
        <v>156</v>
      </c>
      <c r="G28" s="63" t="s">
        <v>157</v>
      </c>
    </row>
    <row r="29" spans="1:7">
      <c r="A29" s="4">
        <v>5</v>
      </c>
      <c r="B29" s="73" t="s">
        <v>24</v>
      </c>
      <c r="C29" s="74" t="s">
        <v>158</v>
      </c>
      <c r="D29" s="75"/>
      <c r="E29" s="74"/>
      <c r="F29" s="75" t="s">
        <v>458</v>
      </c>
      <c r="G29" s="74" t="s">
        <v>459</v>
      </c>
    </row>
    <row r="30" spans="1:7" ht="48">
      <c r="A30" s="4">
        <v>5</v>
      </c>
      <c r="B30" s="24" t="s">
        <v>24</v>
      </c>
      <c r="C30" s="11" t="s">
        <v>159</v>
      </c>
      <c r="D30" s="10" t="s">
        <v>25</v>
      </c>
      <c r="E30" s="66" t="s">
        <v>26</v>
      </c>
      <c r="F30" s="9" t="s">
        <v>81</v>
      </c>
      <c r="G30" s="22" t="s">
        <v>130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135</v>
      </c>
    </row>
    <row r="32" spans="1:7" ht="48">
      <c r="A32" s="4">
        <v>5</v>
      </c>
      <c r="B32" s="24" t="s">
        <v>24</v>
      </c>
      <c r="C32" s="11" t="s">
        <v>160</v>
      </c>
      <c r="D32" s="10" t="s">
        <v>27</v>
      </c>
      <c r="E32" s="66" t="s">
        <v>28</v>
      </c>
      <c r="F32" s="9" t="s">
        <v>161</v>
      </c>
      <c r="G32" s="21" t="s">
        <v>160</v>
      </c>
    </row>
    <row r="33" spans="1:7" ht="48">
      <c r="A33" s="4">
        <v>5</v>
      </c>
      <c r="B33" s="24" t="s">
        <v>24</v>
      </c>
      <c r="C33" s="11" t="s">
        <v>162</v>
      </c>
      <c r="D33" s="10" t="s">
        <v>29</v>
      </c>
      <c r="E33" s="66" t="s">
        <v>30</v>
      </c>
      <c r="F33" s="9" t="s">
        <v>163</v>
      </c>
      <c r="G33" s="21" t="s">
        <v>162</v>
      </c>
    </row>
    <row r="34" spans="1:7" ht="72">
      <c r="A34" s="4">
        <v>5</v>
      </c>
      <c r="B34" s="24" t="s">
        <v>24</v>
      </c>
      <c r="C34" s="11" t="s">
        <v>164</v>
      </c>
      <c r="D34" s="10" t="s">
        <v>31</v>
      </c>
      <c r="E34" s="66" t="s">
        <v>32</v>
      </c>
      <c r="F34" s="9" t="s">
        <v>165</v>
      </c>
      <c r="G34" s="21" t="s">
        <v>164</v>
      </c>
    </row>
    <row r="35" spans="1:7" ht="72">
      <c r="A35" s="4">
        <v>5</v>
      </c>
      <c r="B35" s="24" t="s">
        <v>24</v>
      </c>
      <c r="C35" s="11" t="s">
        <v>166</v>
      </c>
      <c r="D35" s="10" t="s">
        <v>33</v>
      </c>
      <c r="E35" s="66" t="s">
        <v>167</v>
      </c>
      <c r="F35" s="9" t="s">
        <v>168</v>
      </c>
      <c r="G35" s="21" t="s">
        <v>166</v>
      </c>
    </row>
    <row r="36" spans="1:7" ht="72">
      <c r="A36" s="4">
        <v>5</v>
      </c>
      <c r="B36" s="24" t="s">
        <v>24</v>
      </c>
      <c r="C36" s="8" t="s">
        <v>169</v>
      </c>
      <c r="D36" s="7" t="s">
        <v>34</v>
      </c>
      <c r="E36" s="65" t="s">
        <v>35</v>
      </c>
      <c r="F36" s="14" t="s">
        <v>170</v>
      </c>
      <c r="G36" s="29" t="s">
        <v>169</v>
      </c>
    </row>
    <row r="37" spans="1:7" ht="48">
      <c r="A37" s="4">
        <v>5</v>
      </c>
      <c r="B37" s="24" t="s">
        <v>24</v>
      </c>
      <c r="C37" s="11" t="s">
        <v>171</v>
      </c>
      <c r="D37" s="10" t="s">
        <v>36</v>
      </c>
      <c r="E37" s="66" t="s">
        <v>37</v>
      </c>
      <c r="F37" s="9" t="s">
        <v>172</v>
      </c>
      <c r="G37" s="21" t="s">
        <v>171</v>
      </c>
    </row>
    <row r="38" spans="1:7" ht="48">
      <c r="A38" s="4">
        <v>5</v>
      </c>
      <c r="B38" s="24" t="s">
        <v>24</v>
      </c>
      <c r="C38" s="8" t="s">
        <v>173</v>
      </c>
      <c r="D38" s="7" t="s">
        <v>38</v>
      </c>
      <c r="E38" s="65" t="s">
        <v>39</v>
      </c>
      <c r="F38" s="12" t="s">
        <v>174</v>
      </c>
      <c r="G38" s="13" t="s">
        <v>173</v>
      </c>
    </row>
    <row r="39" spans="1:7" ht="48">
      <c r="A39" s="4">
        <v>5</v>
      </c>
      <c r="B39" s="24" t="s">
        <v>24</v>
      </c>
      <c r="C39" s="66" t="s">
        <v>175</v>
      </c>
      <c r="D39" s="10" t="s">
        <v>40</v>
      </c>
      <c r="E39" s="66" t="s">
        <v>41</v>
      </c>
      <c r="F39" s="9" t="s">
        <v>176</v>
      </c>
      <c r="G39" s="21" t="s">
        <v>177</v>
      </c>
    </row>
    <row r="40" spans="1:7" ht="24" customHeight="1">
      <c r="A40" s="4">
        <v>5</v>
      </c>
      <c r="B40" s="24" t="s">
        <v>24</v>
      </c>
      <c r="C40" s="66" t="s">
        <v>178</v>
      </c>
      <c r="D40" s="10" t="s">
        <v>42</v>
      </c>
      <c r="E40" s="66" t="s">
        <v>179</v>
      </c>
      <c r="F40" s="9" t="s">
        <v>180</v>
      </c>
      <c r="G40" s="21" t="s">
        <v>181</v>
      </c>
    </row>
    <row r="41" spans="1:7" ht="72">
      <c r="A41" s="4">
        <v>5</v>
      </c>
      <c r="B41" s="24" t="s">
        <v>24</v>
      </c>
      <c r="C41" s="11" t="s">
        <v>182</v>
      </c>
      <c r="D41" s="10" t="s">
        <v>43</v>
      </c>
      <c r="E41" s="66" t="s">
        <v>44</v>
      </c>
      <c r="F41" s="9" t="s">
        <v>183</v>
      </c>
      <c r="G41" s="21" t="s">
        <v>182</v>
      </c>
    </row>
    <row r="42" spans="1:7" ht="48">
      <c r="A42" s="4">
        <v>5</v>
      </c>
      <c r="B42" s="24" t="s">
        <v>24</v>
      </c>
      <c r="C42" s="11" t="s">
        <v>184</v>
      </c>
      <c r="D42" s="10" t="s">
        <v>45</v>
      </c>
      <c r="E42" s="66" t="s">
        <v>46</v>
      </c>
      <c r="F42" s="9" t="s">
        <v>185</v>
      </c>
      <c r="G42" s="21" t="s">
        <v>184</v>
      </c>
    </row>
    <row r="43" spans="1:7" ht="24" customHeight="1">
      <c r="A43" s="4">
        <v>5</v>
      </c>
      <c r="B43" s="24" t="s">
        <v>24</v>
      </c>
      <c r="C43" s="11" t="s">
        <v>186</v>
      </c>
      <c r="D43" s="10" t="s">
        <v>47</v>
      </c>
      <c r="E43" s="66" t="s">
        <v>187</v>
      </c>
      <c r="F43" s="9" t="s">
        <v>188</v>
      </c>
      <c r="G43" s="21" t="s">
        <v>186</v>
      </c>
    </row>
    <row r="44" spans="1:7">
      <c r="A44" s="6">
        <v>6</v>
      </c>
      <c r="B44" s="73" t="s">
        <v>48</v>
      </c>
      <c r="C44" s="74" t="s">
        <v>189</v>
      </c>
      <c r="D44" s="75"/>
      <c r="E44" s="74"/>
      <c r="F44" s="75" t="s">
        <v>404</v>
      </c>
      <c r="G44" s="74" t="s">
        <v>405</v>
      </c>
    </row>
    <row r="45" spans="1:7" ht="24" customHeight="1">
      <c r="A45" s="6">
        <v>6</v>
      </c>
      <c r="B45" s="20" t="s">
        <v>48</v>
      </c>
      <c r="C45" s="25" t="s">
        <v>159</v>
      </c>
      <c r="D45" s="26" t="s">
        <v>25</v>
      </c>
      <c r="E45" s="519" t="s">
        <v>26</v>
      </c>
      <c r="F45" s="9" t="s">
        <v>81</v>
      </c>
      <c r="G45" s="22" t="s">
        <v>130</v>
      </c>
    </row>
    <row r="46" spans="1:7">
      <c r="A46" s="6">
        <v>6</v>
      </c>
      <c r="B46" s="20" t="s">
        <v>48</v>
      </c>
      <c r="C46" s="27"/>
      <c r="D46" s="28"/>
      <c r="E46" s="520"/>
      <c r="F46" s="9" t="s">
        <v>190</v>
      </c>
      <c r="G46" s="21" t="s">
        <v>191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192</v>
      </c>
      <c r="G47" s="29" t="s">
        <v>193</v>
      </c>
    </row>
    <row r="48" spans="1:7" ht="24" customHeight="1">
      <c r="A48" s="6"/>
      <c r="B48" s="20"/>
      <c r="C48" s="27"/>
      <c r="D48" s="28"/>
      <c r="E48" s="65"/>
      <c r="F48" s="81" t="s">
        <v>406</v>
      </c>
      <c r="G48" s="82" t="s">
        <v>407</v>
      </c>
    </row>
    <row r="49" spans="1:7" ht="24" customHeight="1">
      <c r="A49" s="6">
        <v>6</v>
      </c>
      <c r="B49" s="20" t="s">
        <v>48</v>
      </c>
      <c r="C49" s="25" t="s">
        <v>194</v>
      </c>
      <c r="D49" s="26" t="s">
        <v>63</v>
      </c>
      <c r="E49" s="25" t="s">
        <v>64</v>
      </c>
      <c r="F49" s="9" t="s">
        <v>81</v>
      </c>
      <c r="G49" s="22" t="s">
        <v>130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195</v>
      </c>
      <c r="G50" s="21" t="s">
        <v>196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197</v>
      </c>
      <c r="G51" s="29" t="s">
        <v>198</v>
      </c>
    </row>
    <row r="52" spans="1:7">
      <c r="A52" s="6"/>
      <c r="B52" s="20"/>
      <c r="C52" s="27"/>
      <c r="D52" s="28"/>
      <c r="E52" s="65"/>
      <c r="F52" s="81" t="s">
        <v>408</v>
      </c>
      <c r="G52" s="82" t="s">
        <v>409</v>
      </c>
    </row>
    <row r="53" spans="1:7">
      <c r="A53" s="6">
        <v>6</v>
      </c>
      <c r="B53" s="20" t="s">
        <v>48</v>
      </c>
      <c r="C53" s="27" t="s">
        <v>199</v>
      </c>
      <c r="D53" s="28" t="s">
        <v>65</v>
      </c>
      <c r="E53" s="27" t="s">
        <v>66</v>
      </c>
      <c r="F53" s="14" t="s">
        <v>8</v>
      </c>
      <c r="G53" s="29" t="s">
        <v>140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130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200</v>
      </c>
    </row>
    <row r="56" spans="1:7" ht="48">
      <c r="A56" s="6">
        <v>6</v>
      </c>
      <c r="B56" s="20" t="s">
        <v>48</v>
      </c>
      <c r="C56" s="27"/>
      <c r="D56" s="28"/>
      <c r="E56" s="27"/>
      <c r="F56" s="9" t="s">
        <v>201</v>
      </c>
      <c r="G56" s="21" t="s">
        <v>202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203</v>
      </c>
      <c r="G57" s="21" t="s">
        <v>204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205</v>
      </c>
      <c r="G58" s="22" t="s">
        <v>206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197</v>
      </c>
      <c r="G59" s="21" t="s">
        <v>198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192</v>
      </c>
      <c r="G60" s="29" t="s">
        <v>193</v>
      </c>
    </row>
    <row r="61" spans="1:7" ht="24" customHeight="1">
      <c r="A61" s="6"/>
      <c r="B61" s="20"/>
      <c r="C61" s="27"/>
      <c r="D61" s="28"/>
      <c r="E61" s="27"/>
      <c r="F61" s="81" t="s">
        <v>410</v>
      </c>
      <c r="G61" s="82" t="s">
        <v>411</v>
      </c>
    </row>
    <row r="62" spans="1:7">
      <c r="A62" s="6">
        <v>6</v>
      </c>
      <c r="B62" s="20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3" t="s">
        <v>130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208</v>
      </c>
      <c r="G63" s="21" t="s">
        <v>209</v>
      </c>
    </row>
    <row r="64" spans="1:7" ht="48">
      <c r="A64" s="6">
        <v>6</v>
      </c>
      <c r="B64" s="20" t="s">
        <v>48</v>
      </c>
      <c r="C64" s="8"/>
      <c r="D64" s="7"/>
      <c r="E64" s="8"/>
      <c r="F64" s="14" t="s">
        <v>210</v>
      </c>
      <c r="G64" s="29" t="s">
        <v>211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212</v>
      </c>
      <c r="G65" s="22" t="s">
        <v>213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214</v>
      </c>
      <c r="G66" s="29" t="s">
        <v>215</v>
      </c>
    </row>
    <row r="67" spans="1:7">
      <c r="A67" s="6"/>
      <c r="B67" s="20"/>
      <c r="C67" s="65"/>
      <c r="D67" s="68"/>
      <c r="E67" s="65"/>
      <c r="F67" s="81" t="s">
        <v>412</v>
      </c>
      <c r="G67" s="82" t="s">
        <v>413</v>
      </c>
    </row>
    <row r="68" spans="1:7">
      <c r="A68" s="6">
        <v>6</v>
      </c>
      <c r="B68" s="20" t="s">
        <v>48</v>
      </c>
      <c r="C68" s="520" t="s">
        <v>216</v>
      </c>
      <c r="D68" s="28" t="s">
        <v>71</v>
      </c>
      <c r="E68" s="520" t="s">
        <v>217</v>
      </c>
      <c r="F68" s="14" t="s">
        <v>81</v>
      </c>
      <c r="G68" s="23" t="s">
        <v>130</v>
      </c>
    </row>
    <row r="69" spans="1:7">
      <c r="A69" s="6">
        <v>6</v>
      </c>
      <c r="B69" s="20" t="s">
        <v>48</v>
      </c>
      <c r="C69" s="520"/>
      <c r="D69" s="28"/>
      <c r="E69" s="520"/>
      <c r="F69" s="16" t="s">
        <v>8</v>
      </c>
      <c r="G69" s="21" t="s">
        <v>140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218</v>
      </c>
      <c r="G70" s="21" t="s">
        <v>219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220</v>
      </c>
      <c r="G71" s="21" t="s">
        <v>221</v>
      </c>
    </row>
    <row r="72" spans="1:7">
      <c r="A72" s="6"/>
      <c r="B72" s="20"/>
      <c r="C72" s="65"/>
      <c r="D72" s="28"/>
      <c r="E72" s="65"/>
      <c r="F72" s="81" t="s">
        <v>414</v>
      </c>
      <c r="G72" s="82" t="s">
        <v>415</v>
      </c>
    </row>
    <row r="73" spans="1:7" ht="24" customHeight="1">
      <c r="A73" s="6">
        <v>6</v>
      </c>
      <c r="B73" s="20" t="s">
        <v>48</v>
      </c>
      <c r="C73" s="11" t="s">
        <v>222</v>
      </c>
      <c r="D73" s="26" t="s">
        <v>58</v>
      </c>
      <c r="E73" s="519" t="s">
        <v>223</v>
      </c>
      <c r="F73" s="9" t="s">
        <v>81</v>
      </c>
      <c r="G73" s="22" t="s">
        <v>130</v>
      </c>
    </row>
    <row r="74" spans="1:7" ht="24" customHeight="1">
      <c r="A74" s="6">
        <v>6</v>
      </c>
      <c r="B74" s="20" t="s">
        <v>48</v>
      </c>
      <c r="C74" s="8"/>
      <c r="D74" s="28"/>
      <c r="E74" s="520"/>
      <c r="F74" s="9" t="s">
        <v>224</v>
      </c>
      <c r="G74" s="21" t="s">
        <v>225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226</v>
      </c>
      <c r="G75" s="29" t="s">
        <v>227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228</v>
      </c>
      <c r="G76" s="29" t="s">
        <v>229</v>
      </c>
    </row>
    <row r="77" spans="1:7" ht="24" customHeight="1">
      <c r="A77" s="6"/>
      <c r="B77" s="20"/>
      <c r="C77" s="65"/>
      <c r="D77" s="28"/>
      <c r="E77" s="65"/>
      <c r="F77" s="81" t="s">
        <v>416</v>
      </c>
      <c r="G77" s="82" t="s">
        <v>417</v>
      </c>
    </row>
    <row r="78" spans="1:7">
      <c r="A78" s="6">
        <v>6</v>
      </c>
      <c r="B78" s="20" t="s">
        <v>48</v>
      </c>
      <c r="C78" s="27" t="s">
        <v>230</v>
      </c>
      <c r="D78" s="28" t="s">
        <v>52</v>
      </c>
      <c r="E78" s="27" t="s">
        <v>53</v>
      </c>
      <c r="F78" s="14" t="s">
        <v>81</v>
      </c>
      <c r="G78" s="23" t="s">
        <v>130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231</v>
      </c>
      <c r="G79" s="21" t="s">
        <v>232</v>
      </c>
    </row>
    <row r="80" spans="1:7">
      <c r="A80" s="6"/>
      <c r="B80" s="20"/>
      <c r="C80" s="27"/>
      <c r="D80" s="28"/>
      <c r="E80" s="27"/>
      <c r="F80" s="81" t="s">
        <v>418</v>
      </c>
      <c r="G80" s="82" t="s">
        <v>419</v>
      </c>
    </row>
    <row r="81" spans="1:7">
      <c r="A81" s="6">
        <v>6</v>
      </c>
      <c r="B81" s="20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3" t="s">
        <v>130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231</v>
      </c>
      <c r="G82" s="21" t="s">
        <v>232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234</v>
      </c>
      <c r="G83" s="21" t="s">
        <v>235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236</v>
      </c>
      <c r="G84" s="29" t="s">
        <v>237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214</v>
      </c>
      <c r="G85" s="29" t="s">
        <v>215</v>
      </c>
    </row>
    <row r="86" spans="1:7">
      <c r="A86" s="6">
        <v>6</v>
      </c>
      <c r="B86" s="20" t="s">
        <v>48</v>
      </c>
      <c r="F86" s="81" t="s">
        <v>420</v>
      </c>
      <c r="G86" s="82" t="s">
        <v>421</v>
      </c>
    </row>
    <row r="87" spans="1:7">
      <c r="A87" s="6">
        <v>6</v>
      </c>
      <c r="B87" s="20" t="s">
        <v>48</v>
      </c>
      <c r="C87" s="27" t="s">
        <v>238</v>
      </c>
      <c r="D87" s="28" t="s">
        <v>56</v>
      </c>
      <c r="E87" s="27" t="s">
        <v>57</v>
      </c>
      <c r="F87" s="14" t="s">
        <v>81</v>
      </c>
      <c r="G87" s="23" t="s">
        <v>130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140</v>
      </c>
    </row>
    <row r="89" spans="1:7" ht="48">
      <c r="A89" s="6">
        <v>6</v>
      </c>
      <c r="B89" s="20" t="s">
        <v>48</v>
      </c>
      <c r="C89" s="27"/>
      <c r="D89" s="28"/>
      <c r="E89" s="27"/>
      <c r="F89" s="9" t="s">
        <v>239</v>
      </c>
      <c r="G89" s="21" t="s">
        <v>240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241</v>
      </c>
      <c r="G90" s="21" t="s">
        <v>242</v>
      </c>
    </row>
    <row r="91" spans="1:7" ht="24" customHeight="1">
      <c r="A91" s="6"/>
      <c r="B91" s="20"/>
      <c r="C91" s="27"/>
      <c r="D91" s="28"/>
      <c r="E91" s="27"/>
      <c r="F91" s="81" t="s">
        <v>422</v>
      </c>
      <c r="G91" s="82" t="s">
        <v>423</v>
      </c>
    </row>
    <row r="92" spans="1:7" ht="24" customHeight="1">
      <c r="A92" s="6">
        <v>6</v>
      </c>
      <c r="B92" s="20" t="s">
        <v>48</v>
      </c>
      <c r="C92" s="25" t="s">
        <v>243</v>
      </c>
      <c r="D92" s="26" t="s">
        <v>69</v>
      </c>
      <c r="E92" s="25" t="s">
        <v>70</v>
      </c>
      <c r="F92" s="9" t="s">
        <v>81</v>
      </c>
      <c r="G92" s="22" t="s">
        <v>130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244</v>
      </c>
      <c r="G93" s="21" t="s">
        <v>245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214</v>
      </c>
      <c r="G94" s="21" t="s">
        <v>215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246</v>
      </c>
      <c r="G95" s="29" t="s">
        <v>247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248</v>
      </c>
      <c r="G96" s="23" t="s">
        <v>249</v>
      </c>
    </row>
    <row r="97" spans="1:7">
      <c r="A97" s="6"/>
      <c r="B97" s="20"/>
      <c r="C97" s="27"/>
      <c r="D97" s="28"/>
      <c r="E97" s="65"/>
      <c r="F97" s="81" t="s">
        <v>424</v>
      </c>
      <c r="G97" s="82" t="s">
        <v>425</v>
      </c>
    </row>
    <row r="98" spans="1:7">
      <c r="A98" s="6">
        <v>6</v>
      </c>
      <c r="B98" s="20" t="s">
        <v>48</v>
      </c>
      <c r="C98" s="27" t="s">
        <v>250</v>
      </c>
      <c r="D98" s="28" t="s">
        <v>49</v>
      </c>
      <c r="E98" s="27" t="s">
        <v>251</v>
      </c>
      <c r="F98" s="14" t="s">
        <v>81</v>
      </c>
      <c r="G98" s="23" t="s">
        <v>130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252</v>
      </c>
      <c r="G99" s="29" t="s">
        <v>253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190</v>
      </c>
      <c r="G100" s="21" t="s">
        <v>191</v>
      </c>
    </row>
    <row r="101" spans="1:7" ht="48">
      <c r="A101" s="6">
        <v>6</v>
      </c>
      <c r="B101" s="20" t="s">
        <v>48</v>
      </c>
      <c r="C101" s="27"/>
      <c r="D101" s="28"/>
      <c r="E101" s="27"/>
      <c r="F101" s="33" t="s">
        <v>254</v>
      </c>
      <c r="G101" s="29" t="s">
        <v>255</v>
      </c>
    </row>
    <row r="102" spans="1:7">
      <c r="A102" s="6"/>
      <c r="B102" s="20"/>
      <c r="C102" s="27"/>
      <c r="D102" s="28"/>
      <c r="E102" s="27"/>
      <c r="F102" s="81" t="s">
        <v>426</v>
      </c>
      <c r="G102" s="82" t="s">
        <v>427</v>
      </c>
    </row>
    <row r="103" spans="1:7">
      <c r="A103" s="6">
        <v>6</v>
      </c>
      <c r="B103" s="20" t="s">
        <v>48</v>
      </c>
      <c r="C103" s="8" t="s">
        <v>256</v>
      </c>
      <c r="D103" s="7" t="s">
        <v>54</v>
      </c>
      <c r="E103" s="8" t="s">
        <v>55</v>
      </c>
      <c r="F103" s="33" t="s">
        <v>8</v>
      </c>
      <c r="G103" s="29" t="s">
        <v>140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130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257</v>
      </c>
      <c r="G105" s="21" t="s">
        <v>258</v>
      </c>
    </row>
    <row r="106" spans="1:7">
      <c r="A106" s="6"/>
      <c r="B106" s="20"/>
      <c r="C106" s="65"/>
      <c r="D106" s="68"/>
      <c r="E106" s="65"/>
      <c r="F106" s="81" t="s">
        <v>428</v>
      </c>
      <c r="G106" s="82" t="s">
        <v>429</v>
      </c>
    </row>
    <row r="107" spans="1:7">
      <c r="A107" s="6">
        <v>6</v>
      </c>
      <c r="B107" s="20" t="s">
        <v>48</v>
      </c>
      <c r="C107" s="25" t="s">
        <v>259</v>
      </c>
      <c r="D107" s="26" t="s">
        <v>61</v>
      </c>
      <c r="E107" s="25" t="s">
        <v>62</v>
      </c>
      <c r="F107" s="9" t="s">
        <v>81</v>
      </c>
      <c r="G107" s="22" t="s">
        <v>130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260</v>
      </c>
      <c r="G108" s="21" t="s">
        <v>261</v>
      </c>
    </row>
    <row r="109" spans="1:7" ht="24" customHeight="1">
      <c r="A109" s="6"/>
      <c r="B109" s="20"/>
      <c r="C109" s="27"/>
      <c r="D109" s="28"/>
      <c r="E109" s="27"/>
      <c r="F109" s="81" t="s">
        <v>430</v>
      </c>
      <c r="G109" s="82" t="s">
        <v>431</v>
      </c>
    </row>
    <row r="110" spans="1:7">
      <c r="A110" s="6">
        <v>6</v>
      </c>
      <c r="B110" s="20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2" t="s">
        <v>130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200</v>
      </c>
    </row>
    <row r="112" spans="1:7" ht="48">
      <c r="A112" s="6">
        <v>6</v>
      </c>
      <c r="B112" s="20" t="s">
        <v>48</v>
      </c>
      <c r="C112" s="8"/>
      <c r="D112" s="7"/>
      <c r="E112" s="8"/>
      <c r="F112" s="9" t="s">
        <v>201</v>
      </c>
      <c r="G112" s="21" t="s">
        <v>202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203</v>
      </c>
      <c r="G113" s="29" t="s">
        <v>204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208</v>
      </c>
      <c r="G114" s="21" t="s">
        <v>209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212</v>
      </c>
      <c r="G115" s="22" t="s">
        <v>213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218</v>
      </c>
      <c r="G116" s="29" t="s">
        <v>219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195</v>
      </c>
      <c r="G117" s="29" t="s">
        <v>196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252</v>
      </c>
      <c r="G118" s="21" t="s">
        <v>253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226</v>
      </c>
      <c r="G119" s="21" t="s">
        <v>227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190</v>
      </c>
      <c r="G120" s="21" t="s">
        <v>191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205</v>
      </c>
      <c r="G121" s="23" t="s">
        <v>206</v>
      </c>
    </row>
    <row r="122" spans="1:7" ht="48">
      <c r="A122" s="6">
        <v>6</v>
      </c>
      <c r="B122" s="20" t="s">
        <v>48</v>
      </c>
      <c r="C122" s="8"/>
      <c r="D122" s="7"/>
      <c r="E122" s="8"/>
      <c r="F122" s="14" t="s">
        <v>254</v>
      </c>
      <c r="G122" s="29" t="s">
        <v>255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197</v>
      </c>
      <c r="G123" s="21" t="s">
        <v>198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192</v>
      </c>
      <c r="G124" s="21" t="s">
        <v>193</v>
      </c>
    </row>
    <row r="125" spans="1:7">
      <c r="A125" s="6">
        <v>7</v>
      </c>
      <c r="B125" s="73" t="s">
        <v>72</v>
      </c>
      <c r="C125" s="74" t="s">
        <v>263</v>
      </c>
      <c r="D125" s="75"/>
      <c r="E125" s="74"/>
      <c r="F125" s="75" t="s">
        <v>432</v>
      </c>
      <c r="G125" s="74" t="s">
        <v>433</v>
      </c>
    </row>
    <row r="126" spans="1:7" ht="48">
      <c r="A126" s="6">
        <v>7</v>
      </c>
      <c r="B126" s="20" t="s">
        <v>72</v>
      </c>
      <c r="C126" s="11" t="s">
        <v>159</v>
      </c>
      <c r="D126" s="10" t="s">
        <v>73</v>
      </c>
      <c r="E126" s="25" t="s">
        <v>74</v>
      </c>
      <c r="F126" s="9" t="s">
        <v>81</v>
      </c>
      <c r="G126" s="22" t="s">
        <v>130</v>
      </c>
    </row>
    <row r="127" spans="1:7" ht="48">
      <c r="A127" s="6">
        <v>7</v>
      </c>
      <c r="B127" s="20" t="s">
        <v>72</v>
      </c>
      <c r="C127" s="8"/>
      <c r="D127" s="7"/>
      <c r="E127" s="27"/>
      <c r="F127" s="9" t="s">
        <v>264</v>
      </c>
      <c r="G127" s="21" t="s">
        <v>265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266</v>
      </c>
      <c r="G128" s="22" t="s">
        <v>267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268</v>
      </c>
      <c r="G129" s="21" t="s">
        <v>269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270</v>
      </c>
      <c r="G130" s="22" t="s">
        <v>271</v>
      </c>
    </row>
    <row r="131" spans="1:7">
      <c r="A131" s="4">
        <v>8</v>
      </c>
      <c r="B131" s="73">
        <v>10000000</v>
      </c>
      <c r="C131" s="74" t="s">
        <v>272</v>
      </c>
      <c r="D131" s="75"/>
      <c r="E131" s="74"/>
      <c r="F131" s="75" t="s">
        <v>434</v>
      </c>
      <c r="G131" s="74" t="s">
        <v>435</v>
      </c>
    </row>
    <row r="132" spans="1:7" ht="48">
      <c r="A132" s="4">
        <v>8</v>
      </c>
      <c r="B132" s="4">
        <v>10000000</v>
      </c>
      <c r="C132" s="11" t="s">
        <v>159</v>
      </c>
      <c r="D132" s="10" t="s">
        <v>77</v>
      </c>
      <c r="E132" s="66" t="s">
        <v>78</v>
      </c>
      <c r="F132" s="9" t="s">
        <v>81</v>
      </c>
      <c r="G132" s="22" t="s">
        <v>130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273</v>
      </c>
      <c r="G133" s="22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9" t="s">
        <v>276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277</v>
      </c>
      <c r="G135" s="21" t="s">
        <v>278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279</v>
      </c>
      <c r="G136" s="21" t="s">
        <v>280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281</v>
      </c>
      <c r="G137" s="21" t="s">
        <v>282</v>
      </c>
    </row>
    <row r="138" spans="1:7">
      <c r="A138" s="4">
        <v>9</v>
      </c>
      <c r="B138" s="73">
        <v>11000000</v>
      </c>
      <c r="C138" s="74" t="s">
        <v>283</v>
      </c>
      <c r="D138" s="75"/>
      <c r="E138" s="74"/>
      <c r="F138" s="75" t="s">
        <v>436</v>
      </c>
      <c r="G138" s="74" t="s">
        <v>437</v>
      </c>
    </row>
    <row r="139" spans="1:7" ht="48">
      <c r="A139" s="4">
        <v>9</v>
      </c>
      <c r="B139" s="4">
        <v>11000000</v>
      </c>
      <c r="C139" s="11" t="s">
        <v>159</v>
      </c>
      <c r="D139" s="10" t="s">
        <v>79</v>
      </c>
      <c r="E139" s="66" t="s">
        <v>80</v>
      </c>
      <c r="F139" s="9" t="s">
        <v>81</v>
      </c>
      <c r="G139" s="22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284</v>
      </c>
      <c r="G140" s="21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9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3" t="s">
        <v>289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290</v>
      </c>
      <c r="G143" s="37" t="s">
        <v>291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292</v>
      </c>
      <c r="G144" s="38" t="s">
        <v>293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294</v>
      </c>
      <c r="G145" s="40" t="s">
        <v>295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296</v>
      </c>
      <c r="G146" s="29" t="s">
        <v>297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298</v>
      </c>
      <c r="G147" s="29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9" t="s">
        <v>301</v>
      </c>
    </row>
    <row r="149" spans="1:7">
      <c r="A149" s="6">
        <v>10</v>
      </c>
      <c r="B149" s="73">
        <v>14000000</v>
      </c>
      <c r="C149" s="74" t="s">
        <v>302</v>
      </c>
      <c r="D149" s="75"/>
      <c r="E149" s="74"/>
      <c r="F149" s="75" t="s">
        <v>438</v>
      </c>
      <c r="G149" s="74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2" t="s">
        <v>130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303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304</v>
      </c>
      <c r="G152" s="21" t="s">
        <v>305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306</v>
      </c>
      <c r="G153" s="21" t="s">
        <v>307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308</v>
      </c>
      <c r="G154" s="29" t="s">
        <v>309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310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311</v>
      </c>
      <c r="G156" s="29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313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314</v>
      </c>
      <c r="G158" s="21" t="s">
        <v>315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316</v>
      </c>
    </row>
    <row r="160" spans="1:7">
      <c r="A160" s="4">
        <v>11</v>
      </c>
      <c r="B160" s="73">
        <v>15000000</v>
      </c>
      <c r="C160" s="74" t="s">
        <v>317</v>
      </c>
      <c r="D160" s="75"/>
      <c r="E160" s="74"/>
      <c r="F160" s="75" t="s">
        <v>440</v>
      </c>
      <c r="G160" s="74" t="s">
        <v>441</v>
      </c>
    </row>
    <row r="161" spans="1:7" ht="24" customHeight="1">
      <c r="A161" s="4">
        <v>11</v>
      </c>
      <c r="B161" s="4">
        <v>15000000</v>
      </c>
      <c r="C161" s="25" t="s">
        <v>159</v>
      </c>
      <c r="D161" s="26" t="s">
        <v>82</v>
      </c>
      <c r="E161" s="519" t="s">
        <v>83</v>
      </c>
      <c r="F161" s="9" t="s">
        <v>81</v>
      </c>
      <c r="G161" s="22" t="s">
        <v>130</v>
      </c>
    </row>
    <row r="162" spans="1:7" ht="48">
      <c r="A162" s="4">
        <v>11</v>
      </c>
      <c r="B162" s="4">
        <v>15000000</v>
      </c>
      <c r="C162" s="27"/>
      <c r="D162" s="28"/>
      <c r="E162" s="520"/>
      <c r="F162" s="14" t="s">
        <v>318</v>
      </c>
      <c r="G162" s="29" t="s">
        <v>319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320</v>
      </c>
      <c r="G163" s="21" t="s">
        <v>106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321</v>
      </c>
      <c r="G164" s="21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1" t="s">
        <v>324</v>
      </c>
    </row>
    <row r="166" spans="1:7">
      <c r="A166" s="4">
        <v>12</v>
      </c>
      <c r="B166" s="73">
        <v>17000000</v>
      </c>
      <c r="C166" s="74" t="s">
        <v>325</v>
      </c>
      <c r="D166" s="75"/>
      <c r="E166" s="74"/>
      <c r="F166" s="75" t="s">
        <v>442</v>
      </c>
      <c r="G166" s="74" t="s">
        <v>443</v>
      </c>
    </row>
    <row r="167" spans="1:7" ht="48">
      <c r="A167" s="4">
        <v>12</v>
      </c>
      <c r="B167" s="4">
        <v>17000000</v>
      </c>
      <c r="C167" s="11" t="s">
        <v>159</v>
      </c>
      <c r="D167" s="10" t="s">
        <v>77</v>
      </c>
      <c r="E167" s="67" t="s">
        <v>326</v>
      </c>
      <c r="F167" s="9" t="s">
        <v>81</v>
      </c>
      <c r="G167" s="22" t="s">
        <v>130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327</v>
      </c>
      <c r="G168" s="43" t="s">
        <v>328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304</v>
      </c>
      <c r="G169" s="21" t="s">
        <v>305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329</v>
      </c>
      <c r="G170" s="21" t="s">
        <v>330</v>
      </c>
    </row>
    <row r="171" spans="1:7">
      <c r="A171" s="4">
        <v>13</v>
      </c>
      <c r="B171" s="73">
        <v>19000000</v>
      </c>
      <c r="C171" s="74" t="s">
        <v>331</v>
      </c>
      <c r="D171" s="75"/>
      <c r="E171" s="74"/>
      <c r="F171" s="75" t="s">
        <v>444</v>
      </c>
      <c r="G171" s="74" t="s">
        <v>445</v>
      </c>
    </row>
    <row r="172" spans="1:7" ht="48">
      <c r="A172" s="4">
        <v>13</v>
      </c>
      <c r="B172" s="4">
        <v>19000000</v>
      </c>
      <c r="C172" s="11" t="s">
        <v>159</v>
      </c>
      <c r="D172" s="10" t="s">
        <v>86</v>
      </c>
      <c r="E172" s="66" t="s">
        <v>87</v>
      </c>
      <c r="F172" s="9" t="s">
        <v>81</v>
      </c>
      <c r="G172" s="22" t="s">
        <v>130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332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333</v>
      </c>
      <c r="G174" s="21" t="s">
        <v>334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335</v>
      </c>
      <c r="G175" s="21" t="s">
        <v>336</v>
      </c>
    </row>
    <row r="176" spans="1:7">
      <c r="A176" s="4">
        <v>14</v>
      </c>
      <c r="B176" s="73">
        <v>20000000</v>
      </c>
      <c r="C176" s="74" t="s">
        <v>337</v>
      </c>
      <c r="D176" s="75"/>
      <c r="E176" s="74"/>
      <c r="F176" s="75" t="s">
        <v>446</v>
      </c>
      <c r="G176" s="74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2" t="s">
        <v>130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338</v>
      </c>
      <c r="G178" s="21" t="s">
        <v>339</v>
      </c>
    </row>
    <row r="179" spans="1:7">
      <c r="A179" s="6">
        <v>15</v>
      </c>
      <c r="B179" s="73">
        <v>21000000</v>
      </c>
      <c r="C179" s="74" t="s">
        <v>340</v>
      </c>
      <c r="D179" s="75"/>
      <c r="E179" s="74"/>
      <c r="F179" s="75" t="s">
        <v>448</v>
      </c>
      <c r="G179" s="74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2" t="s">
        <v>130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341</v>
      </c>
      <c r="G181" s="22" t="s">
        <v>342</v>
      </c>
    </row>
    <row r="182" spans="1:7" ht="48">
      <c r="A182" s="6">
        <v>15</v>
      </c>
      <c r="B182" s="6">
        <v>21000000</v>
      </c>
      <c r="C182" s="27"/>
      <c r="D182" s="28"/>
      <c r="E182" s="27"/>
      <c r="F182" s="9" t="s">
        <v>318</v>
      </c>
      <c r="G182" s="21" t="s">
        <v>319</v>
      </c>
    </row>
    <row r="183" spans="1:7">
      <c r="A183" s="4">
        <v>16</v>
      </c>
      <c r="B183" s="73">
        <v>22000000</v>
      </c>
      <c r="C183" s="74" t="s">
        <v>343</v>
      </c>
      <c r="D183" s="75"/>
      <c r="E183" s="74"/>
      <c r="F183" s="75" t="s">
        <v>450</v>
      </c>
      <c r="G183" s="74" t="s">
        <v>451</v>
      </c>
    </row>
    <row r="184" spans="1:7" ht="48">
      <c r="A184" s="4">
        <v>16</v>
      </c>
      <c r="B184" s="4">
        <v>22000000</v>
      </c>
      <c r="C184" s="11" t="s">
        <v>159</v>
      </c>
      <c r="D184" s="10" t="s">
        <v>82</v>
      </c>
      <c r="E184" s="66" t="s">
        <v>83</v>
      </c>
      <c r="F184" s="9" t="s">
        <v>81</v>
      </c>
      <c r="G184" s="22" t="s">
        <v>130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344</v>
      </c>
      <c r="G185" s="21" t="s">
        <v>345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346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347</v>
      </c>
      <c r="G187" s="21" t="s">
        <v>348</v>
      </c>
    </row>
    <row r="188" spans="1:7" ht="48.2" customHeight="1">
      <c r="A188" s="4">
        <v>16</v>
      </c>
      <c r="B188" s="4">
        <v>22000000</v>
      </c>
      <c r="C188" s="27"/>
      <c r="D188" s="28"/>
      <c r="E188" s="8"/>
      <c r="F188" s="9" t="s">
        <v>349</v>
      </c>
      <c r="G188" s="21" t="s">
        <v>350</v>
      </c>
    </row>
    <row r="189" spans="1:7" ht="48">
      <c r="A189" s="4">
        <v>16</v>
      </c>
      <c r="B189" s="4">
        <v>22000000</v>
      </c>
      <c r="C189" s="27"/>
      <c r="D189" s="28"/>
      <c r="E189" s="27"/>
      <c r="F189" s="9" t="s">
        <v>351</v>
      </c>
      <c r="G189" s="44" t="s">
        <v>352</v>
      </c>
    </row>
    <row r="190" spans="1:7" ht="48">
      <c r="A190" s="4">
        <v>16</v>
      </c>
      <c r="B190" s="4">
        <v>22000000</v>
      </c>
      <c r="C190" s="27"/>
      <c r="D190" s="28"/>
      <c r="E190" s="27"/>
      <c r="F190" s="9" t="s">
        <v>353</v>
      </c>
      <c r="G190" s="21" t="s">
        <v>354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355</v>
      </c>
      <c r="G191" s="21" t="s">
        <v>356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357</v>
      </c>
      <c r="G192" s="29" t="s">
        <v>358</v>
      </c>
    </row>
    <row r="193" spans="1:7" ht="48">
      <c r="A193" s="4">
        <v>16</v>
      </c>
      <c r="B193" s="4">
        <v>22000000</v>
      </c>
      <c r="C193" s="27"/>
      <c r="D193" s="28"/>
      <c r="E193" s="27"/>
      <c r="F193" s="9" t="s">
        <v>359</v>
      </c>
      <c r="G193" s="21" t="s">
        <v>360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288</v>
      </c>
      <c r="G194" s="22" t="s">
        <v>289</v>
      </c>
    </row>
    <row r="195" spans="1:7">
      <c r="A195" s="4">
        <v>17</v>
      </c>
      <c r="B195" s="73">
        <v>23000000</v>
      </c>
      <c r="C195" s="74" t="s">
        <v>361</v>
      </c>
      <c r="D195" s="75"/>
      <c r="E195" s="74"/>
      <c r="F195" s="75" t="s">
        <v>452</v>
      </c>
      <c r="G195" s="74" t="s">
        <v>453</v>
      </c>
    </row>
    <row r="196" spans="1:7" ht="48">
      <c r="A196" s="4">
        <v>17</v>
      </c>
      <c r="B196" s="4">
        <v>23000000</v>
      </c>
      <c r="C196" s="11" t="s">
        <v>159</v>
      </c>
      <c r="D196" s="10" t="s">
        <v>86</v>
      </c>
      <c r="E196" s="66" t="s">
        <v>87</v>
      </c>
      <c r="F196" s="9" t="s">
        <v>81</v>
      </c>
      <c r="G196" s="22" t="s">
        <v>130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362</v>
      </c>
      <c r="G197" s="21" t="s">
        <v>363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364</v>
      </c>
      <c r="G198" s="21" t="s">
        <v>365</v>
      </c>
    </row>
    <row r="199" spans="1:7" ht="48">
      <c r="A199" s="4">
        <v>17</v>
      </c>
      <c r="B199" s="4">
        <v>23000000</v>
      </c>
      <c r="C199" s="27"/>
      <c r="D199" s="28"/>
      <c r="E199" s="8"/>
      <c r="F199" s="14" t="s">
        <v>366</v>
      </c>
      <c r="G199" s="29" t="s">
        <v>367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368</v>
      </c>
      <c r="G200" s="21" t="s">
        <v>369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370</v>
      </c>
      <c r="G201" s="23" t="s">
        <v>371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372</v>
      </c>
      <c r="G202" s="21" t="s">
        <v>373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374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9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379</v>
      </c>
    </row>
    <row r="208" spans="1:7">
      <c r="A208" s="6">
        <v>18</v>
      </c>
      <c r="B208" s="73">
        <v>24000000</v>
      </c>
      <c r="C208" s="74" t="s">
        <v>380</v>
      </c>
      <c r="D208" s="75"/>
      <c r="E208" s="74"/>
      <c r="F208" s="75" t="s">
        <v>454</v>
      </c>
      <c r="G208" s="74" t="s">
        <v>455</v>
      </c>
    </row>
    <row r="209" spans="1:7" ht="48">
      <c r="A209" s="6">
        <v>18</v>
      </c>
      <c r="B209" s="6">
        <v>24000000</v>
      </c>
      <c r="C209" s="11" t="s">
        <v>159</v>
      </c>
      <c r="D209" s="10" t="s">
        <v>86</v>
      </c>
      <c r="E209" s="66" t="s">
        <v>87</v>
      </c>
      <c r="F209" s="9" t="s">
        <v>81</v>
      </c>
      <c r="G209" s="21" t="s">
        <v>130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381</v>
      </c>
      <c r="G210" s="21" t="s">
        <v>382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383</v>
      </c>
      <c r="G211" s="21" t="s">
        <v>384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385</v>
      </c>
      <c r="G212" s="21" t="s">
        <v>386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387</v>
      </c>
      <c r="G213" s="23" t="s">
        <v>388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389</v>
      </c>
      <c r="G214" s="22" t="s">
        <v>390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391</v>
      </c>
      <c r="G215" s="21" t="s">
        <v>392</v>
      </c>
    </row>
    <row r="216" spans="1:7">
      <c r="A216" s="6">
        <v>19</v>
      </c>
      <c r="B216" s="73">
        <v>25000000</v>
      </c>
      <c r="C216" s="74" t="s">
        <v>393</v>
      </c>
      <c r="D216" s="75"/>
      <c r="E216" s="74"/>
      <c r="F216" s="75" t="s">
        <v>456</v>
      </c>
      <c r="G216" s="74" t="s">
        <v>457</v>
      </c>
    </row>
    <row r="217" spans="1:7" ht="48">
      <c r="A217" s="6">
        <v>19</v>
      </c>
      <c r="B217" s="6">
        <v>25000000</v>
      </c>
      <c r="C217" s="11" t="s">
        <v>159</v>
      </c>
      <c r="D217" s="10" t="s">
        <v>77</v>
      </c>
      <c r="E217" s="66" t="s">
        <v>78</v>
      </c>
      <c r="F217" s="9" t="s">
        <v>81</v>
      </c>
      <c r="G217" s="21" t="s">
        <v>130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1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1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9" t="s">
        <v>282</v>
      </c>
    </row>
    <row r="222" spans="1:7">
      <c r="A222" s="45"/>
      <c r="B222" s="73">
        <v>81000000</v>
      </c>
      <c r="C222" s="74" t="s">
        <v>399</v>
      </c>
      <c r="D222" s="75">
        <v>101002</v>
      </c>
      <c r="E222" s="74" t="s">
        <v>90</v>
      </c>
      <c r="F222" s="75"/>
      <c r="G222" s="74"/>
    </row>
  </sheetData>
  <autoFilter ref="A1:G222" xr:uid="{00000000-0009-0000-0000-000008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8</vt:i4>
      </vt:variant>
      <vt:variant>
        <vt:lpstr>ช่วงที่มีชื่อ</vt:lpstr>
      </vt:variant>
      <vt:variant>
        <vt:i4>60</vt:i4>
      </vt:variant>
    </vt:vector>
  </HeadingPairs>
  <TitlesOfParts>
    <vt:vector size="68" baseType="lpstr">
      <vt:lpstr>คำนำ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รายจ่ายบุคลากร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2022-06-20T06:58:20Z</cp:lastPrinted>
  <dcterms:created xsi:type="dcterms:W3CDTF">2022-03-06T17:48:55Z</dcterms:created>
  <dcterms:modified xsi:type="dcterms:W3CDTF">2022-06-20T09:34:55Z</dcterms:modified>
</cp:coreProperties>
</file>