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เล่มมุ่งเน้น 66\"/>
    </mc:Choice>
  </mc:AlternateContent>
  <xr:revisionPtr revIDLastSave="0" documentId="13_ncr:1_{0807263B-D608-4D54-AACA-24A8229A2881}" xr6:coauthVersionLast="47" xr6:coauthVersionMax="47" xr10:uidLastSave="{00000000-0000-0000-0000-000000000000}"/>
  <bookViews>
    <workbookView xWindow="-120" yWindow="-120" windowWidth="21840" windowHeight="13140" activeTab="4" xr2:uid="{ADD9183A-32B3-47A8-A935-C2D011A061A9}"/>
  </bookViews>
  <sheets>
    <sheet name="คำนำ 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รายจ่ายบุคลากร" sheetId="12" r:id="rId6"/>
    <sheet name="แผนบูรณาการ" sheetId="3" state="hidden" r:id="rId7"/>
    <sheet name="สำนัก" sheetId="6" state="hidden" r:id="rId8"/>
  </sheets>
  <externalReferences>
    <externalReference r:id="rId9"/>
  </externalReferences>
  <definedNames>
    <definedName name="_xlnm._FilterDatabase" localSheetId="7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1">#REF!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1">โครงสร้าง!$A$1:$F$38</definedName>
    <definedName name="_xlnm.Print_Area" localSheetId="3">งบประมาณรายจ่ายประจำปี!$B$1:$H$658</definedName>
    <definedName name="_xlnm.Print_Area" localSheetId="2">สังเขป!$B$1:$J$93</definedName>
    <definedName name="_xlnm.Print_Titles" localSheetId="7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7" i="9" l="1"/>
  <c r="D634" i="9"/>
  <c r="D612" i="9"/>
  <c r="D535" i="9"/>
  <c r="D496" i="9"/>
  <c r="D403" i="9"/>
  <c r="D370" i="9"/>
  <c r="D347" i="9"/>
  <c r="D327" i="9"/>
  <c r="D311" i="9"/>
  <c r="D288" i="9"/>
  <c r="D274" i="9"/>
  <c r="D254" i="9"/>
  <c r="D238" i="9"/>
  <c r="D222" i="9"/>
  <c r="D202" i="9"/>
  <c r="D184" i="9"/>
  <c r="D160" i="9"/>
  <c r="D133" i="9"/>
  <c r="D105" i="9"/>
  <c r="D55" i="9"/>
  <c r="D31" i="9"/>
  <c r="D11" i="9"/>
  <c r="E425" i="9"/>
  <c r="E424" i="9" s="1"/>
  <c r="C417" i="9" s="1"/>
  <c r="F973" i="11"/>
  <c r="F1010" i="11"/>
  <c r="G1009" i="11" s="1"/>
  <c r="H54" i="10"/>
  <c r="F780" i="11" l="1"/>
  <c r="G779" i="11" s="1"/>
  <c r="F676" i="11"/>
  <c r="D656" i="9"/>
  <c r="D633" i="9"/>
  <c r="D611" i="9"/>
  <c r="D534" i="9"/>
  <c r="D402" i="9"/>
  <c r="D369" i="9"/>
  <c r="D326" i="9"/>
  <c r="D310" i="9"/>
  <c r="D287" i="9"/>
  <c r="D273" i="9"/>
  <c r="D253" i="9"/>
  <c r="D237" i="9"/>
  <c r="D104" i="9"/>
  <c r="D54" i="9"/>
  <c r="D30" i="9"/>
  <c r="E76" i="9"/>
  <c r="E75" i="9" l="1"/>
  <c r="I17" i="10"/>
  <c r="I16" i="10"/>
  <c r="H15" i="10" s="1"/>
  <c r="H6" i="10"/>
  <c r="F969" i="11"/>
  <c r="F919" i="11"/>
  <c r="F886" i="11"/>
  <c r="F850" i="11"/>
  <c r="F844" i="11"/>
  <c r="F843" i="11" s="1"/>
  <c r="F842" i="11" s="1"/>
  <c r="F802" i="11"/>
  <c r="F776" i="11"/>
  <c r="G775" i="11" s="1"/>
  <c r="F770" i="11"/>
  <c r="F767" i="11"/>
  <c r="F766" i="11" s="1"/>
  <c r="F765" i="11" s="1"/>
  <c r="F736" i="11"/>
  <c r="F735" i="11" s="1"/>
  <c r="F734" i="11" s="1"/>
  <c r="F697" i="11"/>
  <c r="G696" i="11" s="1"/>
  <c r="F704" i="11"/>
  <c r="G703" i="11" s="1"/>
  <c r="F670" i="11"/>
  <c r="F669" i="11" s="1"/>
  <c r="F668" i="11" s="1"/>
  <c r="F627" i="11"/>
  <c r="F626" i="11" s="1"/>
  <c r="F552" i="11"/>
  <c r="F521" i="11"/>
  <c r="F519" i="11"/>
  <c r="F471" i="11"/>
  <c r="F470" i="11" s="1"/>
  <c r="G469" i="11" s="1"/>
  <c r="F377" i="11"/>
  <c r="F376" i="11" s="1"/>
  <c r="F375" i="11" s="1"/>
  <c r="F346" i="11"/>
  <c r="F343" i="11"/>
  <c r="F342" i="11" s="1"/>
  <c r="F341" i="11" s="1"/>
  <c r="F269" i="11"/>
  <c r="F266" i="11"/>
  <c r="F265" i="11" s="1"/>
  <c r="F264" i="11" s="1"/>
  <c r="F198" i="11"/>
  <c r="F197" i="11" s="1"/>
  <c r="F196" i="11" s="1"/>
  <c r="F163" i="11"/>
  <c r="F162" i="11" s="1"/>
  <c r="F161" i="11" s="1"/>
  <c r="F127" i="11"/>
  <c r="F126" i="11" s="1"/>
  <c r="F125" i="11" s="1"/>
  <c r="F92" i="11"/>
  <c r="H91" i="11" s="1"/>
  <c r="F84" i="11"/>
  <c r="F75" i="11"/>
  <c r="F55" i="11"/>
  <c r="F54" i="11" s="1"/>
  <c r="F53" i="11" s="1"/>
  <c r="F39" i="11"/>
  <c r="F38" i="11" s="1"/>
  <c r="F25" i="11"/>
  <c r="F20" i="11"/>
  <c r="F15" i="11"/>
  <c r="F8" i="11"/>
  <c r="I93" i="10"/>
  <c r="H93" i="10"/>
  <c r="G93" i="10"/>
  <c r="F93" i="10"/>
  <c r="E93" i="10"/>
  <c r="D93" i="10"/>
  <c r="C93" i="10"/>
  <c r="J91" i="10"/>
  <c r="J90" i="10"/>
  <c r="J89" i="10"/>
  <c r="J88" i="10"/>
  <c r="J87" i="10"/>
  <c r="I82" i="10"/>
  <c r="H82" i="10"/>
  <c r="H9" i="10" s="1"/>
  <c r="J80" i="10"/>
  <c r="J82" i="10" s="1"/>
  <c r="I54" i="10"/>
  <c r="J53" i="10"/>
  <c r="E657" i="9" s="1"/>
  <c r="E656" i="9" s="1"/>
  <c r="J52" i="10"/>
  <c r="E634" i="9" s="1"/>
  <c r="E633" i="9" s="1"/>
  <c r="J51" i="10"/>
  <c r="E612" i="9" s="1"/>
  <c r="E611" i="9" s="1"/>
  <c r="J46" i="10"/>
  <c r="E582" i="9" s="1"/>
  <c r="J45" i="10"/>
  <c r="E566" i="9" s="1"/>
  <c r="E565" i="9" s="1"/>
  <c r="C550" i="9" s="1"/>
  <c r="J44" i="10"/>
  <c r="E535" i="9" s="1"/>
  <c r="E534" i="9" s="1"/>
  <c r="J43" i="10"/>
  <c r="E496" i="9" s="1"/>
  <c r="E495" i="9" s="1"/>
  <c r="J40" i="10"/>
  <c r="J42" i="10"/>
  <c r="E475" i="9" s="1"/>
  <c r="E474" i="9" s="1"/>
  <c r="C459" i="9" s="1"/>
  <c r="J39" i="10"/>
  <c r="E403" i="9" s="1"/>
  <c r="E402" i="9" s="1"/>
  <c r="J38" i="10"/>
  <c r="E370" i="9" s="1"/>
  <c r="E369" i="9" s="1"/>
  <c r="J37" i="10"/>
  <c r="E347" i="9" s="1"/>
  <c r="E346" i="9" s="1"/>
  <c r="J36" i="10"/>
  <c r="E327" i="9" s="1"/>
  <c r="E326" i="9" s="1"/>
  <c r="J35" i="10"/>
  <c r="E311" i="9" s="1"/>
  <c r="E310" i="9" s="1"/>
  <c r="J34" i="10"/>
  <c r="E288" i="9" s="1"/>
  <c r="E287" i="9" s="1"/>
  <c r="J33" i="10"/>
  <c r="E274" i="9" s="1"/>
  <c r="E273" i="9" s="1"/>
  <c r="J32" i="10"/>
  <c r="E254" i="9" s="1"/>
  <c r="E253" i="9" s="1"/>
  <c r="J31" i="10"/>
  <c r="E238" i="9" s="1"/>
  <c r="E237" i="9" s="1"/>
  <c r="J30" i="10"/>
  <c r="E222" i="9" s="1"/>
  <c r="E221" i="9" s="1"/>
  <c r="J29" i="10"/>
  <c r="E202" i="9" s="1"/>
  <c r="E201" i="9" s="1"/>
  <c r="J28" i="10"/>
  <c r="E184" i="9" s="1"/>
  <c r="E183" i="9" s="1"/>
  <c r="J27" i="10"/>
  <c r="E160" i="9" s="1"/>
  <c r="E159" i="9" s="1"/>
  <c r="J26" i="10"/>
  <c r="E133" i="9" s="1"/>
  <c r="E132" i="9" s="1"/>
  <c r="J25" i="10"/>
  <c r="E105" i="9" s="1"/>
  <c r="E104" i="9" s="1"/>
  <c r="J23" i="10"/>
  <c r="E55" i="9" s="1"/>
  <c r="E54" i="9" s="1"/>
  <c r="J22" i="10"/>
  <c r="E31" i="9" s="1"/>
  <c r="E30" i="9" s="1"/>
  <c r="J21" i="10"/>
  <c r="I11" i="10"/>
  <c r="J8" i="10"/>
  <c r="J7" i="10"/>
  <c r="H14" i="10" l="1"/>
  <c r="G37" i="11"/>
  <c r="F399" i="11"/>
  <c r="F398" i="11" s="1"/>
  <c r="G397" i="11" s="1"/>
  <c r="F615" i="11"/>
  <c r="F614" i="11" s="1"/>
  <c r="G613" i="11" s="1"/>
  <c r="F435" i="11"/>
  <c r="F434" i="11" s="1"/>
  <c r="G433" i="11" s="1"/>
  <c r="F507" i="11"/>
  <c r="F506" i="11" s="1"/>
  <c r="F363" i="11"/>
  <c r="F362" i="11" s="1"/>
  <c r="G361" i="11" s="1"/>
  <c r="F885" i="11"/>
  <c r="F74" i="11"/>
  <c r="G73" i="11" s="1"/>
  <c r="F255" i="11"/>
  <c r="F254" i="11" s="1"/>
  <c r="F867" i="11"/>
  <c r="F866" i="11" s="1"/>
  <c r="F219" i="11"/>
  <c r="F218" i="11" s="1"/>
  <c r="G217" i="11" s="1"/>
  <c r="F327" i="11"/>
  <c r="F326" i="11" s="1"/>
  <c r="G325" i="11" s="1"/>
  <c r="F7" i="11"/>
  <c r="G6" i="11" s="1"/>
  <c r="F183" i="11"/>
  <c r="F182" i="11" s="1"/>
  <c r="G181" i="11" s="1"/>
  <c r="F291" i="11"/>
  <c r="F290" i="11" s="1"/>
  <c r="F579" i="11"/>
  <c r="F578" i="11" s="1"/>
  <c r="G577" i="11" s="1"/>
  <c r="F111" i="11"/>
  <c r="F110" i="11" s="1"/>
  <c r="G109" i="11" s="1"/>
  <c r="F795" i="11"/>
  <c r="F794" i="11" s="1"/>
  <c r="G793" i="11" s="1"/>
  <c r="J93" i="10"/>
  <c r="J54" i="10"/>
  <c r="E12" i="9"/>
  <c r="E11" i="9" s="1"/>
  <c r="F147" i="11"/>
  <c r="F146" i="11" s="1"/>
  <c r="G145" i="11" s="1"/>
  <c r="F723" i="11"/>
  <c r="F722" i="11" s="1"/>
  <c r="G721" i="11" s="1"/>
  <c r="F831" i="11"/>
  <c r="F830" i="11" s="1"/>
  <c r="G829" i="11" s="1"/>
  <c r="F518" i="11"/>
  <c r="F517" i="11" s="1"/>
  <c r="F651" i="11"/>
  <c r="F650" i="11" s="1"/>
  <c r="G649" i="11" s="1"/>
  <c r="F759" i="11"/>
  <c r="F758" i="11" s="1"/>
  <c r="G757" i="11" s="1"/>
  <c r="H11" i="10"/>
  <c r="J9" i="10"/>
  <c r="F884" i="11"/>
  <c r="J6" i="10"/>
  <c r="E581" i="9" s="1"/>
  <c r="C576" i="9" s="1"/>
  <c r="G505" i="11" l="1"/>
  <c r="G865" i="11"/>
  <c r="J11" i="10"/>
  <c r="D495" i="9"/>
  <c r="D159" i="9" l="1"/>
  <c r="D346" i="9"/>
  <c r="D221" i="9"/>
  <c r="D201" i="9"/>
  <c r="D183" i="9"/>
  <c r="D132" i="9"/>
</calcChain>
</file>

<file path=xl/sharedStrings.xml><?xml version="1.0" encoding="utf-8"?>
<sst xmlns="http://schemas.openxmlformats.org/spreadsheetml/2006/main" count="3406" uniqueCount="1592">
  <si>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</si>
  <si>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</si>
  <si>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</si>
  <si>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</si>
  <si>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</si>
  <si>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</si>
  <si>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</si>
  <si>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</si>
  <si>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</si>
  <si>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</si>
  <si>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</si>
  <si>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</si>
  <si>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</si>
  <si>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</si>
  <si>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</si>
  <si>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</si>
  <si>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</si>
  <si>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</si>
  <si>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</si>
  <si>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</si>
  <si>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</si>
  <si>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</si>
  <si>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</si>
  <si>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</si>
  <si>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</si>
  <si>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</si>
  <si>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</si>
  <si>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</si>
  <si>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</si>
  <si>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</si>
  <si>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</si>
  <si>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</si>
  <si>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</si>
  <si>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</si>
  <si>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</si>
  <si>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</si>
  <si>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</si>
  <si>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</si>
  <si>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</si>
  <si>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</si>
  <si>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</si>
  <si>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</si>
  <si>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</si>
  <si>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</si>
  <si>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</si>
  <si>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</si>
  <si>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</si>
  <si>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</si>
  <si>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</si>
  <si>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</si>
  <si>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</si>
  <si>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</si>
  <si>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</si>
  <si>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</si>
  <si>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</si>
  <si>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</si>
  <si>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</si>
  <si>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</si>
  <si>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</si>
  <si>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</si>
  <si>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</si>
  <si>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</si>
  <si>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</si>
  <si>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</si>
  <si>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</si>
  <si>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</si>
  <si>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</si>
  <si>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</si>
  <si>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</si>
  <si>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</si>
  <si>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</si>
  <si>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</si>
  <si>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</si>
  <si>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</si>
  <si>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</si>
  <si>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</si>
  <si>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</si>
  <si>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</si>
  <si>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</si>
  <si>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</si>
  <si>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</si>
  <si>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</si>
  <si>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</si>
  <si>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</si>
  <si>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</si>
  <si>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</si>
  <si>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</si>
  <si>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</si>
  <si>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</si>
  <si>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</si>
  <si>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</si>
  <si>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</si>
  <si>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</si>
  <si>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</si>
  <si>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</si>
  <si>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</si>
  <si>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</si>
  <si>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</si>
  <si>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</si>
  <si>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</si>
  <si>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</si>
  <si>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</si>
  <si>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</si>
  <si>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</si>
  <si>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</si>
  <si>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</si>
  <si>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</si>
  <si>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</si>
  <si>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</si>
  <si>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</si>
  <si>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</si>
  <si>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</si>
  <si>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</si>
  <si>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</si>
  <si>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</si>
  <si>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</si>
  <si>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</si>
  <si>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</si>
  <si>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</si>
  <si>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</si>
  <si>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</si>
  <si>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</si>
  <si>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</si>
  <si>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</si>
  <si>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</si>
  <si>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</si>
  <si>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</si>
  <si>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</si>
  <si>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</si>
  <si>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</si>
  <si>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</si>
  <si>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</si>
  <si>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</si>
  <si>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</si>
  <si>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</si>
  <si>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</si>
  <si>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</si>
  <si>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</si>
  <si>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</si>
  <si>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</si>
  <si>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</si>
  <si>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</si>
  <si>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</si>
  <si>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</si>
  <si>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</si>
  <si>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</si>
  <si>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</si>
  <si>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</si>
  <si>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</si>
  <si>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</si>
  <si>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</si>
  <si>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</si>
  <si>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</si>
  <si>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</si>
  <si>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</si>
  <si>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</si>
  <si>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</si>
  <si>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</si>
  <si>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</si>
  <si>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</si>
  <si>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</si>
  <si>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</si>
  <si>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</si>
  <si>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</si>
  <si>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</si>
  <si>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</si>
  <si>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</si>
  <si>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</si>
  <si>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</si>
  <si>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</si>
  <si>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</si>
  <si>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</si>
  <si>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</si>
  <si>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</si>
  <si>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</si>
  <si>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</si>
  <si>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</si>
  <si>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</si>
  <si>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</si>
  <si>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</si>
  <si>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</si>
  <si>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</si>
  <si>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</si>
  <si>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</si>
  <si>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</si>
  <si>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</si>
  <si>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</si>
  <si>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</si>
  <si>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</si>
  <si>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</si>
  <si>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</si>
  <si>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</si>
  <si>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</si>
  <si>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</si>
  <si>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</si>
  <si>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</si>
  <si>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</si>
  <si>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</si>
  <si>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</si>
  <si>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</si>
  <si>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</si>
  <si>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</si>
  <si>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</si>
  <si>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</si>
  <si>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</si>
  <si>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</si>
  <si>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</si>
  <si>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</si>
  <si>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</si>
  <si>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</si>
  <si>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</si>
  <si>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</si>
  <si>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</si>
  <si>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</si>
  <si>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</si>
  <si>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</si>
  <si>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</si>
  <si>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</si>
  <si>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</si>
  <si>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</si>
  <si>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</si>
  <si>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</si>
  <si>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</si>
  <si>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</si>
  <si>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</si>
  <si>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</si>
  <si>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</si>
  <si>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</si>
  <si>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</si>
  <si>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</si>
  <si>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</si>
  <si>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</si>
  <si>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</si>
  <si>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</si>
  <si>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</si>
  <si>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</si>
  <si>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</si>
  <si>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</si>
  <si>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</si>
  <si>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</si>
  <si>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</si>
  <si>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</si>
  <si>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</si>
  <si>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</si>
  <si>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</si>
  <si>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</si>
  <si>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</si>
  <si>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</si>
  <si>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</si>
  <si>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</si>
  <si>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</si>
  <si>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</si>
  <si>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</si>
  <si>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</si>
  <si>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</si>
  <si>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</si>
  <si>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</si>
  <si>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</si>
  <si>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</si>
  <si>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</si>
  <si>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</si>
  <si>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</si>
  <si>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</si>
  <si>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</si>
  <si>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</si>
  <si>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</si>
  <si>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</si>
  <si>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</si>
  <si>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</si>
  <si>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</si>
  <si>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</si>
  <si>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</si>
  <si>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</si>
  <si>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</si>
  <si>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</si>
  <si>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</si>
  <si>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</si>
  <si>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</si>
  <si>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</si>
  <si>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</si>
  <si>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</si>
  <si>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</si>
  <si>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</si>
  <si>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</si>
  <si>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</si>
  <si>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</si>
  <si>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</si>
  <si>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</si>
  <si>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</si>
  <si>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</si>
  <si>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</si>
  <si>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</si>
  <si>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</si>
  <si>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</si>
  <si>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</si>
  <si>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</si>
  <si>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</si>
  <si>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</si>
  <si>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</si>
  <si>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</si>
  <si>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</si>
  <si>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</si>
  <si>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</si>
  <si>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</si>
  <si>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</si>
  <si>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</si>
  <si>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</si>
  <si>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</si>
  <si>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</si>
  <si>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</si>
  <si>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</si>
  <si>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</si>
  <si>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</si>
  <si>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</si>
  <si>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</si>
  <si>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</si>
  <si>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</si>
  <si>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</si>
  <si>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</si>
  <si>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</si>
  <si>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</si>
  <si>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</si>
  <si>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</si>
  <si>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</si>
  <si>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</si>
  <si>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</si>
  <si>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</si>
  <si>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</si>
  <si>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</si>
  <si>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</si>
  <si>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</si>
  <si>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</si>
  <si>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</si>
  <si>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</si>
  <si>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</si>
  <si>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</si>
  <si>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</si>
  <si>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</si>
  <si>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</si>
  <si>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</si>
  <si>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</si>
  <si>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</si>
  <si>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</si>
  <si>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</si>
  <si>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</si>
  <si>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</si>
  <si>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</si>
  <si>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</si>
  <si>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</si>
  <si>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</si>
  <si>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</si>
  <si>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</si>
  <si>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</si>
  <si>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</si>
  <si>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</si>
  <si>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</si>
  <si>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</si>
  <si>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</si>
  <si>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</si>
  <si>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</si>
  <si>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</si>
  <si>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</si>
  <si>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</si>
  <si>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</si>
  <si>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</si>
  <si>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</si>
  <si>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</si>
  <si>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</si>
  <si>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</si>
  <si>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</si>
  <si>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</si>
  <si>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</si>
  <si>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</si>
  <si>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</si>
  <si>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</si>
  <si>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</si>
  <si>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</si>
  <si>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</si>
  <si>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</si>
  <si>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</si>
  <si>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</si>
  <si>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</si>
  <si>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</si>
  <si>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</si>
  <si>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</si>
  <si>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</si>
  <si>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</si>
  <si>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</si>
  <si>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</si>
  <si>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</si>
  <si>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</si>
  <si>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</si>
  <si>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</si>
  <si>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</si>
  <si>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</si>
  <si>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</si>
  <si>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</si>
  <si>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</si>
  <si>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</si>
  <si>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</si>
  <si>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</si>
  <si>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</si>
  <si>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</si>
  <si>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</si>
  <si>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</si>
  <si>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</si>
  <si>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</si>
  <si>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</si>
  <si>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</si>
  <si>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</si>
  <si>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</si>
  <si>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</si>
  <si>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</si>
  <si>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</si>
  <si>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</si>
  <si>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</si>
  <si>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</si>
  <si>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</si>
  <si>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</si>
  <si>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</si>
  <si>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</si>
  <si>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</si>
  <si>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</si>
  <si>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</si>
  <si>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</si>
  <si>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</si>
  <si>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</si>
  <si>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</si>
  <si>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</si>
  <si>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</si>
  <si>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</si>
  <si>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</si>
  <si>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</si>
  <si>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</si>
  <si>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</si>
  <si>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</si>
  <si>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</si>
  <si>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</si>
  <si>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</si>
  <si>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</si>
  <si>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</si>
  <si>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</si>
  <si>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</si>
  <si>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</si>
  <si>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</si>
  <si>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</si>
  <si>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</si>
  <si>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</si>
  <si>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</si>
  <si>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</si>
  <si>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</si>
  <si>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</si>
  <si>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</si>
  <si>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</si>
  <si>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</si>
  <si>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</si>
  <si>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</si>
  <si>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</si>
  <si>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</si>
  <si>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สำนักงานเขตประเวศ</t>
  </si>
  <si>
    <t xml:space="preserve">          สำนักงานเขตประเวศ มีพันธกิจหลักในการพัฒนาปรับปรุงการให้บริการของหน่วยงานให้ตรงตามความต้องการของ</t>
  </si>
  <si>
    <t>ประชาชนผู้รับบริการ เฝ้าระวัง ตรวจตราและแก้ไขจุดเสี่ยงภัยที่อาจเกิดอันตรายกับประชาชน ส่งเสริมให้เกิดการคัดแยกขยะ</t>
  </si>
  <si>
    <t>มูลฝอยที่แหล่งกำเนิดเป็นการจัดการขยะตั้งแต่ต้นทางให้เกิดการลดปริมาณขยะ และใช้ทรัพยากรอย่างคุ้มค่า ปรับปรุงและฟื้นฟู</t>
  </si>
  <si>
    <t xml:space="preserve">แหล่งท่องเที่ยวในพื้นที่เขต และจัดกิจกรรมส่งเสริมการท่องเที่ยว สำนักงานเขตมีอำนาจหน้าที่เกี่ยวกับการปกครอง การทะเบียน </t>
  </si>
  <si>
    <t xml:space="preserve">การจัดให้มีและบำรุงรักษาทางบก ทางน้ำ และทางระบายน้ำ การจัดให้มีและควบคุมตลาด ท่าเทียบเรือ ท่าข้าม และที่จอดรถ </t>
  </si>
  <si>
    <t xml:space="preserve">การสาธารณูปโภค และการก่อสร้างอื่น ๆ การสาธารณูปการ การส่งเสริม และการประกอบอาชีพ การส่งเสริมการลงทุน </t>
  </si>
  <si>
    <t>การส่งเสริมการท่องเที่ยว การจัดการศึกษา การพัฒนาคุณภาพชีวิต การบำรุงรักษาศิลปะ จารีตประเพณี ภูมิปัญญาท้องถิ่น และ</t>
  </si>
  <si>
    <t>วัฒนธรรมอันดีของท้องถิ่น การจัดให้มีพิพิธภัณฑ์ การปรับปรุงแหล่งชุมชนแออัดและการจัดการเกี่ยวกับที่อยู่อาศัย การจัดให้มี</t>
  </si>
  <si>
    <t xml:space="preserve">และบำรุงรักษาสถานที่พักผ่อนหย่อนใจ การส่งเสริมกีฬา การออกกำลังกายเพื่อสุขภาพ การส่งเสริมประชาธิปไตย ความเสมอภาค </t>
  </si>
  <si>
    <t xml:space="preserve">และสิทธิเสรีภาพของประชาชน การส่งเสริมการมีส่วนร่วมของราษฎร การรักษาความสะอาดและความเป็นระเบียบเรียบร้อย </t>
  </si>
  <si>
    <t xml:space="preserve">และการอนามัย โรงมหรสพ และสาธารณสถานอื่น ๆ การคุ้มครอง ดูแลบำรุงรักษา และการใช้ประโยชน์ที่ดิน การจัดเก็บรายได้ </t>
  </si>
  <si>
    <t xml:space="preserve">การบังคับการให้เป็นไปตามข้อบัญญัติกรุงเทพมหานครหรือกฎหมายอื่นที่กำหนดให้เป็นอำนาจหน้าที่ของกรุงเทพมหานคร 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</si>
  <si>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</si>
  <si>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</si>
  <si>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</si>
  <si>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</si>
  <si>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</si>
  <si>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</si>
  <si>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</si>
  <si>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</si>
  <si>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</si>
  <si>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</si>
  <si>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</si>
  <si>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</si>
  <si>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</si>
  <si>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</si>
  <si>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</si>
  <si>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</si>
  <si>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</si>
  <si>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</si>
  <si>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1 (1)</t>
  </si>
  <si>
    <t xml:space="preserve"> ผู้ช่วยผู้อำนวยการ (2)</t>
  </si>
  <si>
    <t xml:space="preserve"> หัวหน้าฝ่าย 1 (1)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</si>
  <si>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</si>
  <si>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</si>
  <si>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</si>
  <si>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</si>
  <si>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ฝ่ายพัฒนาชุมชน</t>
  </si>
  <si>
    <t>และสวัสดิการสังคม</t>
  </si>
  <si>
    <t>งบประมาณรายจ่ายประจำปีงบประมาณ พ.ศ. 2566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</si>
  <si>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</si>
  <si>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</si>
  <si>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</si>
  <si>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</si>
  <si>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</si>
  <si>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</si>
  <si>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</si>
  <si>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</si>
  <si>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</si>
  <si>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</si>
  <si>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</si>
  <si>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</si>
  <si>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</si>
  <si>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</si>
  <si>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</si>
  <si>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</si>
  <si>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>ประชาสัมพันธ์</t>
  </si>
  <si>
    <t>ดูแล บำรุงรักษาอาคาร สถานที่ของเขต</t>
  </si>
  <si>
    <t>ตร.ม.</t>
  </si>
  <si>
    <t>งานปกครอง - รหัส 1300002</t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</si>
  <si>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</si>
  <si>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t>รับบริการทะเบียน มูลนิธิ สมาคม ศาลเจ้า</t>
  </si>
  <si>
    <t>รับบริการด้านทะเบียนพานิชย์</t>
  </si>
  <si>
    <t>อบรมอาสมัครป้องกันภัยฝ่ายพลเรือน</t>
  </si>
  <si>
    <t>คน</t>
  </si>
  <si>
    <t>งานทะเบียนพาณิชย์</t>
  </si>
  <si>
    <t>งานทะเบียนพินัยกรรม</t>
  </si>
  <si>
    <t>งานป้องกันและบรรเทา
สาธารณภัย</t>
  </si>
  <si>
    <t>ราย/ครั้ง</t>
  </si>
  <si>
    <t>20/20</t>
  </si>
  <si>
    <t>งานด้านยาเสพติด</t>
  </si>
  <si>
    <t>งานบริหารทั่วไปและบริการทะเบียน – รหัส 1300003</t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</si>
  <si>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บริการทะเบียนราษฎร์, บริการทะเบียนบัตรประจำตัวประชาชน, บริการทะเบียนทั่วไป</t>
    </r>
    <r>
      <rPr>
        <b/>
        <sz val="16"/>
        <rFont val="TH SarabunPSK"/>
        <family val="2"/>
      </rPr>
      <t xml:space="preserve">
</t>
    </r>
  </si>
  <si>
    <t>บริการทะเบียนราษฎร์</t>
  </si>
  <si>
    <t>บริการทะเบียนบัตรประจำตัวประชาชน</t>
  </si>
  <si>
    <t>บริการทะเบียนทั่วไป</t>
  </si>
  <si>
    <t>การจัดทำและปรับปรุงทะเบียนประวัติบุคคลที่มิได้มีสัญชาติไทย</t>
  </si>
  <si>
    <t>การออกตรวจ ปฏิบัติราชการนอกสถานที่</t>
  </si>
  <si>
    <t>งานบริหารทั่วไปและบริหารการคลัง – รหัส 1300004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</si>
  <si>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</si>
  <si>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</si>
  <si>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</si>
  <si>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</si>
  <si>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</si>
  <si>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</si>
  <si>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</si>
  <si>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จัดทำรายงานการเงิน</t>
  </si>
  <si>
    <t>งานบริหารทั่วไปและจัดเก็บรายได้ - รหัส 1300005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</si>
  <si>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</si>
  <si>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</si>
  <si>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</si>
  <si>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</si>
  <si>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 
ภาษีป้าย</t>
  </si>
  <si>
    <t>ออกหนังสือเตือนผู้ค้างยื่น 
ภาษีบำรุงท้องที่/ภาษีโรงเรือนและที่ดิน</t>
  </si>
  <si>
    <t>ดำเนินการยึดและอายัดทรัพย์สิน</t>
  </si>
  <si>
    <t>รับอุทธรณ์การประเมินและคืนภาษีลดลง</t>
  </si>
  <si>
    <t>งานบริหารทั่วไปฝ่ายรักษาความสะอาด – รหัส 1300006</t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</si>
  <si>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</si>
  <si>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</si>
  <si>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</si>
  <si>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การจัดเก็บค่าธรรมเนียมเก็บขนมูลฝอยและ</t>
  </si>
  <si>
    <t>ขนถ่ายปฏิกูล /เก็บขนไขมัน</t>
  </si>
  <si>
    <t>งานกวาดทำความสะอาดที่และทางสาธารณะ - รหัส 1300007</t>
  </si>
  <si>
    <t>กวาดทำความสะอาดถนน ตรอก ซอย</t>
  </si>
  <si>
    <t>ตร.กม.</t>
  </si>
  <si>
    <t xml:space="preserve">จำนวนรถกวาดและ 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</si>
  <si>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</si>
  <si>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</si>
  <si>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</si>
  <si>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</si>
  <si>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>30/1,560</t>
  </si>
  <si>
    <t>งานเก็บขยะมูลฝอยและขนถ่ายสิ่งปฏิกูล – รหัส 1300008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</si>
  <si>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</si>
  <si>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t xml:space="preserve">จัดเก็บมูลฝอย </t>
  </si>
  <si>
    <t>บริการขนถ่ายสิ่งปฏิกูล</t>
  </si>
  <si>
    <t>ลบ.ม./ครั้ง</t>
  </si>
  <si>
    <t>3,000 / 2,100</t>
  </si>
  <si>
    <t>บริการดูดไขมัน</t>
  </si>
  <si>
    <t>1,200 / 200</t>
  </si>
  <si>
    <t xml:space="preserve">จำนวนรถสูบสิ่งปฏิกูล และดูดไขมัน </t>
  </si>
  <si>
    <t>คัน/คัน</t>
  </si>
  <si>
    <t>4/1</t>
  </si>
  <si>
    <t>งานดูแลสวนและพื้นที่สีเขียว – รหัส 1300009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</si>
  <si>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</si>
  <si>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</si>
  <si>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</si>
  <si>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</si>
  <si>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</si>
  <si>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</si>
  <si>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</si>
  <si>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</si>
  <si>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</si>
  <si>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</si>
  <si>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t>ตรวจนิติกรรมสัญญา</t>
  </si>
  <si>
    <t>คดี/ราย</t>
  </si>
  <si>
    <t>ควบคุมการใช้ยานพาหนะ (รถยนต์)</t>
  </si>
  <si>
    <t>คัน/ครั้ง</t>
  </si>
  <si>
    <t>5/30</t>
  </si>
  <si>
    <t>ควบคุมการใช้ยานพาหนะ (จักรยานยนต์)</t>
  </si>
  <si>
    <t>6/30</t>
  </si>
  <si>
    <t>งานตรวจและบังคับใช้กฎหมาย – รหัส 1300011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</si>
  <si>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</si>
  <si>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t xml:space="preserve">ตรวจและปฏิบัติการ </t>
  </si>
  <si>
    <t>ชั่วโมง/คน</t>
  </si>
  <si>
    <t>จุด/ราย</t>
  </si>
  <si>
    <t>1/53</t>
  </si>
  <si>
    <t xml:space="preserve">เรื่อง
</t>
  </si>
  <si>
    <t>ตรวจความปลอดภัยของชุมชน/จุดเสี่ยง</t>
  </si>
  <si>
    <t>สนับสนุนด้านการจราจร</t>
  </si>
  <si>
    <t>11/20</t>
  </si>
  <si>
    <t>ปฏิบัติตามนโยบาย</t>
  </si>
  <si>
    <t>งานบริหารทั่วไปฝ่ายโยธา – รหัส 1300012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</si>
  <si>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</si>
  <si>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</si>
  <si>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</si>
  <si>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</si>
  <si>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ควบคุม</t>
  </si>
  <si>
    <t>งานอนุญาตก่อสร้าง ควบคุมอาคารและผังเมือง – รหัส 1300013</t>
  </si>
  <si>
    <t>อาคาร</t>
  </si>
  <si>
    <t>พิจารณาอนุญาตดัดแปลงรื้อถอนอาคาร</t>
  </si>
  <si>
    <t>ตรวจสอบ/แก้ไข เรื่องร้องทุกข์/ร้องเรียน</t>
  </si>
  <si>
    <t>ระวังแนวเขตและตรวจสอบที่สาธารณะ</t>
  </si>
  <si>
    <t>งานบำรุงรักษาซ่อมแซม – รหัส 1300014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</si>
  <si>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ซ่อมแซมผิวจราจรด้วยแอลฟัลด์,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</si>
  <si>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</si>
  <si>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</si>
  <si>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</si>
  <si>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 บำรุงรักษา ป้าย
บอกชื่อซอย คลอง ถนน และกระจกโค้ง และสัญญาณจราจร</t>
  </si>
  <si>
    <t>ซ่อมแซม บำรุงรักษา
เครื่องจักรกล เครื่องสูบน้ำ
ยานพาหนะ</t>
  </si>
  <si>
    <t>ดำเนินตรวจสอบ/แก้ไขข้อ
ร้องทุกข์ ,ร้องเรียน</t>
  </si>
  <si>
    <t>งานระบายน้ำและแก้ไขปัญหาน้ำท่วม – รหัส 1300015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</si>
  <si>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</si>
  <si>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t>เปลี่ยนฝาท่อระบายน้ำ</t>
  </si>
  <si>
    <t>ฝา</t>
  </si>
  <si>
    <t>ล้างทำความสะอาด ระบบท่อระบายน้ำ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</si>
  <si>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</si>
  <si>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</si>
  <si>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</si>
  <si>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</si>
  <si>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ความพึงพอใจผู้ใช้ทางสัญจร/จุดอ่อนน้ำท่วม ในระดับมาก-มากที่สุด</t>
  </si>
  <si>
    <t>งานบริหารทั่วไปฝ่ายพัฒนาชุมชน – รหัส 1300016</t>
  </si>
  <si>
    <t>คุมทะเบียนทรัพย์สิน (ชุมชน)</t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</si>
  <si>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</si>
  <si>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</si>
  <si>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</si>
  <si>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</si>
  <si>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จ่ายการจัดการศพผู้สูงอายุตามประเพณี</t>
  </si>
  <si>
    <t xml:space="preserve"> </t>
  </si>
  <si>
    <t>จัดประชุมคณะกรรมการสภาเยาวชนเขต</t>
  </si>
  <si>
    <t>จัดประชุมแผนพัฒนาคุณภาพชีวิตผู้สูงอายุ</t>
  </si>
  <si>
    <t>งานพัฒนาชุมชนและบริการสังคม – รหัส 1300017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</si>
  <si>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</si>
  <si>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</si>
  <si>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</si>
  <si>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</si>
  <si>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</si>
  <si>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</si>
  <si>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</si>
  <si>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</si>
  <si>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</si>
  <si>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</si>
  <si>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</si>
  <si>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</si>
  <si>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</si>
  <si>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ดำเนินการกองทุนสวัสดิการกองทุน</t>
  </si>
  <si>
    <t>กองทุน</t>
  </si>
  <si>
    <t>งานบริหารทั่วไปฝ่ายสิ่งแวดล้อมและสุขาภิบาล – รหัส 1300018</t>
  </si>
  <si>
    <t>ตรวจคุณภาพน้ำในแหล่งน้ำสาธารณะ</t>
  </si>
  <si>
    <t>งานป้องกันและควบคุมโรค – รหัส 1300020</t>
  </si>
  <si>
    <t>ลงพื้นที่ฉีดพ่นหมอกควันกำจัดยุง</t>
  </si>
  <si>
    <t>ลงพื้นที่ฉีดวัคซีน 
ทำหมัน จับสุนัข</t>
  </si>
  <si>
    <t>งานบริหารทั่วไปฝ่ายการศึกษา – รหัส 1300021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</si>
  <si>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</si>
  <si>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</si>
  <si>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</si>
  <si>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</si>
  <si>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</si>
  <si>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</si>
  <si>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</si>
  <si>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</si>
  <si>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</si>
  <si>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</si>
  <si>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อบรมนายหมู่ลูกเสือ
และยุวกาชาด</t>
  </si>
  <si>
    <t>สนับสนุนอาหารกลางวันของนักเรียนมัธยม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</si>
  <si>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</si>
  <si>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</si>
  <si>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</si>
  <si>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</si>
  <si>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</si>
  <si>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ลูกจ้างประจำ (11)</t>
  </si>
  <si>
    <t>- ข้าราชการ (18)</t>
  </si>
  <si>
    <t>- ลูกจ้างประจำ (1)</t>
  </si>
  <si>
    <t>- ข้าราชการ (13)</t>
  </si>
  <si>
    <t>- ข้าราชการ (12)</t>
  </si>
  <si>
    <t>- ลูกจ้างประจำ (2)</t>
  </si>
  <si>
    <t>- ข้าราชการ (26)</t>
  </si>
  <si>
    <t>- ลูกจ้างชั่วคราว (58)</t>
  </si>
  <si>
    <t>30/1560</t>
  </si>
  <si>
    <t>3,000/2,100</t>
  </si>
  <si>
    <t>1,200/200</t>
  </si>
  <si>
    <t>- ข้าราชการ (10)</t>
  </si>
  <si>
    <t>- ลูกจ้างประจำ (31)</t>
  </si>
  <si>
    <t>- ลูกจ้างชั่วคราว (3)</t>
  </si>
  <si>
    <t>- ข้าราชการ (19)</t>
  </si>
  <si>
    <t>- ลูกจ้างประจำ (54)</t>
  </si>
  <si>
    <t>- ลูกจ้างชั่วคราว (23)</t>
  </si>
  <si>
    <t>- ข้าราชการ (14)</t>
  </si>
  <si>
    <t>- ลูกจ้างประจำ (5)</t>
  </si>
  <si>
    <t>- ลูกจ้างชั่วคราว (1)</t>
  </si>
  <si>
    <t>- ข้าราชการ (9)</t>
  </si>
  <si>
    <t>- ลูกจ้างประจำ (4)</t>
  </si>
  <si>
    <t>- ข้าราชการ (17)</t>
  </si>
  <si>
    <t>- ลูกจ้างประจำ (351)</t>
  </si>
  <si>
    <t>- ลูกจ้างชั่วคราว (219)</t>
  </si>
  <si>
    <t>- ลูกจ้างประจำ (42)</t>
  </si>
  <si>
    <t>**งบประมาณภารกิจตามแผนยุทธศาสาตร์ (โครงการที่อยู่ในแผนฯ สยป.)</t>
  </si>
  <si>
    <t>โครงการครอบครัวรักการอ่าน</t>
  </si>
  <si>
    <t>ระยะเวลาดำเนินการ 1 ปี (2566)</t>
  </si>
  <si>
    <t xml:space="preserve">งบประมาณทั้งสิ้น </t>
  </si>
  <si>
    <t>จำนวนผู้เข้าร่วมกิจกรรมแต่ละครั้ง</t>
  </si>
  <si>
    <t>คน/ครั้ง</t>
  </si>
  <si>
    <t>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</t>
  </si>
  <si>
    <t>งานธุรการทั่วไป ใบอนุญาตและหนังสือรับรองการแจ้งตาม พรบ.การสาธารณสุขและกฎหมายที่เกี่ยวข้อง รวมถึงการจดทะเบียนสุนัขและ</t>
  </si>
  <si>
    <t>ออกบัตรประจำตัวสัตว์เลี้ยง”</t>
  </si>
  <si>
    <t xml:space="preserve">โครงการอาสาสมัครกรุงเทพมหานครด้านการป้องกันและแก้ไขปัญหายาและสารเสพติด </t>
  </si>
  <si>
    <t>ร้อยละของอาสาสมัครได้รับสนับสนุนการปฏิบัติงานในพื้นที่</t>
  </si>
  <si>
    <t>ร้อยละของอาสาสมัครฯใหม่
เข้าประชุมเชิงปฏิบัติการ</t>
  </si>
  <si>
    <t>ร้อยละของอาสาสมัครปฏิบัติงานในพื้นที่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</si>
  <si>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และติดตามประเมินผลการปฏิบัติหน้าที่ของฝ่ายสิ่งแวดล้อมและสุขาภิบาลให้                </t>
    </r>
  </si>
  <si>
    <t>งานสุขาภิบาลอาหารและอนามัยสิ่งแวดล้อม – รหัส 1300019</t>
  </si>
  <si>
    <t>โครงการกรุงเทพฯ เมืองอาหารปลอดภัย</t>
  </si>
  <si>
    <t>โครงการกรุงเทพมหานครเขตปลอดบุหรี่</t>
  </si>
  <si>
    <t>จัดกิจกรรมรณรงค์ป้องกันการสูบบุหรี่</t>
  </si>
  <si>
    <t xml:space="preserve">การตรวจสุขลักษณะสุสานฌาปนสถาน
</t>
  </si>
  <si>
    <t xml:space="preserve">รณรงค์ กำจัดและทำลายแหล่งลูกน้ำยุงลาย
</t>
  </si>
  <si>
    <t xml:space="preserve">รับเรื่องราวร้องทุกข์ </t>
  </si>
  <si>
    <t xml:space="preserve">ควบคุมการใช้ยานพาหนะ </t>
  </si>
  <si>
    <t>การจัดบริการของสำนักงานเขต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</si>
  <si>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</si>
  <si>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</si>
  <si>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</si>
  <si>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</si>
  <si>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</si>
  <si>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</si>
  <si>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</si>
  <si>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</si>
  <si>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</si>
  <si>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</si>
  <si>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</si>
  <si>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</si>
  <si>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</si>
  <si>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</si>
  <si>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</si>
  <si>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</si>
  <si>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</si>
  <si>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</si>
  <si>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</si>
  <si>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>งานบริหารทั่วไปและบริการทะเบียน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</si>
  <si>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</si>
  <si>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</si>
  <si>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</si>
  <si>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</si>
  <si>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</si>
  <si>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</si>
  <si>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</si>
  <si>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</si>
  <si>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</si>
  <si>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</si>
  <si>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</si>
  <si>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</si>
  <si>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</si>
  <si>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</si>
  <si>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ค่าใช้จ่ายในการจัดกิจกรรมครอบครัวรักการอ่าน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</si>
  <si>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</si>
  <si>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</si>
  <si>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ค่าใช้จ่ายโครงการกรุงเทพฯ เมืองอาหารปลอดภัย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</si>
  <si>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</si>
  <si>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</si>
  <si>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</si>
  <si>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</si>
  <si>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</si>
  <si>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</si>
  <si>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</si>
  <si>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</si>
  <si>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</si>
  <si>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</si>
  <si>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</si>
  <si>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</si>
  <si>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</si>
  <si>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</si>
  <si>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</si>
  <si>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</si>
  <si>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</si>
  <si>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</si>
  <si>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</si>
  <si>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</si>
  <si>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</si>
  <si>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</si>
  <si>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</si>
  <si>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</si>
  <si>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</si>
  <si>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</si>
  <si>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r>
      <t>รายละเอียดงบประมาณจำแนกตามงบรายจ่าย</t>
    </r>
    <r>
      <rPr>
        <b/>
        <sz val="16"/>
        <color rgb="FFA5A5A5"/>
        <rFont val="TH SarabunPSK"/>
        <family val="2"/>
      </rPr>
      <t xml:space="preserve"> </t>
    </r>
  </si>
  <si>
    <t>1. งบบุคลากร</t>
  </si>
  <si>
    <t xml:space="preserve">1.1 เงินเดือน  </t>
  </si>
  <si>
    <t>01101-1</t>
  </si>
  <si>
    <t>เงินเดือน</t>
  </si>
  <si>
    <t>01102-1</t>
  </si>
  <si>
    <t>เงินเลื่อนขั้นเลื่อนระดับ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</si>
  <si>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</si>
  <si>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</si>
  <si>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</si>
  <si>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</si>
  <si>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</si>
  <si>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</si>
  <si>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</si>
  <si>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</si>
  <si>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 xml:space="preserve">1.2 ค่าจ้างประจำ	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</si>
  <si>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</si>
  <si>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</si>
  <si>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</si>
  <si>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</si>
  <si>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</si>
  <si>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</si>
  <si>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</si>
  <si>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</si>
  <si>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 xml:space="preserve">1.3 ค่าจ้างชั่วคราว	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</si>
  <si>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</si>
  <si>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</si>
  <si>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</si>
  <si>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</si>
  <si>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</si>
  <si>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 xml:space="preserve">1.4 ค่าตอบแทนใช้สอยและวัสดุ	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</si>
  <si>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</si>
  <si>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</si>
  <si>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</si>
  <si>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</si>
  <si>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</si>
  <si>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</si>
  <si>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</si>
  <si>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>ค่าวัสดุสำนักงานประเภทเครื่องเขียน แบบพิมพ์</t>
  </si>
  <si>
    <t>ค่าวัสดุอุปกรณ์คอมพิวเตอร์</t>
  </si>
  <si>
    <t>2. งบลงทุน</t>
  </si>
  <si>
    <t>05203-1</t>
  </si>
  <si>
    <t>4. งบรายจ่ายอื่น</t>
  </si>
  <si>
    <t>07103-2</t>
  </si>
  <si>
    <t>07110-1</t>
  </si>
  <si>
    <t>07199-2</t>
  </si>
  <si>
    <t xml:space="preserve">งานบริหารทั่วไปและบริการทะเบียน </t>
  </si>
  <si>
    <t>05144-1</t>
  </si>
  <si>
    <t>โต๊ะทำงานระดับชำนาญการพิเศษ,อำนวยการต้น 1 ชุด</t>
  </si>
  <si>
    <t>05101-1</t>
  </si>
  <si>
    <t>05105-2</t>
  </si>
  <si>
    <t>05139-1</t>
  </si>
  <si>
    <t>รถจักรยานยนต์ ขนาด 120 ซีซี  3 คัน</t>
  </si>
  <si>
    <t>07199-1</t>
  </si>
  <si>
    <t>05199-2</t>
  </si>
  <si>
    <t>เครื่องตัดแต่งพุ่มไม้ ขนาด 22 นิ้ว  5 เครื่อง</t>
  </si>
  <si>
    <t>ค่าใช้จ่ายในการบำรุงรักษา ปรับปรุงและเพิ่มพื้นที่สีเขียว</t>
  </si>
  <si>
    <t>05101-2</t>
  </si>
  <si>
    <t>05105-1</t>
  </si>
  <si>
    <t xml:space="preserve">งานบริหารทั่วไปฝ่ายโยธา </t>
  </si>
  <si>
    <t xml:space="preserve">กล้องระดับ ขนาดกำลังขยาย 30 เท่า 1 ชุด
</t>
  </si>
  <si>
    <t>05313-5</t>
  </si>
  <si>
    <t>05313-8</t>
  </si>
  <si>
    <t>07123-1</t>
  </si>
  <si>
    <t>05129-1</t>
  </si>
  <si>
    <t>05203-2</t>
  </si>
  <si>
    <t>05105-3</t>
  </si>
  <si>
    <t>07102-1</t>
  </si>
  <si>
    <t>ค่าใช้จ่ายในการสนับสนุนการดำเนินงานของคณะกรรมการชุมชน</t>
  </si>
  <si>
    <t>ค่าใช้จ่ายในการส่งเสริมกิจการสภาเด็กและเยาวชนกรุงเทพมหานคร</t>
  </si>
  <si>
    <t>07199-11</t>
  </si>
  <si>
    <t>07199-12</t>
  </si>
  <si>
    <t>ค่าใช้จ่ายโครงการรู้ใช้ รู้เก็บ คนกรุงเทพฯ ชีวิตมั่นคง</t>
  </si>
  <si>
    <t>07199-13</t>
  </si>
  <si>
    <t>ค่าใช้จ่ายในการส่งเสริมกิจกรรมสโมสรกีฬาและลานกีฬา</t>
  </si>
  <si>
    <t>07199-14</t>
  </si>
  <si>
    <t>ค่าใช้จ่ายในการจัดกิจกรรมการออกกำลังกาย</t>
  </si>
  <si>
    <t>07199-16</t>
  </si>
  <si>
    <t>ค่าใช้จ่ายศูนย์ประสานงานธนาคารสมองของกรุงเทพมหานคร</t>
  </si>
  <si>
    <t>07199-17</t>
  </si>
  <si>
    <t>ค่าใช้จ่ายในการจ้างงานคนพิการเพื่อปฏิบัติงาน</t>
  </si>
  <si>
    <t>ค่าใช้จ่ายในการจัดงานวันสำคัญอนุรักษ์สืบสานวัฒนธรรมประเพณี</t>
  </si>
  <si>
    <t>07199-7</t>
  </si>
  <si>
    <t>ค่าใช้จ่ายในการจ้างอาสาสมัครเจ้าหน้าที่ปฏิบัติงานด้านพัฒนาสังคม</t>
  </si>
  <si>
    <t>07199-8</t>
  </si>
  <si>
    <t>07199-9</t>
  </si>
  <si>
    <t>ค่าใช้จ่ายในการส่งเสริมและสืบสานภูมิปัญญาด้านอาชีพเขตประเวศ</t>
  </si>
  <si>
    <t>07199-6</t>
  </si>
  <si>
    <t>07199-15</t>
  </si>
  <si>
    <t>07199-3</t>
  </si>
  <si>
    <t>05132-4</t>
  </si>
  <si>
    <t>เครื่องวัดระดับเสียง พร้อมอุปกรณ์ 1 ชุด</t>
  </si>
  <si>
    <t>ค่าใช้จ่ายโครงการกรุงเทพมหานครเขตปลอดบุหรี่</t>
  </si>
  <si>
    <t>07199-4</t>
  </si>
  <si>
    <t>07103-1</t>
  </si>
  <si>
    <t>ค่าใช้จ่ายในการประชุมครู</t>
  </si>
  <si>
    <t>07109-1</t>
  </si>
  <si>
    <t>ค่าใช้จ่ายในการพัฒนาคุณภาพการดำเนินงานศูนย์วิชาการเขต</t>
  </si>
  <si>
    <t>05143-20</t>
  </si>
  <si>
    <t>05198-12</t>
  </si>
  <si>
    <t>05199-10</t>
  </si>
  <si>
    <t>05199-15</t>
  </si>
  <si>
    <t>05199-21</t>
  </si>
  <si>
    <t>05199-4</t>
  </si>
  <si>
    <t>05199-5</t>
  </si>
  <si>
    <t>05199-8</t>
  </si>
  <si>
    <t>05199-9</t>
  </si>
  <si>
    <t>05203-6</t>
  </si>
  <si>
    <t>05203-7</t>
  </si>
  <si>
    <t>05304-31</t>
  </si>
  <si>
    <t>ปรับปรุงโรงเรียนคลองปักหลัก</t>
  </si>
  <si>
    <t>05304-32</t>
  </si>
  <si>
    <t>ปรับปรุงโรงเรียนคลองมะขามเทศ</t>
  </si>
  <si>
    <t>05304-33</t>
  </si>
  <si>
    <t>ปรับปรุงโรงเรียนวัดกระทุ่มเสือปลา</t>
  </si>
  <si>
    <t>05304-34</t>
  </si>
  <si>
    <t>ปรับปรุงโรงเรียนสุเหร่าทางควาย</t>
  </si>
  <si>
    <t>05304-41</t>
  </si>
  <si>
    <t>ปรับปรุงโรงเรียนสุเหร่าบ้านม้า</t>
  </si>
  <si>
    <t>3. งบเงินอุดหนุน</t>
  </si>
  <si>
    <t>06104-1</t>
  </si>
  <si>
    <t>ทุนอาหารกลางวันนักเรียน</t>
  </si>
  <si>
    <t>06199-1</t>
  </si>
  <si>
    <t>ค่าอาหารเช้าของนักเรียนในโรงเรียนสังกัดกรุงเทพมหานคร</t>
  </si>
  <si>
    <t>07124-1</t>
  </si>
  <si>
    <t>07125-1</t>
  </si>
  <si>
    <t>07126-1</t>
  </si>
  <si>
    <t>ค่าใช้จ่ายในการพัฒนาคุณภาพเครือข่ายโรงเรียน
สังกัดกรุงเทพมหานคร</t>
  </si>
  <si>
    <t>ค่าใช้จ่ายโครงการเกษตรปลอดสารพิษ</t>
  </si>
  <si>
    <t>ค่าใช้จ่าในการสอนภาษาญี่ปุ่น</t>
  </si>
  <si>
    <t>ค่าใช้จ่ายในการสอนภาษาอาหรับ</t>
  </si>
  <si>
    <t>ค่าใช้จ่ายในการสอนภาษาจีน</t>
  </si>
  <si>
    <t>ค่าใช้จ่ายในการเปิดโลกกว้างสร้างเส้นทางสู่อาชีพ</t>
  </si>
  <si>
    <t>ค่าใช้จ่ายโครงการว่ายน้ำเป็น เล่นน้ำได้ปลอดภัย</t>
  </si>
  <si>
    <t>ค่าใช้จ่ายในการส่งเสริมกีฬานักเรียนสังกัดกรุงเทพมหานคร</t>
  </si>
  <si>
    <t>07199-5</t>
  </si>
  <si>
    <t>ค่าใช้จ่ายในพิธีปฏิญาณตนและสวนสนาม
ยุวกาชาดกรุงเทพมหานคร</t>
  </si>
  <si>
    <t>ค่าใช้จ่ายโครงการภาษาอังกฤษเพื่อทักษะชีวิต</t>
  </si>
  <si>
    <t>ค่าใช้จ่ายในการสนับสนุนการสอนในศูนย์ศึกษาพุทธศาสนาวันอาทิตย์</t>
  </si>
  <si>
    <t>07101-1</t>
  </si>
  <si>
    <t>07101-2</t>
  </si>
  <si>
    <t>output/proj</t>
  </si>
  <si>
    <t>1300023</t>
  </si>
  <si>
    <t>งาน</t>
  </si>
  <si>
    <t>ชื่องาน</t>
  </si>
  <si>
    <t>จำนวนเงิน</t>
  </si>
  <si>
    <t>อัตราเดิม 19 อัตรา</t>
  </si>
  <si>
    <t>เงินเลื่อนขั้น</t>
  </si>
  <si>
    <t>เงินประจำตำแหน่ง</t>
  </si>
  <si>
    <t>เงินค่าตอบแทนรายเดือนของข้าราชการ</t>
  </si>
  <si>
    <t xml:space="preserve">เงินช่วยเหลือค่าครองชีพของข้าราชการ
</t>
  </si>
  <si>
    <t>อัตราเดิม 11 อัตรา</t>
  </si>
  <si>
    <t xml:space="preserve">เงินเพิ่มค่าจ้างประจำ
</t>
  </si>
  <si>
    <t xml:space="preserve">เงินเพิ่มการครองชีพชั่วคราวของลูกจ้างประจำ
</t>
  </si>
  <si>
    <t xml:space="preserve">เงินช่วยเหลือค่าครองชีพของลูกจ้างประจำ
</t>
  </si>
  <si>
    <t>ค่าจ้างชั่วคราว 16 อัตรา</t>
  </si>
  <si>
    <t xml:space="preserve">เงินตอบแทนพิเศษของลูกจ้างประจำ </t>
  </si>
  <si>
    <t>งานทะเบียน</t>
  </si>
  <si>
    <t>อัตราเดิม 18 อัตรา</t>
  </si>
  <si>
    <t>อัตราเดิม 1 อัตรา</t>
  </si>
  <si>
    <t>งานบริหารการคลัง</t>
  </si>
  <si>
    <t>อัตราเดิม 14 อัตรา</t>
  </si>
  <si>
    <t>งานบริหารการจัดเก็บรายได้</t>
  </si>
  <si>
    <t>อัตราเดิม 13 อัตรา</t>
  </si>
  <si>
    <t>อัตราเดิม 2 อัตรา</t>
  </si>
  <si>
    <t>0207027</t>
  </si>
  <si>
    <t>งานรักษาความสะอาด</t>
  </si>
  <si>
    <t>อัตราเดิม 295 อัตรา</t>
  </si>
  <si>
    <t>อัตราเดิม 175 อัตรา</t>
  </si>
  <si>
    <t>0208031</t>
  </si>
  <si>
    <t>งานบริหารและบังคับการเทศกิจ</t>
  </si>
  <si>
    <t>อัตราเดิม 31 อัตรา</t>
  </si>
  <si>
    <t>ค่าจ้างชั่วคราว 3 อัตรา</t>
  </si>
  <si>
    <t>0310037</t>
  </si>
  <si>
    <t>งานการโยธา</t>
  </si>
  <si>
    <t>อัตราเดิม 6 อัตรา</t>
  </si>
  <si>
    <t>ค่าจ้างชั่วคราว 7 อัตรา</t>
  </si>
  <si>
    <t>0413045</t>
  </si>
  <si>
    <t>งานการระบายน้ำและแก้ไขปัญหาน้ำท่วม</t>
  </si>
  <si>
    <t>อัตราเดิม 48 อัตรา</t>
  </si>
  <si>
    <t>0515050</t>
  </si>
  <si>
    <t>งานปลูกและบำรุงรักษาต้นไม้</t>
  </si>
  <si>
    <t>อัตราเดิม 56 อัตรา</t>
  </si>
  <si>
    <t>อัตราเดิม 44 อัตรา</t>
  </si>
  <si>
    <t>0517057</t>
  </si>
  <si>
    <t>งานพัฒนาชุมชน</t>
  </si>
  <si>
    <t>อัตราเดิม 15 อัตรา</t>
  </si>
  <si>
    <t>อัตราเดิม 5 อัตรา</t>
  </si>
  <si>
    <t>ค่าจ้างชั่วคราว 1 อัตรา</t>
  </si>
  <si>
    <t>0622079</t>
  </si>
  <si>
    <t>งานควบคุมอนามัย</t>
  </si>
  <si>
    <t>อัตราเดิม 10 อัตรา</t>
  </si>
  <si>
    <t xml:space="preserve">เงินเลื่อนขั้น </t>
  </si>
  <si>
    <t xml:space="preserve">เงินค่าตอบแทนรายเดือนของข้าราชการ </t>
  </si>
  <si>
    <t xml:space="preserve">เงินเพิ่มการครองชีพชั่วคราวของข้าราชการ </t>
  </si>
  <si>
    <t xml:space="preserve">อัตราเดิม 4 อัตรา </t>
  </si>
  <si>
    <t xml:space="preserve">เงินเพิ่มค่าจ้างประจำ </t>
  </si>
  <si>
    <t xml:space="preserve">เงินเพิ่มการครองชีพชั่วคราวของลูกจ้างประจำ </t>
  </si>
  <si>
    <t xml:space="preserve">เงินช่วยเหลือค่าครองชีพของลูกจ้างประจำ </t>
  </si>
  <si>
    <t xml:space="preserve">เงินเพิ่มการครองชีพชั่วคราวของลูกจ้างชั่วคราว </t>
  </si>
  <si>
    <t xml:space="preserve">เงินช่วยเหลือค่าครองชีพของลูกจ้างชั่วคราว </t>
  </si>
  <si>
    <t xml:space="preserve">เงินสมทบกองทุนประกันสังคม </t>
  </si>
  <si>
    <t>0725094</t>
  </si>
  <si>
    <t>งานบริหารการศึกษา</t>
  </si>
  <si>
    <t>อัตราเดิม 27 อัตรา</t>
  </si>
  <si>
    <t>อัตราเดิม 42 อัตรา</t>
  </si>
  <si>
    <t>ค่าจ้างชั่วคราว 58 อัตรา</t>
  </si>
  <si>
    <t>Grand Total</t>
  </si>
  <si>
    <t xml:space="preserve"> สำนักงานเขตประเวศ</t>
  </si>
  <si>
    <t>ค่าใช้จ่ายโครงการอาสาสมัครกรุงเทพมหานคร</t>
  </si>
  <si>
    <t>ด้านการป้องกันและแก้ไขปัญหายาและสารเสพติด</t>
  </si>
  <si>
    <t xml:space="preserve">ปฏิบัติงานด้านความรับผิดชอบ
</t>
  </si>
  <si>
    <t>ทางวินัย/ละเมิด</t>
  </si>
  <si>
    <t>จัดประชุมประชาคมเขต/
ประชุมอื่นๆ</t>
  </si>
  <si>
    <r>
      <t xml:space="preserve">วัตถุประสงค์ : </t>
    </r>
    <r>
      <rPr>
        <sz val="16"/>
        <color theme="1"/>
        <rFont val="TH SarabunPSK"/>
        <family val="2"/>
      </rPr>
      <t xml:space="preserve"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เช่น </t>
    </r>
  </si>
  <si>
    <t>ความพึงพอใจผู้รับบริการทะเบียนใน</t>
  </si>
  <si>
    <t>ระดับมาก-มากที่สุด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</si>
  <si>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</t>
    </r>
  </si>
  <si>
    <t>ในระดับมาก-มากที่สุด</t>
  </si>
  <si>
    <t xml:space="preserve">ความพึงพอใจผู้รับบริการ 
</t>
  </si>
  <si>
    <t>จุดเดียวเบ็ดเสร็จในระดับมาก-มากที่สุด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</si>
  <si>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</t>
    </r>
  </si>
  <si>
    <t>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และสังเคราะห์ข้อมูลการเงินการคลังงบประมาณเพื่อประกอบการวางแผน</t>
  </si>
  <si>
    <t>และตัดสินใจของคณะผู้บริหารและส่วนราชการต่าง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 บริหารเงินสดและ</t>
  </si>
  <si>
    <t>รวดเร็ว และดำรงรักษาสภาพคล่องทางการเงินให้อยู่ในระดับที่เหมาะสม รวมทั้งมีระบบสนับสนุนกลางในการบริการจัดการทรัพย์สินให้ถูกต้อง</t>
  </si>
  <si>
    <t>ตามระเบียบ และคลังพัสดุกลางสำหรับเบิกจ่ายพัสดุให้แก่หน่วยงานต่าง ๆ ”</t>
  </si>
  <si>
    <t xml:space="preserve">จัดทำรายงานงบเดือนส่ง สตง. </t>
  </si>
  <si>
    <t>และสำนักงานตรวจสอบภายใน</t>
  </si>
  <si>
    <t>เรื่อง/</t>
  </si>
  <si>
    <t>จัดทำรายงานการเงินเสร็จทันภายใน</t>
  </si>
  <si>
    <t>กำหนดเวลา</t>
  </si>
  <si>
    <t xml:space="preserve">ให้คำปรึกษา แนะนำ เกี่ยวกับการเงิน </t>
  </si>
  <si>
    <t>การคลัง งบประมาณ</t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</si>
  <si>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ภายใต้กรอบที่กฎหมายกำหนด</t>
    </r>
  </si>
  <si>
    <t xml:space="preserve"> ที่ดิน ที่สาธารณะที่ไม่ถือเป็นรายได้ของแผนงานใดแผนงานหนึ่งโดยเฉพาะ” </t>
  </si>
  <si>
    <t xml:space="preserve">และจัดเก็บภาษีบำรุงท้องที่, ประเมินและจัดเก็บภาษีป้าย, จัดเก็บรายได้อื่น ๆ เช่น ค่าธรรมเนียม 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</si>
  <si>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ประเมิน</t>
    </r>
  </si>
  <si>
    <t>ออกหนังสือเตือนผู้ค้างยื่นภาษีที่ดินและ</t>
  </si>
  <si>
    <t>สิ่งปลูกสร้าง</t>
  </si>
  <si>
    <t>ความพึงพอใจผู้เสียภาษี ในระดับ</t>
  </si>
  <si>
    <t>มาก-มากที่สุด</t>
  </si>
  <si>
    <t xml:space="preserve">ร้อยละ </t>
  </si>
  <si>
    <t>(จากจำนวน</t>
  </si>
  <si>
    <t>ที่ผ่านมา)</t>
  </si>
  <si>
    <t>รายของปี</t>
  </si>
  <si>
    <t>ส่วนราชการอื่น,จัดประชุม,ดูแลยานพาหนะ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</si>
  <si>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ประสานงานร่วมกับหน่วยงานหรือ</t>
    </r>
  </si>
  <si>
    <t>ประสานงานและร่วมปฏิบัติงานกับ</t>
  </si>
  <si>
    <t>หน่วยงานหรือองค์กรอื่น</t>
  </si>
  <si>
    <t>โดยจัดให้มีการอำนวยการ ประสานงาน สนับสนุนการบริหารงานทั่วไป”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</si>
  <si>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“เพื่อให้การดำเนินงานภายในฝ่ายรักษาความสะอาดโดยรวม  ได้รับการสนับสนุนให้ประสบความสำเร็จอย่างมีประสิทธิภาพ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</si>
  <si>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“เพื่อให้ถนนและพื้นที่สัญจรมีความสะอาด ปราศจากมูลฝอย  โดยจัดให้มีการกวาด ทำความสะอาดถนน บาทวิถี สะพานลอย</t>
    </r>
  </si>
  <si>
    <t xml:space="preserve">คนเดินข้าม อุปกรณ์ประกอบถนน และป้ายต่าง ๆ อย่างสม่ำเสมอ ให้บริการกวาด ทำความสะอาดชุมชน ส่วนราชการตามร้องขอ”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</si>
  <si>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สถานที่สำคัญและสถานที่จัดงาน</t>
    </r>
  </si>
  <si>
    <t>ของส่วนราชการและชุมชน ฯลฯ</t>
  </si>
  <si>
    <t>ความพึงพอใจผู้สัญจรในพื้นที่ระดับ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</si>
  <si>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</t>
    </r>
  </si>
  <si>
    <t xml:space="preserve">จุดจัดเก็บตามบ้าน ตรอกซอย   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</t>
  </si>
  <si>
    <t xml:space="preserve">โดยจัดเก็บค่าธรรมเนียม” </t>
  </si>
  <si>
    <t xml:space="preserve">ความพึงพอใจผู้รับบริการขนถ่าย </t>
  </si>
  <si>
    <t>สิ่งปฏิกูลในระดับมาก-มากที่สุด</t>
  </si>
  <si>
    <t xml:space="preserve">ความพึงพอใจผู้ใช้บริการ ดูดไขมัน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</si>
  <si>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 </t>
    </r>
  </si>
  <si>
    <t>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ส่วนราชการที่ร้องขอโดยคิดจัดเก็บค่าบริการ”</t>
  </si>
  <si>
    <r>
      <t xml:space="preserve">วัตถุประสงค์ 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ให้เป็นไปอย่างมี</t>
    </r>
  </si>
  <si>
    <t xml:space="preserve">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 </t>
  </si>
  <si>
    <t>สนับสนุนการบริหารจัดการของสำนักงานเขตในส่วนที่เกี่ยวข้องกับงานนิติการ และสอบสวนดำเนินคดีผู้กระทำผิด”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</si>
  <si>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หาบเร่ </t>
    </r>
  </si>
  <si>
    <t>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 จับกุมในกรณีที่</t>
  </si>
  <si>
    <t>พบผู้กระทำความผิด ให้บริการและปฏิบัติการพิเศษในการอำนวยความสะดวกในการจราจร ดูแลความปลอดภัย ตรวจพื้นที่จุดเสี่ยงภัย”</t>
  </si>
  <si>
    <t>ดูแลพื้นที่ผ่อนผันเพื่อทำการค้า</t>
  </si>
  <si>
    <t>ในที่สาธารณะ</t>
  </si>
  <si>
    <t>ตรวจสอบ/ดำเนินการแก้ไขข้อร้องเรียน/</t>
  </si>
  <si>
    <t>ร้องทุกข์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</si>
  <si>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ให้เป็นไปอย่างมี</t>
    </r>
  </si>
  <si>
    <t xml:space="preserve">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        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</si>
  <si>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</t>
    </r>
  </si>
  <si>
    <t>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</t>
  </si>
  <si>
    <t xml:space="preserve">ความปลอดภัยตามที่กฎหมายกำหนด ดูแลที่สาธารณประโยชน์มิให้ถูกรุกล้ำหรือเปลี่ยนแปลงสภาพ”       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</si>
  <si>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ถมดิน ฯลฯ,</t>
    </r>
  </si>
  <si>
    <t>ตรวจสอบที่สาธารณะ</t>
  </si>
  <si>
    <t xml:space="preserve">พิจารณาอนุญาตก่อสร้างอาคารดัดแปลง </t>
  </si>
  <si>
    <t>รื้อถอนอาคาร</t>
  </si>
  <si>
    <t>ตรวจสอบอาคารด้านความปลอดภัย</t>
  </si>
  <si>
    <t>อาคาร 9 ประเภท</t>
  </si>
  <si>
    <t xml:space="preserve">พิจารณาอนุญาตตัดคันหินทางเท้า เชื่อม
</t>
  </si>
  <si>
    <t>ท่อทางเท้า เชื่อมท่อเชื่อมทาง/ถมดิน/</t>
  </si>
  <si>
    <t>ขุดดิน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</si>
  <si>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</t>
    </r>
  </si>
  <si>
    <t xml:space="preserve">ปลอดภัย ดูแลซ่อมแซมบำรุงรักษาป้ายชื่อถนน ซอยและคลองให้อยู่ในสภาพที่ดี ใช้การได้ ”        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</si>
  <si>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</t>
    </r>
  </si>
  <si>
    <t>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</t>
  </si>
  <si>
    <t xml:space="preserve">จากแหล่งกำเนิด ไปสู่โรงบำบัดหรือสู่แหล่งน้ำผิวดินผ่านระบบท่อระบายน้ำ ระบบรวบรวมน้ำเสีย คลอง บึงรับน้ำ ระบบบังคับน้ำ อุโมงค์ระบายน้ำ </t>
  </si>
  <si>
    <t xml:space="preserve">ระบบบ่อสูบน้ำ ป้องกันน้ำท่วมและบำรุงรักษาระบบท่อระบายน้ำ”        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</si>
  <si>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และติดตามผลการปฏิบัติหน้าที่ของฝ่ายพัฒนาชุมชนและสวัสดิการสังคม</t>
    </r>
  </si>
  <si>
    <t>ให้เป็นไปอย่างมีประสิทธิภาพตรงตามวัตถุประสงค์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</t>
  </si>
  <si>
    <t>กับงานด้านธุรการ”</t>
  </si>
  <si>
    <t>และให้คำปรึกษา, สำรวจและเยี่ยมชุมชน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</si>
  <si>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</t>
    </r>
  </si>
  <si>
    <t>จ่ายโครงการเงินอุดหนุนเพื่อการเลี้ยงดู</t>
  </si>
  <si>
    <t>เด็กแรกเกิด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</si>
  <si>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</t>
    </r>
  </si>
  <si>
    <t>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สำหรับการเข้าสู่ระบบการศึกษา</t>
  </si>
  <si>
    <t xml:space="preserve">ภาคบังคับ รวมทั้งส่งเสริมการออกกำลังกาย เล่นกีฬาและแหล่งค้นหาความรู้”         </t>
  </si>
  <si>
    <t>ประเพณี, พิพิธภัณฑ์ท้องถิ่น, บ้านหนังสือ, กิจกรรมลานกีฬา, สอนแอโรบิค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</si>
  <si>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</t>
    </r>
  </si>
  <si>
    <t>จัดกิจกรรมวันสำคัญและส่งเสริม</t>
  </si>
  <si>
    <t>วัฒนธรรมประเพณี</t>
  </si>
  <si>
    <t xml:space="preserve">อนุมัติโครงการที่ขอใช้เงิน
</t>
  </si>
  <si>
    <t>กองทุนหลักประกันสุขภาพกทม.</t>
  </si>
  <si>
    <t xml:space="preserve">ดำเนินการขับเคลื่อน
</t>
  </si>
  <si>
    <t>ด้านยาเสพติด</t>
  </si>
  <si>
    <t>ส่งเสริมการบริหารเงินออมครอบครัว</t>
  </si>
  <si>
    <t>และแก้ไขปัญหาหนี้สิน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</si>
  <si>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</si>
  <si>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 xml:space="preserve">ผู้สูงอายุ คนพิการ และผู้ด้อยโอกาสได้รับการดูแลอย่างครบวงจร เป้าประสงค์ที่ 3.1.3 มีระบบสวัสดิการสังคมที่เหมาะสมสำหรับผู้สูงอายุ ผู้พิการ </t>
  </si>
  <si>
    <t>การสงเคราะห์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และผู้พิการ</t>
  </si>
  <si>
    <t>กลุ่มเด็กด้อยโอกาส เด็กที่อยู่ในสภาพ</t>
  </si>
  <si>
    <t>ยากลำบากเด็กเรร่อน และเด็กยากจนใน</t>
  </si>
  <si>
    <t>พื้นที่เขตหลักสี่ได้รับความช่วยเหลือ</t>
  </si>
  <si>
    <t xml:space="preserve">กลุ่มสตรี ครอบครัว และผู้ด้อยโอกาส </t>
  </si>
  <si>
    <t>(อายุ 18-59 ปี)ที่ประสบปัญหาความ</t>
  </si>
  <si>
    <t>เดือดร้อนยากลำบากในพื้นที่เขตประเวศ</t>
  </si>
  <si>
    <t>ได้รับความช่วยเหลือ</t>
  </si>
  <si>
    <t>กลุ่มผู้สูงอายุ (อายุ 60 ปีขึ้นไป) และ</t>
  </si>
  <si>
    <t>คนพิการทุกช่วงอายุ ที่ประสบปัญหาความ</t>
  </si>
  <si>
    <t>การศึกษา สำหรับทุกคน เป้าประสงค์ที่ 3.3.7 ศึกษาและพัฒนาเนื้อหาการเรียนรู้ตามอัธยาศัยที่สอดคล้องกับความต้องการของประชาชนแต่ละช่วงวัย</t>
  </si>
  <si>
    <t>กิจกรรมรักการอ่านเพิ่มขึ้นในบ้านหนังสือแต่ละแห่งในพื้นที่ รวม 4 แห่ง</t>
  </si>
  <si>
    <t>จำนวนผู้เข้าร่วมกิจกรรมที่ได้จาก</t>
  </si>
  <si>
    <t>การจัดกิจกรรม</t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</si>
  <si>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</si>
  <si>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t>งานการออก/ต่อใบอนุญาต/หนังสือ</t>
  </si>
  <si>
    <t>รับรองการแจ้งตามพ.ร.บ.การสาธารณสุข</t>
  </si>
  <si>
    <t>และกฎหมายที่เกี่ยวข้อง รวมถึงการ</t>
  </si>
  <si>
    <t>จดทะเบียนสุนัขและออกบัตรประจำตัว</t>
  </si>
  <si>
    <t>สัตว์เลี้ยง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</si>
  <si>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</t>
    </r>
  </si>
  <si>
    <t>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ปรุงและและจำหน่ายอาหารที่ถูก</t>
  </si>
  <si>
    <t xml:space="preserve">สุขลักษณะ ผู้บริโภคมีความรู้ความเข้าใจในการเลือกซื้ออาหารให้ถูกสุขลักษณะ ลดความเสี่ยงภัยอันตรายที่เกิดจากสารเคมีและวัตถุอันตราย </t>
  </si>
  <si>
    <t>ประชาชนมีสุขอนามัยที่ดีปลอดภัยจากโรคและสิ่งคุกคามที่เป็นอันตรายต่อสุขภาพอันเกิดจากปัจจัยด้านสิ่งแวดล้อม คุ้มครองผู้บริโภคในเรื่องสลาก</t>
  </si>
  <si>
    <t>อาหาร เครื่องชั่ง ตวง วัด สถานที่จำหน่ายแอลกอฮอล์และบุหรี่ ป้องกันการแพร่โรคพิษสุนัขบ้า อันเกิดจากการเลี้ยงสัตว์ ปล่อยสัตว์ออกนอกสถานที่</t>
  </si>
  <si>
    <t>เลี้ยง รวมทั้งปัญหาคุณภาพน้ำในแหล่งน้ำสาธารณะและประสานงานกับหน่วยงานที่เกี่ยวข้องในการดำเนินการแก้ไขปัญหาในแต่ละพื้นที่”</t>
  </si>
  <si>
    <t>กฎหมายสาธารณสุขและสิ่งแวดล้อม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</si>
  <si>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</t>
    </r>
  </si>
  <si>
    <t xml:space="preserve">การตรวจสุขลักษณะสถานที่จำหน่าย
</t>
  </si>
  <si>
    <t xml:space="preserve">อาหาร สถานที่สะสมอาหาร ตลาด </t>
  </si>
  <si>
    <t>แผงลอยจำหน่ายอาหาร</t>
  </si>
  <si>
    <t xml:space="preserve">การตรวจสอบความปลอดภัยด้านอาหาร
</t>
  </si>
  <si>
    <t>(ตรวจคุณภาพอาหาร+เก็บตัวอย่างอาหาร</t>
  </si>
  <si>
    <t>ส่งห้องแลป+ตรวจรับรองมาตรฐาน</t>
  </si>
  <si>
    <t>อาหารปลอดภัยของกรุงเทพมหานคร)</t>
  </si>
  <si>
    <t xml:space="preserve">การตรวจสุขลักษณะสถานประกอบการ
</t>
  </si>
  <si>
    <t>ประเภทที่เป็นอันตรายต่อสุขภาพใน</t>
  </si>
  <si>
    <t xml:space="preserve"> 13 กลุ่ม กิจการ 146 ประเภท</t>
  </si>
  <si>
    <t>การตรวจสอบเฝ้าระวังด้านสิ่งแวดล้อม</t>
  </si>
  <si>
    <t>ทั้งในภาวะปกติและภาวะฉุกเฉิน</t>
  </si>
  <si>
    <t xml:space="preserve"> เช่น สารเคมีรั่ว การทำงานผิดกฎหมาย</t>
  </si>
  <si>
    <t>และความปลอดภัยแก่ผู้ประกอบการ พนักงาน</t>
  </si>
  <si>
    <t xml:space="preserve">การส่งเสริมความรู้ด้านอาชีวอนามัย
</t>
  </si>
  <si>
    <t>พนักงาน คนงาน</t>
  </si>
  <si>
    <t>เหตุรำคาญ</t>
  </si>
  <si>
    <t>พิจารณาออก/ต่ออายุ ใบอนุญาตจัดตั้ง</t>
  </si>
  <si>
    <t xml:space="preserve">สถานที่จำหน่ายอาหาร สะสมอาหาร </t>
  </si>
  <si>
    <t>(พื้นที่เกิน 200 ตร.ม.)</t>
  </si>
  <si>
    <t>พิจารณาออก/ต่ออายุใบอนุญาตสถาน</t>
  </si>
  <si>
    <t>ประกอบกิจการที่เป็นอันตรายต่อสุขภาพ</t>
  </si>
  <si>
    <t>สถานประกอบการอาหารมีการพัฒนาผ่านเกณฑ์มาตรฐานอาหารปลอดภัยของกรุงเทพมหานคร จัดกิจกรรมประชาสัมพันธ์ให้ความรู้ด้านสุขาภิบาล</t>
  </si>
  <si>
    <t>อาหารปลอดภัย</t>
  </si>
  <si>
    <t>อาหารแก่ผู้ประกอบการอาหารในพื้นที่ดำเนินกิจกรรมเครือข่ายงานสุขาภิบาลอาหารในโรงเรียน และดำเนินกิจกรรมพัฒนาตลาดสะอาดได้มาตรฐาน</t>
  </si>
  <si>
    <t>ประกอบการอาหารมีการพัฒนาผ่านเกณฑ์</t>
  </si>
  <si>
    <t>มาตรฐานอาหารปลอดภัยของ</t>
  </si>
  <si>
    <t>กรุงเทพมหานคร มีมาตรการป้องกัน</t>
  </si>
  <si>
    <t>โรคติดเชื้อไวรัสโคโรน่า 2019 (COVID-19)</t>
  </si>
  <si>
    <t>ร้อยละของสถานประกอบการอาหารมี</t>
  </si>
  <si>
    <t>การพัฒนาผ่านเกณฑ์มาตรฐานอาหาร</t>
  </si>
  <si>
    <t xml:space="preserve">ปลอดภัยของกรุงเทพมหานคร ระดับดี </t>
  </si>
  <si>
    <t xml:space="preserve">มีการบริการที่เป็นมิตรกับสิ่งแวดล้อม </t>
  </si>
  <si>
    <t>(Green Service)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</si>
  <si>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“เพื่อลดความเสี่ยงในการแพร่โรค  เหตุเดือดร้อนรำคาญและความไม่ปลอดภัยที่เกิดจากแมลงและสัตว์นำโรค รวมทั้งให้ประชาชน</t>
    </r>
  </si>
  <si>
    <t>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และส่งต่อผู้ติดเชื้อหรือ</t>
  </si>
  <si>
    <t>ผู้ป่วยเข้าสู่ระบบการรักษา”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</si>
  <si>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ประสานการฉีด</t>
    </r>
  </si>
  <si>
    <t>การใช้ยานพาหนะ</t>
  </si>
  <si>
    <t>วัคซีน/ทำหมัน/จับสุนัข,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ควบคุม</t>
  </si>
  <si>
    <t xml:space="preserve">การตรวจสอบสถานที่เลี้ยงสัตว์
</t>
  </si>
  <si>
    <t>และปล่อยสัตว์</t>
  </si>
  <si>
    <t xml:space="preserve">ตรวจสอบ แนะนำ และประชาสัมพันธ์ </t>
  </si>
  <si>
    <t>เพื่อควบคุมโรคติดต่อตามสถานการณ์และ</t>
  </si>
  <si>
    <t>โรคอุบัติใหม่ และแก้ไขเรื่องร้องเรียน</t>
  </si>
  <si>
    <t xml:space="preserve">รณรงค์ป้องกันการติดเชื้อเอดส์และ
</t>
  </si>
  <si>
    <t>โรคติดต่อทางเพศสัมพันธ์</t>
  </si>
  <si>
    <t>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</t>
  </si>
  <si>
    <t>มีความเหมาะสม กลยุทธ์ที่ 1.1.2.2 สร้างความภาคภูมิใจในตนเองและความเข้มแข็งทางจิตใจแก่เด็ก เยาวชน (ตามแผนฯ กทม. หน้า 19)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</si>
  <si>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และติดตามประเมินผลการปฏิบัติหน้าที่ของฝ่ายการศึกษาให้เป็นไปอย่างมี</t>
    </r>
  </si>
  <si>
    <t>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</t>
  </si>
  <si>
    <t>ตลอดจนเพื่อให้การดำเนินงานของสถานศึกษา มีคุณภาพได้มาตรฐานสอดคล้องกับนโยบายผู้บริหาร และเด็กที่มีอายุครบเกณฑ์ทุกคนเข้ารับการศึกษา</t>
  </si>
  <si>
    <t>ตามที่กฎหมายกำหนด”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</si>
  <si>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</t>
    </r>
  </si>
  <si>
    <t xml:space="preserve">ครบเกณฑ์ ดำเนินการเรื่องร้องทุกข์ </t>
  </si>
  <si>
    <t>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</t>
  </si>
  <si>
    <t>จัดประชุมภายในฝ่ายการศึกษาและโรงเรียน</t>
  </si>
  <si>
    <t>ในสังกัด ตรวจเยี่ยมสถานศึกษา</t>
  </si>
  <si>
    <r>
      <t xml:space="preserve">วัตถุประสงค์ : </t>
    </r>
    <r>
      <rPr>
        <sz val="16"/>
        <rFont val="TH SarabunPSK"/>
        <family val="2"/>
      </rPr>
      <t>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อันเป็นการสนับสนุนให้นักเรียนนำศักยภาพที่มี</t>
    </r>
  </si>
  <si>
    <t xml:space="preserve">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ติดตามและประเมินผลหลักสูตรและเทคนิคการสอน </t>
  </si>
  <si>
    <t>ทั้งที่มีอยู่แล้วและที่ปรับปรุงใหม่ ให้สามารถบรรลุมาตรฐานการศึกษาที่กำหนดไว้ เพื่อให้นักเรียนได้รับการช่วยเหลือทางสวัสดิการตามความจำเป็น</t>
  </si>
  <si>
    <t>สถานศึกษาให้อยู่ในสภาพที่ปลอดภัยและใช้งานได้อย่างเต็มประสิทธิภาพ”</t>
  </si>
  <si>
    <t>และได้ทำกิจกรรมเสริมหลักสูตรซึ่งเป็นการช่วยให้นักเรียนสามารถพัฒนาทางสังคมและจิตใจตามมาตรฐานการศึกษาที่กำหนดไว้  เพื่อบำรุงรักษา</t>
  </si>
  <si>
    <t xml:space="preserve">ร้อยละความสำเร็จในการส่งเสริมให้สถาน </t>
  </si>
  <si>
    <t>ตามมาตรการของกระทรวงสาธารณะสุข</t>
  </si>
  <si>
    <t xml:space="preserve">แบบตั้งพื้นหรือแบบแขวน (ระบบ Inverter) </t>
  </si>
  <si>
    <t>(1)</t>
  </si>
  <si>
    <t>(2)</t>
  </si>
  <si>
    <t xml:space="preserve">เครื่องปรับอากาศแบบแยกส่วน (ราคารวมค่าติดตั้ง) </t>
  </si>
  <si>
    <t>ขนาด 48,000 บีทียู 2 เครื่อง</t>
  </si>
  <si>
    <t xml:space="preserve">เครื่องคอมพิวเตอร์สำหรับงานสำนักงาน </t>
  </si>
  <si>
    <t xml:space="preserve">(จอแสดงภาพขนาดไม่น้อยกว่า 19 นิ้ว) </t>
  </si>
  <si>
    <t>ค่าใช้จ่ายโครงการอาสาสมัครชักลากมูลฝอยในชุมชน</t>
  </si>
  <si>
    <t xml:space="preserve">ค่าใช้จ่ายในการส่งเสริมการแปรรูปมูลฝอย   </t>
  </si>
  <si>
    <t>อินทรีย์เพื่อนำมาใช้ประโยชน์</t>
  </si>
  <si>
    <t xml:space="preserve">เครื่องถ่ายเอกสาร ระบบดิจิตอล (ขาว - ดำ)
</t>
  </si>
  <si>
    <t>ความเร็ว 30 แผ่นต่อนาที 1 เครื่อง</t>
  </si>
  <si>
    <t>ค่าใช้จ่ายในการฝึกอบรมอาสาสมัคร</t>
  </si>
  <si>
    <t>ป้องกันภัยฝ่ายพลเรือน (หลักสูตรทบทวน)</t>
  </si>
  <si>
    <t xml:space="preserve">เครื่องถ่ายเอกสารระบบดิจิตอล (ขาว-ดำ) 
</t>
  </si>
  <si>
    <t>ความเร็ว 20 แผ่นต่อนาที 1 เครื่อง</t>
  </si>
  <si>
    <t>ขนาด 40,000 บีทียู 3 เครื่อง</t>
  </si>
  <si>
    <t xml:space="preserve">เครื่องคอมพิวเตอร์ สำหรับงานสำนักงาน </t>
  </si>
  <si>
    <t>(จอแสดงภาพขนาดไม่น้อยกว่า 19 นิ้ว) พร้อม</t>
  </si>
  <si>
    <t xml:space="preserve">โปรแกรมระบบปฏิบัติการ (OS) แบบ GGWA </t>
  </si>
  <si>
    <t>ที่มีลิขสิทธิ์ถูกต้องตามกฎหมาย 2 เครื่อง</t>
  </si>
  <si>
    <t>ปรับปรุงสะพานทางเดิน ค.ส.ล.เลียบคลองทับช้างล่าง</t>
  </si>
  <si>
    <t>จากคลองทับช้างบนถึงทางรถไฟสายตะวันออก</t>
  </si>
  <si>
    <t xml:space="preserve"> - สร้างพื้นสะพานทางเดิน ค.ส.ล. กว้างประมาณ 1.40 ม. </t>
  </si>
  <si>
    <t xml:space="preserve">   ยาวประมาณ 1,041 ม.</t>
  </si>
  <si>
    <t xml:space="preserve"> - สร้างราวสะพานเหล็กขนาด 2.90x0.80 ม. </t>
  </si>
  <si>
    <t>ปรับปรุงซอยเฉลิมพระเกียรติ ร.9 ซอย 30 แยก 26</t>
  </si>
  <si>
    <t>ทางแยกท้ายซอยแยก 28</t>
  </si>
  <si>
    <t xml:space="preserve"> - สร้างท่อระบายน้ำ ค.ส.ล. ในผิวจราจรขนาดเส้นผ่าศูนย์กลาง 0.80 ม. </t>
  </si>
  <si>
    <t xml:space="preserve">   ตามแบบ มน.-05 ยาวประมาณ 664 ม.</t>
  </si>
  <si>
    <t xml:space="preserve">   ฝากลมเหล็กหล่อ ตามแบบ มน.-05 จำนวน 52 บ่อ</t>
  </si>
  <si>
    <t xml:space="preserve"> - สร้างชั้นพื้นฐานผิวทางหินคลุกบดอัดแน่นหนาเฉลี่ย 0.15 ม. </t>
  </si>
  <si>
    <t xml:space="preserve"> - สร้างผิวทาง ค.ส.ล. หนา 0.15 ม. กว้างประมาณ 8 ม. หรือตามสภาพ</t>
  </si>
  <si>
    <t xml:space="preserve"> - สร้างชั้นพื้นฐานคันหินรางตื้นหินคลุกบดอัดแน่นหนาเฉลี่ย 0.15 ม.</t>
  </si>
  <si>
    <t xml:space="preserve"> - สร้างคันหินรางตื้น ค.ส.ล. หล่อในที่หนา 0.15 ม. </t>
  </si>
  <si>
    <t xml:space="preserve"> - สร้างชั้นพื้นฐานทางเท้าหินคลุกบดอัดแน่นหนาเฉลี่ย 0.30 ม. </t>
  </si>
  <si>
    <t xml:space="preserve"> - สร้างทางเท้าตามแบบ มท.-12 ขนาด 0.30x0.30x0.06 ม.</t>
  </si>
  <si>
    <t xml:space="preserve">   ตามแบบ มท.-01 เนื้อที่ประมาณ 2,764 ตร.ม.</t>
  </si>
  <si>
    <t xml:space="preserve">   ตามแบบ มท.-05 เนื้อที่ 356 ตร.ม.</t>
  </si>
  <si>
    <t xml:space="preserve">   ตามแบบ มท.-05 ยาวประมาณ 712 ม.</t>
  </si>
  <si>
    <t xml:space="preserve">   ตามแบบ มท.-12 เนื้อที่ประมาณ 1,032 ตร.ม.</t>
  </si>
  <si>
    <t>ค่าใช้จ่ายในการซ่อมแซมบำรุงรักษาถนน ตรอก ซอย</t>
  </si>
  <si>
    <t>และสิ่งสาธารณประโยชน์ เพื่อแก้ไขปัญหา</t>
  </si>
  <si>
    <t>ความเดือดร้อนของประชาชน</t>
  </si>
  <si>
    <t xml:space="preserve">  งบรายจ่ายอื่น</t>
  </si>
  <si>
    <t>โครงการอาสาสมัครกรุงเทพมหานครด้านการป้องกันและแก้ไขปัญหายาและสารเสพติด</t>
  </si>
  <si>
    <t>รถโดยสารขนาด 12 ที่นั่ง (ดีเซล) ปริมาตรกระบอกสูบ</t>
  </si>
  <si>
    <t>ไม่ต่ำกว่า 2,400 ซีซี หรือกำลังเครื่องยนต์สูงสุด</t>
  </si>
  <si>
    <t>ไม่ต่ำกว่า 90 กิโลวัตต์ 1 คัน</t>
  </si>
  <si>
    <t xml:space="preserve">เครื่องถ่ายเอกสาร ระบบดิจิตอล (ขาว-ดำ) </t>
  </si>
  <si>
    <t>เครื่องคอมพิวเตอร์ สำหรับงานสำนักงาน (จอแสดงภาพ</t>
  </si>
  <si>
    <t>ขนาดไม่น้อยกว่า 19 นิ้ว) พร้อมโปรแกรม</t>
  </si>
  <si>
    <t>เครื่องคอมพิวเตอร์ สำหรับงานสำนักงาน (จอแสดง</t>
  </si>
  <si>
    <t>ภาพขนาดไม่น้อยกว่า 19 นิ้ว) พร้อมโปรแกรม</t>
  </si>
  <si>
    <t>ระบบปฏิบัติการ (OS) แบบ GGWA ที่มีลิขสิทธิ์</t>
  </si>
  <si>
    <t>ถูกต้องตามกฎหมาย 4 เครื่อง</t>
  </si>
  <si>
    <t>(6)</t>
  </si>
  <si>
    <t>(7)</t>
  </si>
  <si>
    <t>(8)</t>
  </si>
  <si>
    <t>(9)</t>
  </si>
  <si>
    <t>(3)</t>
  </si>
  <si>
    <t>(4)</t>
  </si>
  <si>
    <t>(5)</t>
  </si>
  <si>
    <t>(10)</t>
  </si>
  <si>
    <t>(11)</t>
  </si>
  <si>
    <t>(12)</t>
  </si>
  <si>
    <t>(13)</t>
  </si>
  <si>
    <t>ค่าใช้จ่ายในการส่งเสริมพัฒนาการเด็กก่อนวัยเรียนในศูนย์พัฒนา</t>
  </si>
  <si>
    <t>เด็กก่อนวัยเรียนกรุงเทพมหานคร</t>
  </si>
  <si>
    <t xml:space="preserve">ค่าใช้จ่ายในการสนับสนุนเจ้าหน้าที่เพื่อปฏิบัติงานด้านเด็ก สตรี </t>
  </si>
  <si>
    <t>ผู้สูงอายุ คนพิการ และผู้ด้อยโอกาส</t>
  </si>
  <si>
    <t>ค่าใช้จ่ายในการดำเนินงานศูนย์บริการและถ่ายทอด</t>
  </si>
  <si>
    <t>เทคโนโลยีการเกษตร</t>
  </si>
  <si>
    <t xml:space="preserve">ค่าใช้จ่ายในการจัดสวัสดิการ การสงเคราะห์ช่วยเหลือเด็ก สตรี </t>
  </si>
  <si>
    <t xml:space="preserve">โครงการจัดสวัสดิการ การสงเคราะห์ช่วยเหลือเด็ก สตรี ครอบครัว ผู้ด้อยโอกาส </t>
  </si>
  <si>
    <t>ผู้สูงอายุและคนพิการ</t>
  </si>
  <si>
    <t xml:space="preserve">โครงการครอบครัวรักการอ่าน </t>
  </si>
  <si>
    <t>เครื่องปรับอากาศแบบแยกส่วน (ราคารวมค่าติดตั้ง)</t>
  </si>
  <si>
    <t>ขนาด 30,000 บีทียู 2 เครื่อง</t>
  </si>
  <si>
    <t>เครื่องคอมพิวเตอร์สำหรับงานสำนักงาน (จอแสดงภาพ</t>
  </si>
  <si>
    <t>ขนาดไม่น้อยกว่า 19 นิ้ว) พร้อมโปรแกรมระบบ</t>
  </si>
  <si>
    <t>ปฏิบัติการ (OS) แบบ GGWA ที่มีลิขสิทธิ์ถูกต้อง</t>
  </si>
  <si>
    <t>ค่าใช้จ่ายโครงการกรุงเทพฯ เมืองแห่งสุขาภิบาล</t>
  </si>
  <si>
    <t>สิ่งแวดล้อมที่ดี สะอาด ปลอดภัย</t>
  </si>
  <si>
    <t xml:space="preserve">โครงการกรุงเทพฯ เมืองอาหารปลอดภัย </t>
  </si>
  <si>
    <t>2. งบรายจ่ายอื่น</t>
  </si>
  <si>
    <t>ค่าใช้จ่ายในการบูรณาการความร่วมมือในการพัฒนา</t>
  </si>
  <si>
    <t>ประสิทธิภาพการแก้ไขปัญหาโรคไข้เลือดออก</t>
  </si>
  <si>
    <t>ในพื้นที่กรุงเทพมหานคร</t>
  </si>
  <si>
    <t xml:space="preserve">โครงการกรุงเทพมหานครเขตปลอดบุหรี่ </t>
  </si>
  <si>
    <t>ถูกต้องตามกฎหมาย 1 เครื่อง</t>
  </si>
  <si>
    <t>3. งบรายจ่ายอื่น</t>
  </si>
  <si>
    <t>โครงการตามแผนยุทธศาสตร์</t>
  </si>
  <si>
    <t>โครงการตามแผนยุทธศาสตร์บูรณาการ</t>
  </si>
  <si>
    <t>โต๊ะทำงาน ระดับปฏิบัติงาน,ปฏิบัติการ,ชำนาญงาน,</t>
  </si>
  <si>
    <t xml:space="preserve">อาวุโส,ชำนาญการ 44 ชุด </t>
  </si>
  <si>
    <t>(โรงเรียนคลองปักหลัก)</t>
  </si>
  <si>
    <t xml:space="preserve">เครื่องมัลติมีเดียโปรเจคเตอร์ ระดับ XGA </t>
  </si>
  <si>
    <t xml:space="preserve">ขนาด 3,500 ANSI Lumens 1 เครื่อง </t>
  </si>
  <si>
    <t>(โรงเรียนสุเหร่าทางควาย)</t>
  </si>
  <si>
    <t xml:space="preserve">เตียงเหล็กห้องพยาบาลพร้อมที่นอน 2 เตียง
</t>
  </si>
  <si>
    <t>(โรงเรียนแก่นทองอุปถัมภ์)</t>
  </si>
  <si>
    <t xml:space="preserve">โต๊ะเรียนและเก้าอี้เรียน (มอก.) ระดับ 6 </t>
  </si>
  <si>
    <t xml:space="preserve">สำหรับชั้น ป.5 - มัธยม 50 ชุด </t>
  </si>
  <si>
    <t xml:space="preserve">เครื่องขยายเสียงแบบตู้ลำโพงเคลื่อนที่
</t>
  </si>
  <si>
    <t>ขนาดไม่น้อยกว่า 450 วัตต์ 2 ชุด</t>
  </si>
  <si>
    <t>(โรงเรียนสุเหร่าจรเข้ขบ)</t>
  </si>
  <si>
    <t xml:space="preserve">โทรทัศน์ แอล อี ดี (LED TV) แบบ Smart TV </t>
  </si>
  <si>
    <t xml:space="preserve">ระดับความละเอียดจอภาพ 3840x2160 พิกเซล </t>
  </si>
  <si>
    <t xml:space="preserve">ขนาด 50 นิ้ว 1 เครื่อง </t>
  </si>
  <si>
    <t xml:space="preserve">เครื่องทำน้ำเย็นแบบต่อท่อ ขนาด 5 ก๊อก 
</t>
  </si>
  <si>
    <t>พร้อมอุปกรณ์ประกอบและค่าติดตั้ง 1 ชุด</t>
  </si>
  <si>
    <t>(โรงเรียนสุเหร่าทับช้าง)</t>
  </si>
  <si>
    <t xml:space="preserve">เตียงเหล็กห้องพยาบาลพร้อมที่นอน  2 เตียง
</t>
  </si>
  <si>
    <t xml:space="preserve">เครื่องถ่ายเอกสาร ระบบดิจิตอล (ขาว-ดำ) 
</t>
  </si>
  <si>
    <t xml:space="preserve">ความเร็ว 30 แผ่นต่อนาที 1 เครื่อง </t>
  </si>
  <si>
    <t xml:space="preserve">(โรงเรียนวัดกระทุ่มเสือปลา) </t>
  </si>
  <si>
    <t xml:space="preserve">ความเร็ว 20 แผ่นต่อนาที 1 เครื่อง </t>
  </si>
  <si>
    <t>ปรับปรุงระบบน้ำบนดิน</t>
  </si>
  <si>
    <t xml:space="preserve">ครุภัณฑ์ </t>
  </si>
  <si>
    <t>ตามแบบและรายการเลขที่ ปร.1/2566</t>
  </si>
  <si>
    <t xml:space="preserve"> - สร้างพื้น ค.ส.ล. วางถังเก็บน้ำพร้อมหลังคาคลุม </t>
  </si>
  <si>
    <t>ปรับปรุงอาคาร 3</t>
  </si>
  <si>
    <t>ปรับปรุงโรงครัว</t>
  </si>
  <si>
    <t>ปรับปรุงรั้วโรงเรียน</t>
  </si>
  <si>
    <t>ตามแบบและรายการเลขที่ ปร.2/2566</t>
  </si>
  <si>
    <t xml:space="preserve"> - ทาสีอาคาร</t>
  </si>
  <si>
    <t>ปรับปรุงอาคารลีลาวดี</t>
  </si>
  <si>
    <t>ปรับปรุงอาคารเฟื้องฟ้า</t>
  </si>
  <si>
    <t>ตามแบบและรายการเลขที่ ปร.3/2566</t>
  </si>
  <si>
    <t xml:space="preserve"> - ปรับปรุงหลังคาและเพดานอาคาร</t>
  </si>
  <si>
    <t>ปรับปรุงอาคาร 1</t>
  </si>
  <si>
    <t>ปรับปรุงอาคาร 2</t>
  </si>
  <si>
    <t>ปรับปรุงอาคาร 4</t>
  </si>
  <si>
    <t>ตามแบบและรายการเลขที่ ปร.4/2566</t>
  </si>
  <si>
    <t>ปรับปรุงสนามอเนกประสงค์</t>
  </si>
  <si>
    <t>ครุภัณฑ์</t>
  </si>
  <si>
    <t>ตามแบบและรายการเลขที่ ปร.11/2566</t>
  </si>
  <si>
    <t xml:space="preserve"> - สร้างพื้น ค.ส.ล. วางถังเก็บน้ำพร้อมหลังคาคลุม</t>
  </si>
  <si>
    <t xml:space="preserve"> - ปรับปรุงหลังคาและผนัง</t>
  </si>
  <si>
    <t xml:space="preserve"> - สร้างช่องประตู</t>
  </si>
  <si>
    <t xml:space="preserve"> - ปรับปรุงห้องน้ำนักเรียนบนอาคารชั้น 1</t>
  </si>
  <si>
    <t xml:space="preserve"> - ปรับปรุงทางเดินหลังอาคาร 2</t>
  </si>
  <si>
    <t xml:space="preserve"> - ปรับปรุงระบบระบายน้ำ</t>
  </si>
  <si>
    <t xml:space="preserve"> - ปรับปรุงพื้นสนาม</t>
  </si>
  <si>
    <t xml:space="preserve"> - เดินท่อประปา</t>
  </si>
  <si>
    <t xml:space="preserve">ค่าใช้จ่ายในการฝึกอบรมนายหมู่ลูกเสือสามัญ </t>
  </si>
  <si>
    <t>สามัญรุ่นใหญ่ และหัวหน้าหน่วยยุวกาชาด</t>
  </si>
  <si>
    <t>ค่าใช้จ่ายในการจัดประชุมสัมมนาคณะกรรมการ</t>
  </si>
  <si>
    <t>สถานศึกษาขั้นพื้นฐานโรงเรียนสังกัดกรุงเทพมหานคร</t>
  </si>
  <si>
    <t>ค่าใช้จ่ายในการสัมมนาประธานกรรมการเครือข่าย</t>
  </si>
  <si>
    <t>ผู้ปกครองเพื่อพัฒนาโรงเรียนสังกัดกรุงเทพมหานคร</t>
  </si>
  <si>
    <t>ค่าใช้จ่ายในการส่งเสริมสนับสนุนให้นักเรียนสร้างสรรค์</t>
  </si>
  <si>
    <t>ผลงานเพื่อการเรียนรู้</t>
  </si>
  <si>
    <t>ค่าใช้จ่ายในพิธีทบทวนคำปฏิญาณและสวนสนาม</t>
  </si>
  <si>
    <t>ลูกเสือกรุงเทพมหานคร</t>
  </si>
  <si>
    <t>ค่าใช้จ่ายในการเสริมสร้างศักยภาพของเด็กและเยาวชน</t>
  </si>
  <si>
    <t>เพื่อคุณภาพชีวิตที่ดีในพื้นที่กรุงเทพมหานครตามพระราชดำริ</t>
  </si>
  <si>
    <t xml:space="preserve">สมเด็จพระกนิษฐาธิราชเจ้า กรมสมเด็จพระเทพรัตนราชสุดาฯ </t>
  </si>
  <si>
    <t>สยามบรมราชกุมารี</t>
  </si>
  <si>
    <t>ค่าใช้จ่ายตามโครงการเรียนฟรี เรียนดี อย่างมีคุณภาพโรงเรียน</t>
  </si>
  <si>
    <t>สังกัดกรุงเทพมหานคร</t>
  </si>
  <si>
    <t>(14)</t>
  </si>
  <si>
    <t>(15)</t>
  </si>
  <si>
    <t>(16)</t>
  </si>
  <si>
    <t>(17)</t>
  </si>
  <si>
    <t>(18)</t>
  </si>
  <si>
    <t>ชดใช้เงินยืมเงินสะสม ปี 2564 เพื่อทดรองจ่ายเป็นเงินเดือนและ</t>
  </si>
  <si>
    <t>ค่าจ้างประจำ ค่าจ้างชั่วคราว และเงินอื่นที่เบิกจ่าย</t>
  </si>
  <si>
    <t>ในลักษณะเดียวกัน สำหรับงวดเดือนกรกฎาคม 2564</t>
  </si>
  <si>
    <t>ในลักษณะเดียวกัน สำหรับงวดเดือน สิงหาคม 2564</t>
  </si>
  <si>
    <t>- ลูกจ้างชั่วคราว (2)</t>
  </si>
  <si>
    <t xml:space="preserve">ผู้ว่าราชการกรุงเทพมหานคร สมาชิกสภากรุงเทพมหานคร และกรรมการชุมชน”  </t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</si>
  <si>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 xml:space="preserve">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การปฏิบัติหน้าที่ </t>
    </r>
  </si>
  <si>
    <t>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ดำเนินงานเกี่ยวกับส่วนราชการอื่นที่มิใช่</t>
  </si>
  <si>
    <t>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รวมถึงการสนับสนุน</t>
  </si>
  <si>
    <t>การบริหารราชการส่วนภูมิภาคในการจัดตั้ง ยุบและเปลี่ยนแปลงเขตปกครอง และการสอบสวนเปรียบเทียบแนวเขตที่มีปัญหาข้อขัดแย้ง งานป้องกัน</t>
  </si>
  <si>
    <t>และบรรเทาสาธารณภัย งานด้านยาเสพติด”</t>
  </si>
  <si>
    <t>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</t>
  </si>
  <si>
    <t>และมีความเหมาะสม กลยุทธ์ที่ 1.1.2.1   เพิ่มระดับการมีส่วนร่วมของประชาชนในการป้องกันและแก้ไขปัญหายาเสพติด (ตามแผนฯ กทม. หน้า 18)</t>
  </si>
  <si>
    <t>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ซึ่งเบิกจ่ายในลักษณะงบดังกล่าว"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</si>
  <si>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และ</t>
    </r>
  </si>
  <si>
    <t>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</si>
  <si>
    <t xml:space="preserve">   ค่าครุภัณฑ์ ที่ดินและสิ่งก่อสร้าง</t>
  </si>
  <si>
    <t xml:space="preserve">    ค่าครุภัณฑ์ ที่ดินและสิ่งก่อสร้าง</t>
  </si>
  <si>
    <t xml:space="preserve">มีความสะดวก และปลอดภัยในชีวิต  </t>
  </si>
  <si>
    <t>- การปรับปรุง ซ่อมแซม ถนน ตรอก ซอย สะพานและสิ่งสาธารณประโยชน์ที่อยู่ใน</t>
  </si>
  <si>
    <t xml:space="preserve">   จำนวน 11 ใบ</t>
  </si>
  <si>
    <t xml:space="preserve"> - ปรับปรุงห้องน้ำนักเรียนบนอาคารชั้น 2 จำนวน 2 ห้อง</t>
  </si>
  <si>
    <t xml:space="preserve"> - เครื่องสูบน้ำแบบหอยโข่งมอเตอร์ไฟฟ้า สูบน้ำได้</t>
  </si>
  <si>
    <t xml:space="preserve">   450 ลิตรต่อนาที จำนวน 1 เครื่อง</t>
  </si>
  <si>
    <t xml:space="preserve">   จำนวน  347 แห่ง</t>
  </si>
  <si>
    <t>07199-10</t>
  </si>
  <si>
    <t>ค่าใช้จ่ายในการอบรมวิชาชีพเสริมรายได้</t>
  </si>
  <si>
    <t>แผนงานบูรณาการพัฒนาคุณภาพชีวิตกลุ่มเปราะบางในพื้นที่กรุงเทพมหานคร</t>
  </si>
  <si>
    <t>ผู้สูงอายุ และคนพิการ</t>
  </si>
  <si>
    <t xml:space="preserve">พร้อมโปรแกรมระบบปฏิบัติการ (OS) แบบ GGWA </t>
  </si>
  <si>
    <t>ที่มีลิขสิทธิ์ถูกต้องตามกฎหมาย 6 เครื่อง</t>
  </si>
  <si>
    <t>ตามกฎหมาย 2 เครื่อง</t>
  </si>
  <si>
    <t xml:space="preserve">สำหรับชั้น ป.5 - มัธยม 30 ชุด </t>
  </si>
  <si>
    <t xml:space="preserve"> - ถังน้ำแบบไฟเบอร์กลาส ขนาดความจุ 2,000 ลิตร จำนวน 6 ใบ</t>
  </si>
  <si>
    <t>ฝั่งขวาถึงทางแยกท้ายซอยแยก 24 ฝั่งซ้ายถึง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</si>
  <si>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ปลอดอาชญากรรม</t>
    </r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</si>
  <si>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3.1 </t>
    </r>
  </si>
  <si>
    <r>
      <rPr>
        <b/>
        <sz val="16"/>
        <color theme="1"/>
        <rFont val="TH SarabunPSK"/>
        <family val="2"/>
      </rPr>
      <t xml:space="preserve">กิจกรรมหลัก </t>
    </r>
    <r>
      <rPr>
        <sz val="16"/>
        <color theme="1"/>
        <rFont val="TH SarabunPSK"/>
        <family val="2"/>
      </rPr>
      <t>: 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ตามระเบียบกรุงเทพมหานครว่าด้วยค่าใช้จ่ายในการจัดสวัสดิการและ</t>
    </r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</si>
  <si>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3.3 </t>
    </r>
  </si>
  <si>
    <r>
      <rPr>
        <b/>
        <sz val="16"/>
        <color theme="1"/>
        <rFont val="TH SarabunPSK"/>
        <family val="2"/>
      </rPr>
      <t>กิจกรรมหลัก :</t>
    </r>
    <r>
      <rPr>
        <sz val="16"/>
        <color theme="1"/>
        <rFont val="TH SarabunPSK"/>
        <family val="2"/>
      </rPr>
      <t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เสริมสร้างทัศนคติพื้นฐานร่วมกันของครอบครัวในการมีส่วนร่วม</t>
    </r>
  </si>
  <si>
    <r>
      <rPr>
        <b/>
        <sz val="16"/>
        <color theme="1"/>
        <rFont val="TH SarabunPSK"/>
        <family val="2"/>
      </rPr>
      <t>วัตถุประสงค์ :</t>
    </r>
    <r>
      <rPr>
        <sz val="16"/>
        <color theme="1"/>
        <rFont val="TH SarabunPSK"/>
        <family val="2"/>
      </rPr>
      <t xml:space="preserve"> 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1.5 เมืองสุขภาพดี </t>
    </r>
  </si>
  <si>
    <r>
      <rPr>
        <b/>
        <sz val="16"/>
        <color theme="1"/>
        <rFont val="TH SarabunPSK"/>
        <family val="2"/>
      </rPr>
      <t>กิจกรรมหลัก :</t>
    </r>
    <r>
      <rPr>
        <sz val="16"/>
        <color theme="1"/>
        <rFont val="TH SarabunPSK"/>
        <family val="2"/>
      </rPr>
      <t xml:space="preserve"> 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 เพื่อส่งเสริมให้</t>
    </r>
  </si>
  <si>
    <r>
      <t xml:space="preserve">วัตถุประสงค์ : </t>
    </r>
    <r>
      <rPr>
        <sz val="16"/>
        <color theme="1"/>
        <rFont val="TH SarabunPSK"/>
        <family val="2"/>
      </rPr>
      <t>สอดคล้องกับประเด็นยุทธศาสตร์ที่ 1 การสร้างเมืองปลอดภัยและหยุ่นตัวต่อวิกฤตการณ์ ยุทธศาสตร์ย่อยที่ 1.1 ปลอดอาชญากรรม</t>
    </r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</si>
  <si>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จัดกิจกรรมรณรงค์ป้องกันการสูบบุหรี่</t>
    </r>
  </si>
  <si>
    <t>รหัส    1300017-07199-15</t>
  </si>
  <si>
    <t>รหัส     50170000-07199-3</t>
  </si>
  <si>
    <t>รหัส  1300019-07199-1</t>
  </si>
  <si>
    <t>รหัส    1300019-07199-3</t>
  </si>
  <si>
    <t>รหัส   1300002-07199-2</t>
  </si>
  <si>
    <t xml:space="preserve">   ขนาด 0.18x0.18x8 ม. ระยะห่าง 3 ม. จำนวน 348 แห่ง</t>
  </si>
  <si>
    <t xml:space="preserve"> - สร้างเสาเข็มคอนกรีตอัดแรงรูปตัวไอ </t>
  </si>
  <si>
    <t xml:space="preserve"> - สร้างคาน ค.ส.ล. ขนาด 0.25x0.25x1.60 ม. </t>
  </si>
  <si>
    <t xml:space="preserve">   ระยะห่าง 3 ม. จำนวน 348 แห่ง</t>
  </si>
  <si>
    <t xml:space="preserve">   เนื้อที่ประมาณ 1,032 ตร.ม.</t>
  </si>
  <si>
    <t xml:space="preserve">   ขนาด 2x10 ม. สำหรับอาคาร 2 และอาคาร 3 </t>
  </si>
  <si>
    <t xml:space="preserve"> - ถังน้ำแบบไฟเบอร์กลาส ขนาดความจุ 2,000 ลิตร </t>
  </si>
  <si>
    <t xml:space="preserve">61,022/2,079/191 </t>
  </si>
  <si>
    <t xml:space="preserve">61,022/2,079/192 </t>
  </si>
  <si>
    <t xml:space="preserve">61,022/2,079/193 </t>
  </si>
  <si>
    <t xml:space="preserve">61,022/2,079/194 </t>
  </si>
  <si>
    <t xml:space="preserve">   ขนาด 2x4 ม. สำหรับอาคาร 4 </t>
  </si>
  <si>
    <t xml:space="preserve">   ขนาด 4x4 ม. สำหรับอาคาร 5 </t>
  </si>
  <si>
    <t xml:space="preserve"> - สร้างพื้น ค.ส.ล.วางถังเก็บน้ำพร้อมหลังคาคลุม ขนาด 3x10 ม. </t>
  </si>
  <si>
    <t xml:space="preserve"> - สร้างพื้น ค.ส.ล.วางถังเก็บน้ำพร้อมหลังคาคลุม ขนาด 3x4 ม.</t>
  </si>
  <si>
    <t>ค่าใช้จ่ายเกี่ยวกับการสนับสนุนกิจการ</t>
  </si>
  <si>
    <t>อาสาสมัครป้องกันภัยฝ่ายพลเรือน</t>
  </si>
  <si>
    <t>งานรายจ่ายบุคลากร - รหัส 1300023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</si>
  <si>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และรายใหม่เพิ่มขึ้นชุมชนละ 1 คน</t>
    </r>
  </si>
  <si>
    <t>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ป้องกันและแก้ไขปัญหายาเสพติดในพื้นที่กรุงเทพมหานคร</t>
  </si>
  <si>
    <t xml:space="preserve">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</t>
  </si>
  <si>
    <t xml:space="preserve"> โดยจัดให้มีการจัดเก็บภาษีที่ดินและสิ่งปลูกสร้าง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</t>
  </si>
  <si>
    <t xml:space="preserve">และผู้ด้วยโอกาส </t>
  </si>
  <si>
    <t>กลยุทธ์ที่ 3.1.3.1 ผู้สูงอายุ ผู้พิการ และผู้ด้วยโอกาส ได้รับความช่วยเหลือเพิ่มขึ้น (ตามแผนฯ กทม. หน้า 111)</t>
  </si>
  <si>
    <t xml:space="preserve">และกลุ่มเป้าหมายในพื้นที่กรุงเทพมหานคร </t>
  </si>
  <si>
    <t>กลยุทธ์ที่ 3.3.7.2 นำข้อมูลที่ได้จากการสำรวจมาดำเนินการพัฒนาเนื้อหาการเรียนรู้ตามอัธยาศัยที่สอดคล้องกับความต้องการของประชาชนแต่ละ</t>
  </si>
  <si>
    <t>ช่วงวัยและกลุ่มเป้าหมายในพื้นที่กรุงเทพมหานคร (ตามแผนฯ กทม. หน้า 128)</t>
  </si>
  <si>
    <t xml:space="preserve">75 /16 </t>
  </si>
  <si>
    <t>ครอบครัว ผู้ด้อยโอกาส ผู้สูงอายุและคนพิการ</t>
  </si>
  <si>
    <t>ฝ่ายการคลัง</t>
  </si>
  <si>
    <t xml:space="preserve">(Healthy City) 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 </t>
  </si>
  <si>
    <t>กลยุทธ์ที่ 1.5.11.1 ส่งเสริมการตรวจเฝ้าระวังคุณภาพอาหาร (ตามแผนฯ กทม. หน้า 72)</t>
  </si>
  <si>
    <t xml:space="preserve"> - สร้างบ่อพักท่อระบายน้ำในผิวจราจรขนาดเส้นผ่าศูนย์กลาง 0.80 ม. </t>
  </si>
  <si>
    <t xml:space="preserve">    1.1 ค่าตอบแทนใช้สอยและวัสดุ</t>
  </si>
  <si>
    <t xml:space="preserve">         1.1.1 ค่าตอบแทน </t>
  </si>
  <si>
    <t xml:space="preserve">     ค่าอาหารทำการนอกเวลา</t>
  </si>
  <si>
    <t xml:space="preserve">         1.1.2 ค่าใช้สอย</t>
  </si>
  <si>
    <t xml:space="preserve">     ส่วนใหญ่เป็นค่าจ้างเหมาดูแลทรัพย์สินและรักษาความปลอดภัย</t>
  </si>
  <si>
    <t xml:space="preserve">     ค่าจ้างทำความสะอาดอาคาร ค่าบำรุงรักษาซ่อมแซม</t>
  </si>
  <si>
    <t xml:space="preserve">     เครื่องปรับอากาศ ฯลฯ</t>
  </si>
  <si>
    <t xml:space="preserve">         1.1.3 ค่าวัสดุ</t>
  </si>
  <si>
    <t xml:space="preserve">     ส่วนใหญ่เป็นค่าวัสดุสำนักงานประเภทเครื่องเขียน แบบพิมพ์ </t>
  </si>
  <si>
    <t xml:space="preserve">     ค่าวัสดุน้ำมันเชื้อเพลิงและน้ำมันหล่อลื่น</t>
  </si>
  <si>
    <t xml:space="preserve">     ค่าจ้างเหมากำจัดปลวก หนู มด แมลงสาบ ฯลฯ</t>
  </si>
  <si>
    <t xml:space="preserve">    1.2 ค่าสาธารณูปโภค		</t>
  </si>
  <si>
    <t xml:space="preserve">     ค่าไฟฟ้าสำนักงาน ค่าน้ำประปา ค่าโทรศัพท์เคลื่อนที่</t>
  </si>
  <si>
    <t xml:space="preserve">         1.1.1 ค่าใช้สอย</t>
  </si>
  <si>
    <t xml:space="preserve">     ค่าซ่อมแซมยานพาหนะ</t>
  </si>
  <si>
    <t xml:space="preserve">         1.1.2 ค่าวัสดุ</t>
  </si>
  <si>
    <t xml:space="preserve">     ค่าวัสดุสำนักงานประเภทเครื่องเขียน แบบพิมพ์</t>
  </si>
  <si>
    <t xml:space="preserve">     ค่าวัสดุอุปกรณ์คอมพิวเตอร์</t>
  </si>
  <si>
    <t xml:space="preserve">     ค่าวัสดุยานพาหนะ</t>
  </si>
  <si>
    <t xml:space="preserve">          1.1.1 ค่าตอบแทน </t>
  </si>
  <si>
    <t xml:space="preserve">      ค่าอาหารทำการนอกเวลา</t>
  </si>
  <si>
    <t xml:space="preserve">          1.1.2 ค่าใช้สอย</t>
  </si>
  <si>
    <t xml:space="preserve">      ค่าจ้างเหมาบริการเป็นรายบุคคล</t>
  </si>
  <si>
    <t xml:space="preserve">      ค่าซ่อมแซมครุภัณฑ์</t>
  </si>
  <si>
    <t xml:space="preserve">      ค่าซ่อมแซมยานพาหนะ</t>
  </si>
  <si>
    <t xml:space="preserve">          1.1.3 ค่าวัสดุ</t>
  </si>
  <si>
    <t xml:space="preserve">      ส่วนใหญ่เป็นค่าวัสดุสำนักงานประเภทเครื่องเขียน แบบพิมพ์</t>
  </si>
  <si>
    <t xml:space="preserve">      ค่าวัสดุน้ำมันเชื้อเพลิงและน้ำมันหล่อลื่น</t>
  </si>
  <si>
    <t xml:space="preserve">      ค่าวัสดุอุปกรณ์คอมพิวเตอร์ ฯลฯ</t>
  </si>
  <si>
    <t xml:space="preserve">      ค่าไฟฟ้าสำนักงาน</t>
  </si>
  <si>
    <t xml:space="preserve">     ค่าจ้างเหมาบริการเป็นรายบุคคล</t>
  </si>
  <si>
    <t xml:space="preserve">     ค่าซ่อมแซมครุภัณฑ์</t>
  </si>
  <si>
    <t xml:space="preserve">     ส่วนใหญ่เป็นค่าวัสดุสำนักงานประเภทเครื่องเขียน แบบพิมพ์</t>
  </si>
  <si>
    <t xml:space="preserve">     ค่าวัสดุน้ำมันเชื้อเพลิงและน้ำมันหล่อลื่น ฯลฯ</t>
  </si>
  <si>
    <t xml:space="preserve">     ค่าไปรษณีย์  ค่าโทรศัพท์สำนักงาน</t>
  </si>
  <si>
    <t xml:space="preserve">     ส่วนใหญ่เป็นค่าวัสดุอุปกรณ์คอมพิวเตอร์ ค่าวัสดุสำนักงานประเภท</t>
  </si>
  <si>
    <t xml:space="preserve">     เครื่องเขียน แบบพิมพ์ ค่าวัสดุน้ำมันเชื้อเพลิงและน้ำมันหล่อลื่น ฯลฯ</t>
  </si>
  <si>
    <t xml:space="preserve">     ค่าไปรษณีย์</t>
  </si>
  <si>
    <t xml:space="preserve">     ค่าตอบแทนเจ้าหน้าที่เก็บขนมูลฝอย</t>
  </si>
  <si>
    <t xml:space="preserve">     ค่าตอบแทนเจ้าหน้าที่เก็บขนสิ่งปฏิกูล</t>
  </si>
  <si>
    <t xml:space="preserve">     ค่าตอบแทนเจ้าหน้าที่เก็บขนไขมัน</t>
  </si>
  <si>
    <t xml:space="preserve">     ส่วนใหญ่เป็นค่าวัสดุน้ำมันเชื้อเพลิงและน้ำมันหล่อลื่น</t>
  </si>
  <si>
    <t xml:space="preserve">     ค่าวัสดุอุปกรณ์ในการรักษาความสะอาด ฯลฯ</t>
  </si>
  <si>
    <t xml:space="preserve">     ค่าจ้างเหมาดูแลทรัพย์สินและรักษาความปลอดภัย</t>
  </si>
  <si>
    <t xml:space="preserve">     ค่าซ่อมแซมเครื่องจักรกลและเครื่องทุ่นแรง</t>
  </si>
  <si>
    <t xml:space="preserve">     ค่าวัสดุยานพาหนะ </t>
  </si>
  <si>
    <t xml:space="preserve">     ค่าวัสดุอุปกรณ์ในการปลูกและบำรุงรักษาต้นไม้ ฯลฯ</t>
  </si>
  <si>
    <t xml:space="preserve">     ค่าไฟฟ้า ค่าน้ำประปา</t>
  </si>
  <si>
    <t xml:space="preserve">     ค่าเบี้ยประชุม</t>
  </si>
  <si>
    <t xml:space="preserve">     ค่ารับรอง</t>
  </si>
  <si>
    <t xml:space="preserve">     ส่วนใหญ่เป็นค่าเครื่องแบบชุดปฏิบัติงาน</t>
  </si>
  <si>
    <t xml:space="preserve">     ชุดปฏิบัติงานเทศกิจกรุงเทพมหานคร</t>
  </si>
  <si>
    <t xml:space="preserve">     ค่าวัสดุสำนักงานประเภทเครื่องเขียน แบบพิมพ์ ฯลฯ</t>
  </si>
  <si>
    <t xml:space="preserve">     ค่าซ่อมแซมไฟฟ้าสาธารณะ</t>
  </si>
  <si>
    <t xml:space="preserve">     ค่าซ่อมแซมถนน ตรอก ซอย สะพานและสิ่งสาธารณประโยชน์</t>
  </si>
  <si>
    <t xml:space="preserve">     ส่วนใหญ่เป็นค่าวัสดุสำหรับหน่วยบริการเร่งด่วนกรุงเทพมหานคร BEST</t>
  </si>
  <si>
    <t xml:space="preserve">     ค่าวัสดุก่อสร้าง ค่าวัสดุน้ำมันเชื้อเพลิงและน้ำมันหล่อลื่น ฯลฯ</t>
  </si>
  <si>
    <t xml:space="preserve">    2.1 ค่าครุภัณฑ์ ที่ดินและสิ่งก่อสร้าง</t>
  </si>
  <si>
    <t xml:space="preserve">         2.1.1 ค่าครุภัณฑ์</t>
  </si>
  <si>
    <t xml:space="preserve">         2.1.2 ค่าที่ดินและสิ่งก่อสร้าง</t>
  </si>
  <si>
    <t xml:space="preserve">     ค่าจ้างเหมาล้างทำความสะอาดท่อระบายน้ำ</t>
  </si>
  <si>
    <t xml:space="preserve">     ค่าวัสดุยานพาหนะ ค่าวัสดุอุปกรณ์ทำความสะอาดท่อระบายน้ำ ฯลฯ</t>
  </si>
  <si>
    <t xml:space="preserve">     ค่าไฟฟ้า</t>
  </si>
  <si>
    <t xml:space="preserve">     ส่วนใหญ่เป็นค่าวัสดุอุปกรณ์คอมพิวเตอร์ ค่าวัสดุน้ำมันเชื้อเพลิง</t>
  </si>
  <si>
    <t xml:space="preserve">     และน้ำมันหล่อลื่น ค่าวัสดุสำนักงานประเภทเครื่องเขียน แบบพิมพ์ ฯลฯ</t>
  </si>
  <si>
    <t xml:space="preserve">     ค่าตอบแทนอาสาสมัครผู้ดูแลเด็ก</t>
  </si>
  <si>
    <t xml:space="preserve">     ค่าตอบแทนอาสาสมัครห้องสมุด/บ้านหนังสือ</t>
  </si>
  <si>
    <t xml:space="preserve">     ค่าตอบแทนกรรมการชุมชน</t>
  </si>
  <si>
    <t xml:space="preserve">     ค่าอาหารกลางวันและอาหารเสริม (นม)</t>
  </si>
  <si>
    <t xml:space="preserve">     ค่าซื้อหนังสือ วารสารฯ</t>
  </si>
  <si>
    <t xml:space="preserve">     ค่าวัสดุอุปกรณ์การเรียนการสอน</t>
  </si>
  <si>
    <t xml:space="preserve">     ค่าวัสดุสำหรับห้องสมุด/บ้านหนังสือและศูนย์เยาวชน</t>
  </si>
  <si>
    <t xml:space="preserve">     ค่าไฟฟ้าบ้านหนังสือ ค่าน้ำประปาบ้านหนังสือ</t>
  </si>
  <si>
    <t xml:space="preserve">     ค่าโทรศัพท์บ้านหนังสือ</t>
  </si>
  <si>
    <t xml:space="preserve">    ค่าครุภัณฑ์</t>
  </si>
  <si>
    <t xml:space="preserve">     และน้ำมันหล่อลื่น ค่าวัสดุสำนักงานประเภทเครื่องเขียน </t>
  </si>
  <si>
    <t xml:space="preserve">     แบบพิมพ์ ฯลฯ</t>
  </si>
  <si>
    <t xml:space="preserve">
         1.1.2 ค่าวัสดุ </t>
  </si>
  <si>
    <t xml:space="preserve">
         1.1.2 ค่าวัสดุ</t>
  </si>
  <si>
    <t xml:space="preserve">    ค่าวัสดุน้ำมันเชื้อเพลิงและน้ำมันหล่อลื่น</t>
  </si>
  <si>
    <t xml:space="preserve">    ค่าวัสดุสำนักงานประเภทเครื่องเขียน แบบพิมพ์</t>
  </si>
  <si>
    <t xml:space="preserve">     ค่าวัสดุอุปกรณ์คอมพิวเตอร์ ฯลฯ</t>
  </si>
  <si>
    <t xml:space="preserve">     ค่าตอบแทนครูผู้สอนศาสนาอิสลามในโรงเรียน</t>
  </si>
  <si>
    <t xml:space="preserve">     ส่วนใหญ่เป็นค่าจ้างเหมายามรักษาความปลอดภัยในโรงเรียน</t>
  </si>
  <si>
    <t xml:space="preserve">     สังกัดกรุงเทพมหานคร ค่าซ่อมแซมโรงเรียน</t>
  </si>
  <si>
    <t xml:space="preserve">     ค่าจ้างทำความสะอาดในโรงเรียน ฯลฯ</t>
  </si>
  <si>
    <t xml:space="preserve">        1.1.3 ค่าวัสดุ</t>
  </si>
  <si>
    <t xml:space="preserve">     ส่วนใหญ่เป็นค่าวัสดุ อุปกรณ์  เครื่องใช้ส่วนตัว ของเด็กอนุบาล</t>
  </si>
  <si>
    <t xml:space="preserve">     ค่าเครื่องหมายสัญลักษณ์ของสถานศึกษาสังกัดกรุงเทพมหานคร</t>
  </si>
  <si>
    <t xml:space="preserve">     ค่าแบบพิมพ์ต่างๆ สำหรับโรงเรียน ฯลฯ</t>
  </si>
  <si>
    <t xml:space="preserve">     ค่าไฟฟ้าโรงเรียน ค่าน้ำประปาโรงเรียน ค่าโทรศัพท์เคลื่อนที่</t>
  </si>
  <si>
    <t xml:space="preserve">     ค่าโทรศัพท์โรงเรียน</t>
  </si>
  <si>
    <t xml:space="preserve">        2.1.1 ค่าครุภัณฑ์</t>
  </si>
  <si>
    <t xml:space="preserve">       2.1.2 ค่าที่ดินและสิ่งก่อสร้าง</t>
  </si>
  <si>
    <t xml:space="preserve">   ค่าครุภัณฑ์</t>
  </si>
  <si>
    <t xml:space="preserve">         1.1  ค่าตอบแทน </t>
  </si>
  <si>
    <t xml:space="preserve">    1. ค่าตอบแทนใช้สอยและวัสดุ</t>
  </si>
  <si>
    <t xml:space="preserve">        1.1  ค่าตอบแทน </t>
  </si>
  <si>
    <t xml:space="preserve">   ค่าอาหารทำการนอกเวลา</t>
  </si>
  <si>
    <t xml:space="preserve">  ค่าอาหารทำการนอกเวลา</t>
  </si>
  <si>
    <t xml:space="preserve">        1.2  ค่าใช้สอย</t>
  </si>
  <si>
    <t xml:space="preserve">   ค่าซ่อมแซมยานพาหนะ</t>
  </si>
  <si>
    <t xml:space="preserve">  ค่าซ่อมแซมยานพาหนะ</t>
  </si>
  <si>
    <t xml:space="preserve">  ค่าซ่อมแซมครุภัณฑ์</t>
  </si>
  <si>
    <t xml:space="preserve">        1.3  ค่าวัสดุ</t>
  </si>
  <si>
    <t xml:space="preserve">   ส่วนใหญ่เป็นค่าเครื่องแบบชุดปฏิบัติงาน ค่าวัสดุสำนักงาน</t>
  </si>
  <si>
    <t xml:space="preserve">   ประเภทเครื่องเขียน แบบพิมพ์ ค่าเครื่องแต่งกาย ฯลฯ</t>
  </si>
  <si>
    <t xml:space="preserve">    1.  ค่าตอบแทนใช้สอยและวัสดุ</t>
  </si>
  <si>
    <t xml:space="preserve">         1.1  ค่าใช้สอย</t>
  </si>
  <si>
    <t xml:space="preserve">    ค่าซ่อมแซมยานพาหนะ</t>
  </si>
  <si>
    <t xml:space="preserve">         1.2  ค่าวัสดุ</t>
  </si>
  <si>
    <t xml:space="preserve">    ค่าวัสดุยานพาหนะ</t>
  </si>
  <si>
    <t xml:space="preserve">    1.1  ค่าตอบแทนใช้สอยและวัสดุ</t>
  </si>
  <si>
    <t xml:space="preserve">         1.1.1  ค่าใช้สอย</t>
  </si>
  <si>
    <t xml:space="preserve">         1.1.2  ค่าวัสดุ</t>
  </si>
  <si>
    <t xml:space="preserve">      ค่าวัสดุอุปกรณ์ในการรักษาความสะอาด</t>
  </si>
  <si>
    <t xml:space="preserve">      ค่าวัสดุป้องกันอุบัติภัย</t>
  </si>
  <si>
    <t xml:space="preserve">      ค่าวัสดุยานพาหนะ</t>
  </si>
  <si>
    <t xml:space="preserve">         1.2  ค่าใช้สอย</t>
  </si>
  <si>
    <t xml:space="preserve">   ค่าซ่อมแซมครุภัณฑ์</t>
  </si>
  <si>
    <t xml:space="preserve">         1.3  ค่าวัสดุ</t>
  </si>
  <si>
    <t xml:space="preserve">   ส่วนใหญ่เป็นค่าวัสดุน้ำมันเชื้อเพลิงและน้ำมันหล่อลื่น</t>
  </si>
  <si>
    <t xml:space="preserve">   ค่าวัสดุสำนักงานประเภทเครื่องเขียน แบบพิมพ์</t>
  </si>
  <si>
    <t xml:space="preserve">   ค่าวัสดุยานพาหนะ ฯลฯ</t>
  </si>
  <si>
    <t>ค่าตอบแทนใช้สอยและวัสดุ</t>
  </si>
  <si>
    <t xml:space="preserve"> ค่าวัสดุ</t>
  </si>
  <si>
    <t xml:space="preserve">     สังกัดกรุงเทพมหานคร  </t>
  </si>
  <si>
    <t xml:space="preserve">     ค่านิตยภัต</t>
  </si>
  <si>
    <t>ปรับปรุงห้องน้ำใต้บ้านพักภารโรง</t>
  </si>
  <si>
    <t xml:space="preserve"> - ปรับปรุงประตูห้องน้ำ</t>
  </si>
  <si>
    <t xml:space="preserve">ผลสัมฤทธิ์ : ประชาชนในพื้นที่มีคุณภาพชีวิตที่ดี ได้รับบริการอย่างทั่วถึง เป็นธรรม </t>
  </si>
  <si>
    <t xml:space="preserve">  ความรับผิดชอบของสำนักงานเขตเพื่อความปลอดภัยในชีวิตและทรัพย์สินของประชาชน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</si>
</sst>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_-* #,##0_-;\-* #,##0_-;_-* &quot;-&quot;??_-;_-@"/>
    <numFmt numFmtId="168" formatCode="_-* #,##0.00_-;\-* #,##0.00_-;_-* &quot;-&quot;??_-;_-@"/>
  </numFmts>
  <fonts count="3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trike/>
      <sz val="16"/>
      <name val="TH SarabunPSK"/>
      <family val="2"/>
    </font>
    <font>
      <sz val="8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rgb="FFA5A5A5"/>
      <name val="TH SarabunPSK"/>
      <family val="2"/>
    </font>
    <font>
      <b/>
      <sz val="11"/>
      <name val="Calibri"/>
      <family val="2"/>
      <scheme val="minor"/>
    </font>
    <font>
      <sz val="16"/>
      <color rgb="FF0070C0"/>
      <name val="TH SarabunPSK"/>
      <family val="2"/>
    </font>
    <font>
      <sz val="16"/>
      <color rgb="FF7030A0"/>
      <name val="TH SarabunPSK"/>
      <family val="2"/>
    </font>
    <font>
      <sz val="16"/>
      <color theme="1"/>
      <name val="Calibri"/>
      <family val="2"/>
      <charset val="222"/>
      <scheme val="minor"/>
    </font>
    <font>
      <sz val="13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6D7F39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rgb="FF2E75B5"/>
      </top>
      <bottom style="thick">
        <color rgb="FF2E75B5"/>
      </bottom>
      <diagonal/>
    </border>
    <border>
      <left/>
      <right/>
      <top style="thick">
        <color rgb="FF2E75B5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70C0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2">
    <xf numFmtId="0" fontId="0" fillId="0" borderId="0" xfId="0"/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9" xfId="0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49" fontId="8" fillId="0" borderId="8" xfId="0" applyNumberFormat="1" applyFont="1" applyBorder="1" applyAlignment="1">
      <alignment vertical="top"/>
    </xf>
    <xf numFmtId="0" fontId="10" fillId="0" borderId="6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49" fontId="10" fillId="4" borderId="6" xfId="0" applyNumberFormat="1" applyFont="1" applyFill="1" applyBorder="1" applyAlignment="1">
      <alignment horizontal="left" vertical="top"/>
    </xf>
    <xf numFmtId="49" fontId="10" fillId="4" borderId="9" xfId="0" applyNumberFormat="1" applyFont="1" applyFill="1" applyBorder="1" applyAlignment="1">
      <alignment horizontal="left" vertical="top"/>
    </xf>
    <xf numFmtId="49" fontId="10" fillId="5" borderId="6" xfId="0" applyNumberFormat="1" applyFont="1" applyFill="1" applyBorder="1" applyAlignment="1">
      <alignment horizontal="left" vertical="top"/>
    </xf>
    <xf numFmtId="0" fontId="8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 wrapText="1"/>
    </xf>
    <xf numFmtId="49" fontId="10" fillId="5" borderId="9" xfId="0" applyNumberFormat="1" applyFont="1" applyFill="1" applyBorder="1" applyAlignment="1">
      <alignment horizontal="left" vertical="top"/>
    </xf>
    <xf numFmtId="0" fontId="10" fillId="5" borderId="13" xfId="0" applyFont="1" applyFill="1" applyBorder="1" applyAlignment="1">
      <alignment horizontal="left" vertical="top" wrapText="1"/>
    </xf>
    <xf numFmtId="49" fontId="8" fillId="5" borderId="6" xfId="0" applyNumberFormat="1" applyFont="1" applyFill="1" applyBorder="1" applyAlignment="1">
      <alignment horizontal="left" vertical="top"/>
    </xf>
    <xf numFmtId="0" fontId="8" fillId="5" borderId="6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49" fontId="7" fillId="3" borderId="7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49" fontId="10" fillId="3" borderId="9" xfId="0" applyNumberFormat="1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center" vertical="top"/>
    </xf>
    <xf numFmtId="49" fontId="11" fillId="3" borderId="9" xfId="0" applyNumberFormat="1" applyFont="1" applyFill="1" applyBorder="1" applyAlignment="1">
      <alignment horizontal="center" vertical="top"/>
    </xf>
    <xf numFmtId="0" fontId="10" fillId="3" borderId="10" xfId="0" applyFont="1" applyFill="1" applyBorder="1" applyAlignment="1">
      <alignment horizontal="left" vertical="top" wrapText="1"/>
    </xf>
    <xf numFmtId="49" fontId="10" fillId="3" borderId="10" xfId="0" applyNumberFormat="1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left" vertical="top" wrapText="1"/>
    </xf>
    <xf numFmtId="49" fontId="10" fillId="3" borderId="8" xfId="0" applyNumberFormat="1" applyFont="1" applyFill="1" applyBorder="1" applyAlignment="1">
      <alignment horizontal="left" vertical="top"/>
    </xf>
    <xf numFmtId="49" fontId="10" fillId="3" borderId="6" xfId="0" applyNumberFormat="1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left" vertical="top" wrapText="1"/>
    </xf>
    <xf numFmtId="49" fontId="10" fillId="6" borderId="9" xfId="0" applyNumberFormat="1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/>
    </xf>
    <xf numFmtId="49" fontId="8" fillId="6" borderId="9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 wrapText="1"/>
    </xf>
    <xf numFmtId="49" fontId="10" fillId="6" borderId="6" xfId="0" applyNumberFormat="1" applyFont="1" applyFill="1" applyBorder="1" applyAlignment="1">
      <alignment horizontal="left" vertical="top"/>
    </xf>
    <xf numFmtId="0" fontId="10" fillId="6" borderId="9" xfId="0" applyFont="1" applyFill="1" applyBorder="1" applyAlignment="1">
      <alignment horizontal="left" vertical="top"/>
    </xf>
    <xf numFmtId="49" fontId="7" fillId="7" borderId="6" xfId="0" applyNumberFormat="1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left" vertical="top" wrapText="1"/>
    </xf>
    <xf numFmtId="49" fontId="7" fillId="7" borderId="6" xfId="0" applyNumberFormat="1" applyFont="1" applyFill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49" fontId="10" fillId="2" borderId="6" xfId="0" applyNumberFormat="1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 wrapText="1"/>
    </xf>
    <xf numFmtId="49" fontId="15" fillId="0" borderId="0" xfId="0" applyNumberFormat="1" applyFont="1" applyAlignment="1">
      <alignment wrapText="1"/>
    </xf>
    <xf numFmtId="0" fontId="15" fillId="0" borderId="0" xfId="0" applyFont="1"/>
    <xf numFmtId="0" fontId="8" fillId="0" borderId="0" xfId="0" applyFont="1"/>
    <xf numFmtId="0" fontId="7" fillId="8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15" fillId="0" borderId="11" xfId="0" quotePrefix="1" applyFont="1" applyBorder="1" applyAlignment="1">
      <alignment horizontal="left" vertical="center" indent="1"/>
    </xf>
    <xf numFmtId="0" fontId="15" fillId="0" borderId="8" xfId="0" quotePrefix="1" applyFont="1" applyBorder="1" applyAlignment="1">
      <alignment horizontal="left" vertical="center" indent="1"/>
    </xf>
    <xf numFmtId="0" fontId="15" fillId="0" borderId="14" xfId="0" quotePrefix="1" applyFont="1" applyBorder="1" applyAlignment="1">
      <alignment horizontal="left" vertical="center" indent="1"/>
    </xf>
    <xf numFmtId="0" fontId="7" fillId="8" borderId="8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6" fillId="0" borderId="0" xfId="0" quotePrefix="1" applyFont="1" applyAlignment="1">
      <alignment horizontal="left" vertical="center" indent="1"/>
    </xf>
    <xf numFmtId="0" fontId="10" fillId="0" borderId="0" xfId="0" applyFont="1" applyAlignment="1">
      <alignment vertical="top"/>
    </xf>
    <xf numFmtId="0" fontId="7" fillId="0" borderId="0" xfId="3" applyFont="1" applyAlignment="1">
      <alignment horizontal="left" vertical="center"/>
    </xf>
    <xf numFmtId="0" fontId="11" fillId="0" borderId="21" xfId="0" applyFont="1" applyBorder="1" applyAlignment="1">
      <alignment vertical="top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65" fontId="10" fillId="0" borderId="1" xfId="1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165" fontId="10" fillId="0" borderId="11" xfId="1" applyNumberFormat="1" applyFont="1" applyBorder="1" applyAlignment="1">
      <alignment vertical="top" wrapText="1"/>
    </xf>
    <xf numFmtId="0" fontId="10" fillId="0" borderId="14" xfId="0" applyFont="1" applyBorder="1" applyAlignment="1">
      <alignment horizontal="left" vertical="top"/>
    </xf>
    <xf numFmtId="165" fontId="10" fillId="0" borderId="14" xfId="1" applyNumberFormat="1" applyFont="1" applyBorder="1" applyAlignment="1">
      <alignment vertical="top" wrapText="1"/>
    </xf>
    <xf numFmtId="165" fontId="10" fillId="0" borderId="1" xfId="1" applyNumberFormat="1" applyFont="1" applyBorder="1" applyAlignment="1">
      <alignment vertical="top" wrapText="1"/>
    </xf>
    <xf numFmtId="43" fontId="10" fillId="0" borderId="1" xfId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166" fontId="11" fillId="0" borderId="1" xfId="0" applyNumberFormat="1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17" fillId="0" borderId="0" xfId="0" applyFont="1" applyAlignment="1">
      <alignment vertical="top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165" fontId="10" fillId="0" borderId="1" xfId="1" applyNumberFormat="1" applyFont="1" applyBorder="1" applyAlignment="1">
      <alignment horizontal="right" wrapText="1"/>
    </xf>
    <xf numFmtId="0" fontId="10" fillId="0" borderId="1" xfId="1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165" fontId="10" fillId="0" borderId="1" xfId="1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165" fontId="10" fillId="4" borderId="1" xfId="1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65" fontId="11" fillId="0" borderId="1" xfId="1" applyNumberFormat="1" applyFont="1" applyBorder="1" applyAlignment="1">
      <alignment vertical="top" wrapText="1"/>
    </xf>
    <xf numFmtId="165" fontId="11" fillId="0" borderId="0" xfId="1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 wrapText="1"/>
    </xf>
    <xf numFmtId="49" fontId="10" fillId="0" borderId="1" xfId="1" applyNumberFormat="1" applyFont="1" applyBorder="1" applyAlignment="1">
      <alignment horizontal="right" vertical="top" wrapText="1"/>
    </xf>
    <xf numFmtId="165" fontId="10" fillId="0" borderId="11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right" vertical="top" wrapText="1"/>
    </xf>
    <xf numFmtId="0" fontId="10" fillId="4" borderId="0" xfId="0" applyFont="1" applyFill="1" applyAlignment="1">
      <alignment vertical="top"/>
    </xf>
    <xf numFmtId="0" fontId="10" fillId="0" borderId="1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165" fontId="10" fillId="4" borderId="1" xfId="1" applyNumberFormat="1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right" vertical="top" wrapText="1"/>
    </xf>
    <xf numFmtId="49" fontId="10" fillId="0" borderId="1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7" fillId="0" borderId="0" xfId="3" applyFont="1" applyAlignment="1">
      <alignment horizontal="center"/>
    </xf>
    <xf numFmtId="0" fontId="7" fillId="0" borderId="15" xfId="3" applyFont="1" applyBorder="1" applyAlignment="1">
      <alignment vertical="top"/>
    </xf>
    <xf numFmtId="0" fontId="8" fillId="0" borderId="15" xfId="3" applyFont="1" applyBorder="1" applyAlignment="1">
      <alignment horizontal="center" vertical="top"/>
    </xf>
    <xf numFmtId="0" fontId="8" fillId="0" borderId="15" xfId="3" applyFont="1" applyBorder="1" applyAlignment="1">
      <alignment vertical="top"/>
    </xf>
    <xf numFmtId="0" fontId="8" fillId="0" borderId="19" xfId="3" applyFont="1" applyBorder="1" applyAlignment="1">
      <alignment horizontal="center" vertical="top" wrapText="1"/>
    </xf>
    <xf numFmtId="0" fontId="8" fillId="0" borderId="18" xfId="3" applyFont="1" applyBorder="1" applyAlignment="1">
      <alignment horizontal="center" vertical="top" wrapText="1"/>
    </xf>
    <xf numFmtId="165" fontId="10" fillId="0" borderId="1" xfId="1" applyNumberFormat="1" applyFont="1" applyBorder="1"/>
    <xf numFmtId="165" fontId="10" fillId="0" borderId="1" xfId="1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 wrapText="1"/>
    </xf>
    <xf numFmtId="165" fontId="10" fillId="0" borderId="24" xfId="7" applyNumberFormat="1" applyFont="1" applyFill="1" applyBorder="1" applyAlignment="1">
      <alignment vertical="top" wrapText="1"/>
    </xf>
    <xf numFmtId="43" fontId="7" fillId="0" borderId="24" xfId="7" applyFont="1" applyFill="1" applyBorder="1" applyAlignment="1">
      <alignment vertical="top" wrapText="1"/>
    </xf>
    <xf numFmtId="165" fontId="10" fillId="0" borderId="24" xfId="1" applyNumberFormat="1" applyFont="1" applyFill="1" applyBorder="1" applyAlignment="1">
      <alignment vertical="top" wrapText="1"/>
    </xf>
    <xf numFmtId="43" fontId="11" fillId="0" borderId="24" xfId="1" applyFont="1" applyFill="1" applyBorder="1" applyAlignment="1">
      <alignment vertical="top" wrapText="1"/>
    </xf>
    <xf numFmtId="43" fontId="7" fillId="0" borderId="24" xfId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  <xf numFmtId="165" fontId="10" fillId="0" borderId="14" xfId="1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9" fillId="0" borderId="24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 wrapText="1"/>
    </xf>
    <xf numFmtId="165" fontId="9" fillId="0" borderId="24" xfId="1" applyNumberFormat="1" applyFont="1" applyFill="1" applyBorder="1" applyAlignment="1">
      <alignment vertical="top" wrapText="1"/>
    </xf>
    <xf numFmtId="43" fontId="19" fillId="0" borderId="24" xfId="1" applyFont="1" applyFill="1" applyBorder="1" applyAlignment="1">
      <alignment vertical="top" wrapText="1"/>
    </xf>
    <xf numFmtId="43" fontId="19" fillId="0" borderId="0" xfId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4" fillId="0" borderId="0" xfId="0" applyFont="1"/>
    <xf numFmtId="0" fontId="8" fillId="0" borderId="0" xfId="8" applyFont="1"/>
    <xf numFmtId="0" fontId="24" fillId="0" borderId="0" xfId="8" applyFont="1"/>
    <xf numFmtId="0" fontId="7" fillId="0" borderId="0" xfId="8" applyFont="1"/>
    <xf numFmtId="0" fontId="7" fillId="0" borderId="0" xfId="8" applyFont="1" applyAlignment="1">
      <alignment horizontal="right" vertical="center"/>
    </xf>
    <xf numFmtId="0" fontId="15" fillId="0" borderId="0" xfId="8" applyFont="1" applyAlignment="1">
      <alignment vertical="center"/>
    </xf>
    <xf numFmtId="0" fontId="8" fillId="0" borderId="0" xfId="8" applyFont="1" applyAlignment="1">
      <alignment vertical="center"/>
    </xf>
    <xf numFmtId="167" fontId="8" fillId="0" borderId="0" xfId="8" applyNumberFormat="1" applyFont="1" applyAlignment="1">
      <alignment vertical="center"/>
    </xf>
    <xf numFmtId="167" fontId="7" fillId="0" borderId="0" xfId="8" applyNumberFormat="1" applyFont="1"/>
    <xf numFmtId="0" fontId="7" fillId="0" borderId="0" xfId="8" applyFont="1" applyAlignment="1">
      <alignment horizontal="left"/>
    </xf>
    <xf numFmtId="167" fontId="7" fillId="0" borderId="0" xfId="8" applyNumberFormat="1" applyFont="1" applyAlignment="1">
      <alignment horizontal="left"/>
    </xf>
    <xf numFmtId="0" fontId="8" fillId="0" borderId="0" xfId="8" applyFont="1" applyAlignment="1">
      <alignment vertical="top"/>
    </xf>
    <xf numFmtId="167" fontId="12" fillId="0" borderId="0" xfId="8" applyNumberFormat="1" applyFont="1" applyAlignment="1">
      <alignment vertical="center"/>
    </xf>
    <xf numFmtId="0" fontId="12" fillId="0" borderId="0" xfId="8" applyFont="1"/>
    <xf numFmtId="0" fontId="25" fillId="0" borderId="0" xfId="8" applyFont="1"/>
    <xf numFmtId="0" fontId="25" fillId="0" borderId="0" xfId="8" applyFont="1" applyAlignment="1">
      <alignment vertical="top"/>
    </xf>
    <xf numFmtId="167" fontId="12" fillId="0" borderId="0" xfId="8" applyNumberFormat="1" applyFont="1" applyAlignment="1">
      <alignment vertical="top"/>
    </xf>
    <xf numFmtId="167" fontId="15" fillId="0" borderId="0" xfId="8" applyNumberFormat="1" applyFont="1" applyAlignment="1">
      <alignment vertical="top"/>
    </xf>
    <xf numFmtId="0" fontId="13" fillId="0" borderId="0" xfId="8" applyFont="1" applyAlignment="1">
      <alignment vertical="center"/>
    </xf>
    <xf numFmtId="0" fontId="12" fillId="0" borderId="0" xfId="8" applyFont="1" applyAlignment="1">
      <alignment vertical="top"/>
    </xf>
    <xf numFmtId="0" fontId="12" fillId="0" borderId="0" xfId="8" applyFont="1" applyAlignment="1">
      <alignment vertical="top" wrapText="1"/>
    </xf>
    <xf numFmtId="0" fontId="15" fillId="0" borderId="0" xfId="8" applyFont="1" applyAlignment="1">
      <alignment vertical="top"/>
    </xf>
    <xf numFmtId="0" fontId="12" fillId="0" borderId="0" xfId="8" applyFont="1" applyAlignment="1">
      <alignment vertical="center"/>
    </xf>
    <xf numFmtId="0" fontId="13" fillId="0" borderId="0" xfId="8" applyFont="1"/>
    <xf numFmtId="0" fontId="7" fillId="0" borderId="0" xfId="8" applyFont="1" applyAlignment="1">
      <alignment vertical="center"/>
    </xf>
    <xf numFmtId="0" fontId="7" fillId="0" borderId="0" xfId="8" applyFont="1" applyAlignment="1">
      <alignment vertical="top"/>
    </xf>
    <xf numFmtId="0" fontId="7" fillId="0" borderId="0" xfId="8" applyFont="1" applyAlignment="1">
      <alignment vertical="top" wrapText="1"/>
    </xf>
    <xf numFmtId="0" fontId="8" fillId="0" borderId="0" xfId="8" applyFont="1" applyAlignment="1">
      <alignment wrapText="1"/>
    </xf>
    <xf numFmtId="0" fontId="25" fillId="0" borderId="0" xfId="9" applyFont="1"/>
    <xf numFmtId="0" fontId="11" fillId="0" borderId="0" xfId="9" applyFont="1"/>
    <xf numFmtId="0" fontId="7" fillId="0" borderId="0" xfId="9" applyFont="1"/>
    <xf numFmtId="0" fontId="11" fillId="0" borderId="0" xfId="9" applyFont="1" applyAlignment="1">
      <alignment horizontal="center"/>
    </xf>
    <xf numFmtId="0" fontId="1" fillId="0" borderId="0" xfId="8"/>
    <xf numFmtId="164" fontId="0" fillId="0" borderId="0" xfId="11" applyFont="1"/>
    <xf numFmtId="0" fontId="22" fillId="9" borderId="1" xfId="9" applyFont="1" applyFill="1" applyBorder="1" applyAlignment="1">
      <alignment horizontal="center"/>
    </xf>
    <xf numFmtId="43" fontId="22" fillId="9" borderId="1" xfId="10" applyFont="1" applyFill="1" applyBorder="1" applyAlignment="1">
      <alignment horizontal="center"/>
    </xf>
    <xf numFmtId="0" fontId="1" fillId="10" borderId="0" xfId="8" applyFill="1" applyAlignment="1">
      <alignment horizontal="left"/>
    </xf>
    <xf numFmtId="0" fontId="1" fillId="10" borderId="0" xfId="8" applyFill="1"/>
    <xf numFmtId="164" fontId="1" fillId="10" borderId="0" xfId="8" applyNumberFormat="1" applyFill="1"/>
    <xf numFmtId="0" fontId="23" fillId="0" borderId="0" xfId="8" applyFont="1" applyAlignment="1">
      <alignment horizontal="left" indent="1"/>
    </xf>
    <xf numFmtId="0" fontId="23" fillId="11" borderId="0" xfId="8" applyFont="1" applyFill="1" applyAlignment="1">
      <alignment horizontal="left"/>
    </xf>
    <xf numFmtId="0" fontId="23" fillId="11" borderId="0" xfId="8" applyFont="1" applyFill="1"/>
    <xf numFmtId="164" fontId="23" fillId="11" borderId="0" xfId="8" applyNumberFormat="1" applyFont="1" applyFill="1"/>
    <xf numFmtId="0" fontId="23" fillId="0" borderId="0" xfId="8" applyFont="1"/>
    <xf numFmtId="0" fontId="1" fillId="12" borderId="0" xfId="8" applyFill="1" applyAlignment="1">
      <alignment horizontal="left" indent="1"/>
    </xf>
    <xf numFmtId="0" fontId="1" fillId="12" borderId="0" xfId="8" applyFill="1"/>
    <xf numFmtId="164" fontId="1" fillId="12" borderId="0" xfId="8" applyNumberFormat="1" applyFill="1"/>
    <xf numFmtId="0" fontId="23" fillId="0" borderId="0" xfId="8" applyFont="1" applyAlignment="1">
      <alignment horizontal="left" indent="2"/>
    </xf>
    <xf numFmtId="164" fontId="23" fillId="0" borderId="0" xfId="8" applyNumberFormat="1" applyFont="1"/>
    <xf numFmtId="0" fontId="1" fillId="0" borderId="0" xfId="8" applyAlignment="1">
      <alignment horizontal="left" indent="3"/>
    </xf>
    <xf numFmtId="0" fontId="1" fillId="0" borderId="0" xfId="8" applyAlignment="1">
      <alignment horizontal="left"/>
    </xf>
    <xf numFmtId="164" fontId="1" fillId="0" borderId="0" xfId="8" applyNumberFormat="1"/>
    <xf numFmtId="0" fontId="27" fillId="11" borderId="0" xfId="8" applyFont="1" applyFill="1" applyAlignment="1">
      <alignment horizontal="left"/>
    </xf>
    <xf numFmtId="0" fontId="27" fillId="11" borderId="0" xfId="8" applyFont="1" applyFill="1"/>
    <xf numFmtId="164" fontId="27" fillId="11" borderId="0" xfId="8" applyNumberFormat="1" applyFont="1" applyFill="1"/>
    <xf numFmtId="0" fontId="1" fillId="0" borderId="2" xfId="8" applyBorder="1" applyAlignment="1">
      <alignment horizontal="left"/>
    </xf>
    <xf numFmtId="0" fontId="1" fillId="0" borderId="3" xfId="8" applyBorder="1"/>
    <xf numFmtId="0" fontId="1" fillId="0" borderId="4" xfId="8" applyBorder="1"/>
    <xf numFmtId="164" fontId="1" fillId="0" borderId="1" xfId="8" applyNumberFormat="1" applyBorder="1"/>
    <xf numFmtId="0" fontId="24" fillId="0" borderId="0" xfId="8" applyFont="1"/>
    <xf numFmtId="0" fontId="7" fillId="0" borderId="0" xfId="8" applyFont="1" applyAlignment="1">
      <alignment horizontal="center"/>
    </xf>
    <xf numFmtId="0" fontId="7" fillId="0" borderId="0" xfId="8" applyFont="1" applyAlignment="1">
      <alignment horizontal="center" vertical="center"/>
    </xf>
    <xf numFmtId="167" fontId="7" fillId="0" borderId="0" xfId="8" applyNumberFormat="1" applyFont="1" applyAlignment="1">
      <alignment horizontal="center"/>
    </xf>
    <xf numFmtId="167" fontId="7" fillId="0" borderId="0" xfId="8" applyNumberFormat="1" applyFont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7" fontId="7" fillId="0" borderId="0" xfId="8" applyNumberFormat="1" applyFont="1" applyAlignment="1">
      <alignment horizontal="center" vertical="center"/>
    </xf>
    <xf numFmtId="167" fontId="8" fillId="0" borderId="0" xfId="8" applyNumberFormat="1" applyFont="1" applyAlignment="1">
      <alignment vertical="top"/>
    </xf>
    <xf numFmtId="167" fontId="8" fillId="0" borderId="0" xfId="8" applyNumberFormat="1" applyFont="1" applyAlignment="1">
      <alignment vertical="top" wrapText="1"/>
    </xf>
    <xf numFmtId="167" fontId="8" fillId="0" borderId="0" xfId="8" applyNumberFormat="1" applyFont="1" applyAlignment="1">
      <alignment horizontal="right" vertical="top"/>
    </xf>
    <xf numFmtId="167" fontId="8" fillId="0" borderId="0" xfId="8" applyNumberFormat="1" applyFont="1" applyAlignment="1">
      <alignment horizontal="right" vertical="center"/>
    </xf>
    <xf numFmtId="167" fontId="8" fillId="0" borderId="0" xfId="8" applyNumberFormat="1" applyFont="1" applyAlignment="1">
      <alignment horizontal="center" vertical="center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horizontal="center" vertical="top"/>
    </xf>
    <xf numFmtId="0" fontId="8" fillId="0" borderId="0" xfId="8" applyFont="1" applyAlignment="1">
      <alignment horizontal="center" vertical="center"/>
    </xf>
    <xf numFmtId="0" fontId="8" fillId="0" borderId="0" xfId="8" applyFont="1" applyAlignment="1">
      <alignment horizontal="left" vertical="top" wrapText="1"/>
    </xf>
    <xf numFmtId="167" fontId="8" fillId="0" borderId="0" xfId="8" applyNumberFormat="1" applyFont="1" applyAlignment="1">
      <alignment horizontal="center" vertical="top" wrapText="1"/>
    </xf>
    <xf numFmtId="0" fontId="8" fillId="0" borderId="0" xfId="8" applyFont="1" applyAlignment="1">
      <alignment vertical="center" wrapText="1"/>
    </xf>
    <xf numFmtId="3" fontId="8" fillId="0" borderId="0" xfId="8" applyNumberFormat="1" applyFont="1"/>
    <xf numFmtId="3" fontId="8" fillId="0" borderId="0" xfId="8" applyNumberFormat="1" applyFont="1" applyAlignment="1">
      <alignment vertical="center" wrapText="1"/>
    </xf>
    <xf numFmtId="3" fontId="8" fillId="0" borderId="0" xfId="8" applyNumberFormat="1" applyFont="1" applyAlignment="1">
      <alignment vertical="center"/>
    </xf>
    <xf numFmtId="167" fontId="8" fillId="0" borderId="0" xfId="8" applyNumberFormat="1" applyFont="1" applyAlignment="1">
      <alignment horizontal="right" vertical="center" wrapText="1"/>
    </xf>
    <xf numFmtId="0" fontId="7" fillId="0" borderId="0" xfId="8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8" fillId="0" borderId="0" xfId="8" applyFont="1"/>
    <xf numFmtId="167" fontId="7" fillId="0" borderId="0" xfId="8" applyNumberFormat="1" applyFont="1" applyAlignment="1">
      <alignment horizontal="right"/>
    </xf>
    <xf numFmtId="167" fontId="7" fillId="0" borderId="0" xfId="8" applyNumberFormat="1" applyFont="1" applyAlignment="1">
      <alignment horizontal="center"/>
    </xf>
    <xf numFmtId="0" fontId="7" fillId="0" borderId="0" xfId="8" applyFont="1" applyAlignment="1">
      <alignment horizontal="left" wrapText="1"/>
    </xf>
    <xf numFmtId="167" fontId="7" fillId="0" borderId="0" xfId="8" applyNumberFormat="1" applyFont="1" applyAlignment="1">
      <alignment vertical="center"/>
    </xf>
    <xf numFmtId="0" fontId="7" fillId="0" borderId="0" xfId="8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65" fontId="10" fillId="0" borderId="11" xfId="1" applyNumberFormat="1" applyFont="1" applyBorder="1" applyAlignment="1">
      <alignment horizontal="center" vertical="top" wrapText="1"/>
    </xf>
    <xf numFmtId="165" fontId="10" fillId="0" borderId="14" xfId="1" applyNumberFormat="1" applyFont="1" applyBorder="1" applyAlignment="1">
      <alignment horizontal="center" vertical="top" wrapText="1"/>
    </xf>
    <xf numFmtId="167" fontId="7" fillId="0" borderId="0" xfId="8" applyNumberFormat="1" applyFont="1" applyAlignment="1">
      <alignment horizontal="center" vertical="center"/>
    </xf>
    <xf numFmtId="0" fontId="8" fillId="0" borderId="0" xfId="8" applyFont="1"/>
    <xf numFmtId="0" fontId="8" fillId="0" borderId="0" xfId="8" applyFont="1" applyAlignment="1">
      <alignment horizontal="center" vertical="top" wrapText="1"/>
    </xf>
    <xf numFmtId="0" fontId="8" fillId="0" borderId="25" xfId="8" applyFont="1" applyBorder="1" applyAlignment="1">
      <alignment horizontal="center" vertical="top" wrapText="1"/>
    </xf>
    <xf numFmtId="0" fontId="7" fillId="0" borderId="25" xfId="8" applyFont="1" applyBorder="1" applyAlignment="1">
      <alignment horizontal="center"/>
    </xf>
    <xf numFmtId="0" fontId="7" fillId="0" borderId="25" xfId="8" applyFont="1" applyBorder="1" applyAlignment="1">
      <alignment horizontal="center" vertical="top" wrapText="1"/>
    </xf>
    <xf numFmtId="167" fontId="8" fillId="0" borderId="26" xfId="8" applyNumberFormat="1" applyFont="1" applyBorder="1" applyAlignment="1">
      <alignment horizontal="center" vertical="center"/>
    </xf>
    <xf numFmtId="168" fontId="8" fillId="0" borderId="26" xfId="8" applyNumberFormat="1" applyFont="1" applyBorder="1" applyAlignment="1">
      <alignment vertical="center"/>
    </xf>
    <xf numFmtId="168" fontId="8" fillId="0" borderId="0" xfId="8" applyNumberFormat="1" applyFont="1" applyAlignment="1">
      <alignment vertical="center"/>
    </xf>
    <xf numFmtId="167" fontId="7" fillId="0" borderId="25" xfId="8" applyNumberFormat="1" applyFont="1" applyBorder="1" applyAlignment="1">
      <alignment horizontal="center" wrapText="1"/>
    </xf>
    <xf numFmtId="167" fontId="7" fillId="0" borderId="25" xfId="8" applyNumberFormat="1" applyFont="1" applyBorder="1" applyAlignment="1">
      <alignment wrapText="1"/>
    </xf>
    <xf numFmtId="0" fontId="19" fillId="0" borderId="0" xfId="8" applyFont="1" applyAlignment="1">
      <alignment horizontal="center" wrapText="1"/>
    </xf>
    <xf numFmtId="0" fontId="19" fillId="0" borderId="26" xfId="8" applyFont="1" applyBorder="1" applyAlignment="1">
      <alignment horizontal="center" wrapText="1"/>
    </xf>
    <xf numFmtId="0" fontId="7" fillId="0" borderId="26" xfId="8" applyFont="1" applyBorder="1" applyAlignment="1">
      <alignment horizontal="center"/>
    </xf>
    <xf numFmtId="0" fontId="8" fillId="0" borderId="0" xfId="8" applyFont="1" applyAlignment="1">
      <alignment horizontal="left" indent="1"/>
    </xf>
    <xf numFmtId="167" fontId="8" fillId="0" borderId="0" xfId="8" applyNumberFormat="1" applyFont="1" applyAlignment="1">
      <alignment horizontal="left" indent="1"/>
    </xf>
    <xf numFmtId="167" fontId="8" fillId="0" borderId="0" xfId="8" applyNumberFormat="1" applyFont="1"/>
    <xf numFmtId="0" fontId="28" fillId="0" borderId="0" xfId="8" applyFont="1" applyAlignment="1">
      <alignment vertical="top"/>
    </xf>
    <xf numFmtId="167" fontId="28" fillId="0" borderId="0" xfId="8" applyNumberFormat="1" applyFont="1" applyAlignment="1">
      <alignment vertical="top"/>
    </xf>
    <xf numFmtId="0" fontId="29" fillId="0" borderId="0" xfId="8" applyFont="1" applyAlignment="1">
      <alignment vertical="top"/>
    </xf>
    <xf numFmtId="0" fontId="7" fillId="0" borderId="25" xfId="8" applyFont="1" applyBorder="1" applyAlignment="1">
      <alignment horizontal="left" wrapText="1"/>
    </xf>
    <xf numFmtId="167" fontId="7" fillId="0" borderId="25" xfId="8" applyNumberFormat="1" applyFont="1" applyBorder="1" applyAlignment="1">
      <alignment horizontal="center"/>
    </xf>
    <xf numFmtId="168" fontId="8" fillId="0" borderId="0" xfId="8" applyNumberFormat="1" applyFont="1" applyAlignment="1">
      <alignment vertical="top"/>
    </xf>
    <xf numFmtId="168" fontId="7" fillId="0" borderId="0" xfId="8" applyNumberFormat="1" applyFont="1" applyAlignment="1">
      <alignment vertical="top"/>
    </xf>
    <xf numFmtId="0" fontId="8" fillId="0" borderId="0" xfId="8" applyFont="1" applyAlignment="1">
      <alignment horizontal="left" vertical="top" wrapText="1"/>
    </xf>
    <xf numFmtId="3" fontId="8" fillId="0" borderId="0" xfId="8" applyNumberFormat="1" applyFont="1" applyAlignment="1">
      <alignment vertical="top"/>
    </xf>
    <xf numFmtId="3" fontId="7" fillId="0" borderId="0" xfId="8" applyNumberFormat="1" applyFont="1" applyAlignment="1">
      <alignment vertical="top"/>
    </xf>
    <xf numFmtId="0" fontId="7" fillId="0" borderId="25" xfId="8" applyFont="1" applyBorder="1" applyAlignment="1">
      <alignment horizontal="left"/>
    </xf>
    <xf numFmtId="0" fontId="7" fillId="0" borderId="25" xfId="8" applyFont="1" applyBorder="1" applyAlignment="1">
      <alignment horizontal="center" vertical="center" wrapText="1"/>
    </xf>
    <xf numFmtId="0" fontId="7" fillId="0" borderId="25" xfId="8" applyFont="1" applyBorder="1" applyAlignment="1">
      <alignment horizontal="center" vertical="center"/>
    </xf>
    <xf numFmtId="167" fontId="8" fillId="0" borderId="26" xfId="8" applyNumberFormat="1" applyFont="1" applyBorder="1" applyAlignment="1">
      <alignment horizontal="center"/>
    </xf>
    <xf numFmtId="167" fontId="8" fillId="0" borderId="0" xfId="8" applyNumberFormat="1" applyFont="1" applyAlignment="1">
      <alignment horizontal="center"/>
    </xf>
    <xf numFmtId="167" fontId="7" fillId="0" borderId="25" xfId="8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4" borderId="11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top" wrapText="1"/>
    </xf>
    <xf numFmtId="165" fontId="10" fillId="0" borderId="8" xfId="1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165" fontId="10" fillId="0" borderId="11" xfId="1" applyNumberFormat="1" applyFont="1" applyBorder="1" applyAlignment="1">
      <alignment horizontal="left" vertical="center" wrapText="1"/>
    </xf>
    <xf numFmtId="165" fontId="10" fillId="0" borderId="14" xfId="1" applyNumberFormat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top" wrapText="1"/>
    </xf>
    <xf numFmtId="0" fontId="8" fillId="0" borderId="0" xfId="3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65" fontId="10" fillId="0" borderId="11" xfId="1" applyNumberFormat="1" applyFont="1" applyBorder="1" applyAlignment="1">
      <alignment horizontal="right" vertical="top" wrapText="1"/>
    </xf>
    <xf numFmtId="165" fontId="10" fillId="0" borderId="14" xfId="1" applyNumberFormat="1" applyFont="1" applyBorder="1" applyAlignment="1">
      <alignment horizontal="right" vertical="top" wrapText="1"/>
    </xf>
    <xf numFmtId="43" fontId="10" fillId="0" borderId="14" xfId="1" applyFont="1" applyBorder="1" applyAlignment="1">
      <alignment horizontal="right" vertical="center" wrapText="1"/>
    </xf>
    <xf numFmtId="165" fontId="10" fillId="0" borderId="11" xfId="1" applyNumberFormat="1" applyFont="1" applyBorder="1" applyAlignment="1">
      <alignment horizontal="right" vertical="center" wrapText="1"/>
    </xf>
    <xf numFmtId="165" fontId="10" fillId="0" borderId="14" xfId="1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/>
    </xf>
    <xf numFmtId="165" fontId="10" fillId="0" borderId="8" xfId="1" applyNumberFormat="1" applyFont="1" applyBorder="1" applyAlignment="1">
      <alignment vertical="top" wrapText="1"/>
    </xf>
    <xf numFmtId="0" fontId="10" fillId="0" borderId="8" xfId="0" applyFont="1" applyBorder="1" applyAlignment="1">
      <alignment horizontal="left" vertical="top"/>
    </xf>
    <xf numFmtId="0" fontId="10" fillId="0" borderId="14" xfId="0" applyFont="1" applyBorder="1" applyAlignment="1">
      <alignment horizontal="center" vertical="center"/>
    </xf>
    <xf numFmtId="43" fontId="10" fillId="0" borderId="14" xfId="1" applyFont="1" applyBorder="1" applyAlignment="1">
      <alignment horizontal="right" vertical="top" wrapText="1"/>
    </xf>
    <xf numFmtId="43" fontId="10" fillId="0" borderId="14" xfId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165" fontId="10" fillId="0" borderId="14" xfId="1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right" vertical="center" wrapText="1"/>
    </xf>
    <xf numFmtId="0" fontId="10" fillId="4" borderId="11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horizontal="center" vertical="top" wrapText="1"/>
    </xf>
    <xf numFmtId="165" fontId="10" fillId="4" borderId="11" xfId="1" applyNumberFormat="1" applyFont="1" applyFill="1" applyBorder="1" applyAlignment="1">
      <alignment horizontal="right" vertical="top" wrapText="1"/>
    </xf>
    <xf numFmtId="0" fontId="10" fillId="4" borderId="14" xfId="0" applyFont="1" applyFill="1" applyBorder="1" applyAlignment="1">
      <alignment vertical="top" wrapText="1"/>
    </xf>
    <xf numFmtId="0" fontId="10" fillId="4" borderId="14" xfId="0" applyFont="1" applyFill="1" applyBorder="1" applyAlignment="1">
      <alignment horizontal="center" vertical="top" wrapText="1"/>
    </xf>
    <xf numFmtId="165" fontId="10" fillId="4" borderId="14" xfId="1" applyNumberFormat="1" applyFont="1" applyFill="1" applyBorder="1" applyAlignment="1">
      <alignment horizontal="right" vertical="top" wrapText="1"/>
    </xf>
    <xf numFmtId="165" fontId="8" fillId="0" borderId="1" xfId="1" applyNumberFormat="1" applyFont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165" fontId="10" fillId="0" borderId="11" xfId="1" applyNumberFormat="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65" fontId="10" fillId="0" borderId="8" xfId="1" applyNumberFormat="1" applyFont="1" applyBorder="1" applyAlignment="1">
      <alignment horizontal="center" vertical="top" wrapText="1"/>
    </xf>
    <xf numFmtId="165" fontId="10" fillId="0" borderId="8" xfId="1" applyNumberFormat="1" applyFont="1" applyFill="1" applyBorder="1" applyAlignment="1">
      <alignment horizontal="center" vertical="top" wrapText="1"/>
    </xf>
    <xf numFmtId="165" fontId="10" fillId="4" borderId="8" xfId="1" applyNumberFormat="1" applyFont="1" applyFill="1" applyBorder="1" applyAlignment="1">
      <alignment horizontal="center" vertical="top" wrapText="1"/>
    </xf>
    <xf numFmtId="165" fontId="11" fillId="0" borderId="1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1" applyNumberFormat="1" applyFont="1" applyBorder="1" applyAlignment="1">
      <alignment vertical="top" wrapText="1"/>
    </xf>
    <xf numFmtId="165" fontId="10" fillId="0" borderId="8" xfId="1" applyNumberFormat="1" applyFont="1" applyBorder="1" applyAlignment="1">
      <alignment horizontal="right" vertical="top" wrapText="1"/>
    </xf>
    <xf numFmtId="0" fontId="10" fillId="0" borderId="8" xfId="0" applyFont="1" applyBorder="1" applyAlignment="1">
      <alignment horizontal="right" vertical="top" wrapText="1"/>
    </xf>
    <xf numFmtId="165" fontId="10" fillId="4" borderId="8" xfId="1" applyNumberFormat="1" applyFont="1" applyFill="1" applyBorder="1" applyAlignment="1">
      <alignment horizontal="right" vertical="top" wrapText="1"/>
    </xf>
    <xf numFmtId="0" fontId="10" fillId="4" borderId="11" xfId="0" applyFont="1" applyFill="1" applyBorder="1" applyAlignment="1">
      <alignment horizontal="right" vertical="top" wrapText="1"/>
    </xf>
    <xf numFmtId="0" fontId="10" fillId="4" borderId="14" xfId="0" applyFont="1" applyFill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8" fillId="0" borderId="0" xfId="8" applyFont="1" applyAlignment="1">
      <alignment horizontal="left" vertical="top"/>
    </xf>
    <xf numFmtId="0" fontId="24" fillId="0" borderId="0" xfId="8" applyFont="1" applyAlignment="1"/>
    <xf numFmtId="167" fontId="8" fillId="0" borderId="0" xfId="8" applyNumberFormat="1" applyFont="1" applyAlignment="1">
      <alignment horizontal="right"/>
    </xf>
    <xf numFmtId="0" fontId="7" fillId="0" borderId="0" xfId="8" applyFont="1" applyAlignment="1">
      <alignment horizontal="center"/>
    </xf>
    <xf numFmtId="0" fontId="8" fillId="0" borderId="0" xfId="8" applyFont="1"/>
    <xf numFmtId="0" fontId="7" fillId="0" borderId="0" xfId="8" applyFont="1" applyAlignment="1">
      <alignment horizontal="center" vertical="center"/>
    </xf>
    <xf numFmtId="0" fontId="8" fillId="0" borderId="0" xfId="8" applyFont="1" applyAlignment="1">
      <alignment horizontal="left" vertical="top" wrapText="1"/>
    </xf>
    <xf numFmtId="167" fontId="7" fillId="0" borderId="0" xfId="8" applyNumberFormat="1" applyFont="1" applyAlignment="1">
      <alignment horizontal="center" vertical="center"/>
    </xf>
    <xf numFmtId="0" fontId="8" fillId="0" borderId="0" xfId="8" applyFont="1" applyAlignment="1">
      <alignment horizontal="left" vertical="top"/>
    </xf>
    <xf numFmtId="0" fontId="7" fillId="0" borderId="0" xfId="0" applyFont="1" applyAlignment="1">
      <alignment horizontal="center"/>
    </xf>
    <xf numFmtId="0" fontId="8" fillId="0" borderId="0" xfId="8" applyFont="1" applyAlignment="1">
      <alignment horizontal="left" vertical="top" wrapText="1"/>
    </xf>
    <xf numFmtId="0" fontId="8" fillId="0" borderId="0" xfId="8" applyFont="1"/>
    <xf numFmtId="0" fontId="8" fillId="0" borderId="0" xfId="8" applyFont="1" applyAlignment="1">
      <alignment horizontal="left" indent="2"/>
    </xf>
    <xf numFmtId="0" fontId="10" fillId="0" borderId="0" xfId="0" applyFont="1" applyAlignment="1">
      <alignment horizontal="left" vertical="top"/>
    </xf>
    <xf numFmtId="0" fontId="8" fillId="0" borderId="0" xfId="8" applyFont="1" applyAlignment="1">
      <alignment horizontal="left" vertical="top"/>
    </xf>
    <xf numFmtId="49" fontId="7" fillId="0" borderId="0" xfId="8" applyNumberFormat="1" applyFont="1" applyAlignment="1">
      <alignment horizontal="center"/>
    </xf>
    <xf numFmtId="49" fontId="8" fillId="0" borderId="0" xfId="8" applyNumberFormat="1" applyFont="1" applyAlignment="1">
      <alignment wrapText="1"/>
    </xf>
    <xf numFmtId="3" fontId="8" fillId="0" borderId="0" xfId="8" applyNumberFormat="1" applyFont="1" applyAlignment="1">
      <alignment horizontal="right" vertical="top" wrapText="1"/>
    </xf>
    <xf numFmtId="3" fontId="8" fillId="0" borderId="0" xfId="8" applyNumberFormat="1" applyFont="1" applyAlignment="1">
      <alignment horizontal="right" wrapText="1"/>
    </xf>
    <xf numFmtId="167" fontId="7" fillId="0" borderId="0" xfId="8" applyNumberFormat="1" applyFont="1" applyAlignment="1">
      <alignment vertical="top"/>
    </xf>
    <xf numFmtId="0" fontId="8" fillId="0" borderId="0" xfId="8" applyFont="1" applyAlignment="1"/>
    <xf numFmtId="0" fontId="7" fillId="0" borderId="0" xfId="8" applyFont="1" applyAlignment="1"/>
    <xf numFmtId="167" fontId="8" fillId="0" borderId="0" xfId="8" applyNumberFormat="1" applyFont="1" applyAlignment="1">
      <alignment horizontal="right" vertical="top" wrapText="1"/>
    </xf>
    <xf numFmtId="49" fontId="8" fillId="0" borderId="0" xfId="8" applyNumberFormat="1" applyFont="1" applyAlignment="1"/>
    <xf numFmtId="0" fontId="7" fillId="0" borderId="0" xfId="8" applyFont="1" applyAlignment="1">
      <alignment wrapText="1"/>
    </xf>
    <xf numFmtId="0" fontId="7" fillId="0" borderId="0" xfId="8" applyFont="1" applyAlignment="1">
      <alignment horizontal="center" vertical="center" wrapText="1"/>
    </xf>
    <xf numFmtId="165" fontId="8" fillId="0" borderId="0" xfId="1" applyNumberFormat="1" applyFont="1"/>
    <xf numFmtId="166" fontId="11" fillId="0" borderId="1" xfId="0" applyNumberFormat="1" applyFont="1" applyBorder="1" applyAlignment="1">
      <alignment horizontal="right" vertical="top" wrapText="1"/>
    </xf>
    <xf numFmtId="49" fontId="7" fillId="0" borderId="0" xfId="8" applyNumberFormat="1" applyFont="1" applyAlignment="1"/>
    <xf numFmtId="49" fontId="8" fillId="0" borderId="0" xfId="8" applyNumberFormat="1" applyFont="1" applyAlignment="1">
      <alignment horizontal="left"/>
    </xf>
    <xf numFmtId="49" fontId="7" fillId="0" borderId="0" xfId="9" applyNumberFormat="1" applyFont="1" applyAlignment="1"/>
    <xf numFmtId="0" fontId="30" fillId="0" borderId="0" xfId="0" applyFont="1"/>
    <xf numFmtId="165" fontId="10" fillId="0" borderId="0" xfId="1" applyNumberFormat="1" applyFont="1" applyBorder="1" applyAlignment="1">
      <alignment vertical="top"/>
    </xf>
    <xf numFmtId="165" fontId="10" fillId="0" borderId="0" xfId="1" applyNumberFormat="1" applyFont="1" applyBorder="1" applyAlignment="1">
      <alignment horizontal="right" vertical="top"/>
    </xf>
    <xf numFmtId="49" fontId="8" fillId="0" borderId="0" xfId="0" applyNumberFormat="1" applyFont="1" applyAlignment="1">
      <alignment wrapText="1"/>
    </xf>
    <xf numFmtId="0" fontId="10" fillId="0" borderId="0" xfId="0" applyFont="1" applyAlignment="1">
      <alignment horizontal="left"/>
    </xf>
    <xf numFmtId="49" fontId="8" fillId="0" borderId="0" xfId="0" applyNumberFormat="1" applyFont="1" applyAlignment="1"/>
    <xf numFmtId="49" fontId="8" fillId="0" borderId="0" xfId="0" quotePrefix="1" applyNumberFormat="1" applyFont="1" applyAlignment="1"/>
    <xf numFmtId="0" fontId="8" fillId="0" borderId="0" xfId="8" applyFont="1"/>
    <xf numFmtId="0" fontId="8" fillId="0" borderId="0" xfId="8" applyFont="1"/>
    <xf numFmtId="0" fontId="8" fillId="0" borderId="0" xfId="8" applyFont="1" applyAlignment="1">
      <alignment horizontal="left" vertical="top"/>
    </xf>
    <xf numFmtId="166" fontId="11" fillId="0" borderId="1" xfId="0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vertical="top" wrapText="1"/>
    </xf>
    <xf numFmtId="0" fontId="7" fillId="0" borderId="20" xfId="3" applyFont="1" applyBorder="1" applyAlignment="1">
      <alignment horizontal="left" vertical="top" wrapText="1"/>
    </xf>
    <xf numFmtId="0" fontId="7" fillId="0" borderId="20" xfId="3" applyFont="1" applyBorder="1" applyAlignment="1">
      <alignment horizontal="center" vertical="top" wrapText="1"/>
    </xf>
    <xf numFmtId="165" fontId="11" fillId="0" borderId="1" xfId="1" applyNumberFormat="1" applyFont="1" applyBorder="1" applyAlignment="1">
      <alignment horizontal="center" vertical="top" wrapText="1"/>
    </xf>
    <xf numFmtId="167" fontId="7" fillId="0" borderId="25" xfId="8" applyNumberFormat="1" applyFont="1" applyBorder="1" applyAlignment="1">
      <alignment horizontal="right" vertical="center" wrapText="1"/>
    </xf>
    <xf numFmtId="0" fontId="8" fillId="0" borderId="0" xfId="8" applyFont="1"/>
    <xf numFmtId="0" fontId="7" fillId="0" borderId="0" xfId="8" applyFont="1" applyAlignment="1">
      <alignment horizontal="center" vertical="center"/>
    </xf>
    <xf numFmtId="167" fontId="7" fillId="0" borderId="0" xfId="8" applyNumberFormat="1" applyFont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43" fontId="8" fillId="0" borderId="0" xfId="7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65" fontId="8" fillId="0" borderId="1" xfId="7" applyNumberFormat="1" applyFont="1" applyFill="1" applyBorder="1" applyAlignment="1">
      <alignment vertical="top" wrapText="1"/>
    </xf>
    <xf numFmtId="43" fontId="7" fillId="0" borderId="1" xfId="7" applyFont="1" applyFill="1" applyBorder="1" applyAlignment="1">
      <alignment vertical="top" wrapText="1"/>
    </xf>
    <xf numFmtId="165" fontId="7" fillId="0" borderId="1" xfId="7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165" fontId="7" fillId="0" borderId="0" xfId="1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165" fontId="8" fillId="0" borderId="11" xfId="1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65" fontId="8" fillId="0" borderId="8" xfId="1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165" fontId="8" fillId="0" borderId="14" xfId="1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43" fontId="7" fillId="0" borderId="1" xfId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65" fontId="8" fillId="0" borderId="1" xfId="1" applyNumberFormat="1" applyFont="1" applyFill="1" applyBorder="1" applyAlignment="1">
      <alignment vertical="top" wrapText="1"/>
    </xf>
    <xf numFmtId="49" fontId="8" fillId="0" borderId="14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vertical="top" wrapText="1"/>
    </xf>
    <xf numFmtId="165" fontId="8" fillId="0" borderId="0" xfId="1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165" fontId="8" fillId="0" borderId="11" xfId="1" applyNumberFormat="1" applyFont="1" applyFill="1" applyBorder="1" applyAlignment="1">
      <alignment vertical="top" wrapText="1"/>
    </xf>
    <xf numFmtId="165" fontId="8" fillId="0" borderId="8" xfId="1" applyNumberFormat="1" applyFont="1" applyFill="1" applyBorder="1" applyAlignment="1">
      <alignment vertical="top" wrapText="1"/>
    </xf>
    <xf numFmtId="165" fontId="8" fillId="0" borderId="14" xfId="1" applyNumberFormat="1" applyFont="1" applyFill="1" applyBorder="1" applyAlignment="1">
      <alignment vertical="top" wrapText="1"/>
    </xf>
    <xf numFmtId="43" fontId="7" fillId="0" borderId="0" xfId="1" applyFont="1" applyFill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43" fontId="8" fillId="0" borderId="0" xfId="1" applyFont="1" applyFill="1" applyBorder="1" applyAlignment="1">
      <alignment horizontal="center" vertical="top"/>
    </xf>
    <xf numFmtId="0" fontId="7" fillId="0" borderId="28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8" fillId="0" borderId="0" xfId="8" applyFont="1" applyAlignment="1">
      <alignment horizontal="center" vertical="center" wrapText="1"/>
    </xf>
    <xf numFmtId="0" fontId="8" fillId="0" borderId="0" xfId="8" applyFont="1"/>
    <xf numFmtId="0" fontId="8" fillId="0" borderId="0" xfId="8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3" fontId="31" fillId="0" borderId="11" xfId="1" applyFont="1" applyBorder="1" applyAlignment="1">
      <alignment vertical="center"/>
    </xf>
    <xf numFmtId="49" fontId="8" fillId="0" borderId="11" xfId="1" applyNumberFormat="1" applyFont="1" applyFill="1" applyBorder="1" applyAlignment="1">
      <alignment horizontal="right" vertical="top" wrapText="1"/>
    </xf>
    <xf numFmtId="0" fontId="8" fillId="0" borderId="0" xfId="8" applyFont="1" applyAlignment="1">
      <alignment horizontal="left" vertical="top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horizontal="left" vertical="top"/>
    </xf>
    <xf numFmtId="167" fontId="7" fillId="0" borderId="0" xfId="8" applyNumberFormat="1" applyFont="1" applyAlignment="1">
      <alignment horizontal="left" vertical="center"/>
    </xf>
    <xf numFmtId="0" fontId="7" fillId="0" borderId="0" xfId="8" applyFont="1" applyAlignment="1">
      <alignment horizontal="left" vertical="center"/>
    </xf>
    <xf numFmtId="167" fontId="8" fillId="0" borderId="0" xfId="8" applyNumberFormat="1" applyFont="1" applyAlignment="1">
      <alignment horizontal="left" vertical="center"/>
    </xf>
    <xf numFmtId="167" fontId="8" fillId="0" borderId="0" xfId="8" applyNumberFormat="1" applyFont="1" applyAlignment="1">
      <alignment horizontal="left" vertical="top"/>
    </xf>
    <xf numFmtId="0" fontId="8" fillId="0" borderId="0" xfId="8" applyFont="1" applyAlignment="1">
      <alignment horizontal="left" vertical="center"/>
    </xf>
    <xf numFmtId="49" fontId="8" fillId="0" borderId="0" xfId="8" applyNumberFormat="1" applyFont="1" applyAlignment="1">
      <alignment horizontal="center"/>
    </xf>
    <xf numFmtId="0" fontId="24" fillId="0" borderId="0" xfId="8" applyFont="1" applyAlignment="1">
      <alignment horizontal="left"/>
    </xf>
    <xf numFmtId="0" fontId="7" fillId="0" borderId="0" xfId="8" applyFont="1" applyAlignment="1">
      <alignment horizontal="left" vertical="top"/>
    </xf>
    <xf numFmtId="0" fontId="8" fillId="0" borderId="0" xfId="8" applyFont="1" applyAlignment="1">
      <alignment horizontal="left"/>
    </xf>
    <xf numFmtId="3" fontId="8" fillId="0" borderId="0" xfId="8" applyNumberFormat="1" applyFont="1" applyAlignment="1">
      <alignment horizontal="left" vertical="center"/>
    </xf>
    <xf numFmtId="49" fontId="8" fillId="0" borderId="0" xfId="8" applyNumberFormat="1" applyFont="1" applyAlignment="1">
      <alignment horizontal="center" wrapText="1"/>
    </xf>
    <xf numFmtId="0" fontId="8" fillId="0" borderId="0" xfId="8" applyFont="1" applyAlignment="1">
      <alignment horizontal="left" wrapText="1"/>
    </xf>
    <xf numFmtId="0" fontId="8" fillId="0" borderId="0" xfId="8" applyFont="1" applyAlignment="1">
      <alignment horizontal="left" vertical="center" wrapText="1"/>
    </xf>
    <xf numFmtId="0" fontId="11" fillId="0" borderId="0" xfId="9" applyFont="1" applyAlignment="1">
      <alignment horizontal="left"/>
    </xf>
    <xf numFmtId="0" fontId="24" fillId="0" borderId="0" xfId="8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8" applyFont="1" applyAlignment="1">
      <alignment horizontal="left" vertical="top"/>
    </xf>
    <xf numFmtId="165" fontId="7" fillId="0" borderId="0" xfId="1" applyNumberFormat="1" applyFont="1" applyAlignment="1"/>
    <xf numFmtId="0" fontId="7" fillId="0" borderId="0" xfId="8" applyFont="1" applyAlignment="1">
      <alignment horizontal="center"/>
    </xf>
    <xf numFmtId="0" fontId="8" fillId="0" borderId="0" xfId="8" applyFont="1"/>
    <xf numFmtId="0" fontId="7" fillId="0" borderId="0" xfId="8" applyFont="1" applyAlignment="1">
      <alignment horizontal="center" vertical="center"/>
    </xf>
    <xf numFmtId="0" fontId="8" fillId="0" borderId="0" xfId="8" applyFont="1" applyAlignment="1">
      <alignment horizontal="left" vertical="top" wrapText="1"/>
    </xf>
    <xf numFmtId="167" fontId="7" fillId="0" borderId="0" xfId="8" applyNumberFormat="1" applyFont="1" applyAlignment="1">
      <alignment horizontal="center"/>
    </xf>
    <xf numFmtId="167" fontId="7" fillId="0" borderId="0" xfId="8" applyNumberFormat="1" applyFont="1" applyAlignment="1">
      <alignment horizontal="center" vertical="center"/>
    </xf>
    <xf numFmtId="0" fontId="8" fillId="0" borderId="0" xfId="8" applyFont="1" applyAlignment="1">
      <alignment horizontal="left" vertical="top"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0" borderId="25" xfId="8" applyFont="1" applyBorder="1" applyAlignment="1">
      <alignment horizontal="left" wrapText="1"/>
    </xf>
    <xf numFmtId="0" fontId="10" fillId="0" borderId="25" xfId="8" applyFont="1" applyBorder="1"/>
    <xf numFmtId="0" fontId="8" fillId="0" borderId="26" xfId="8" applyFont="1" applyBorder="1" applyAlignment="1">
      <alignment horizontal="left" vertical="top" wrapText="1"/>
    </xf>
    <xf numFmtId="0" fontId="10" fillId="0" borderId="26" xfId="8" applyFont="1" applyBorder="1"/>
    <xf numFmtId="0" fontId="8" fillId="0" borderId="0" xfId="8" applyFont="1" applyAlignment="1">
      <alignment horizontal="left" vertical="top" wrapText="1"/>
    </xf>
    <xf numFmtId="0" fontId="8" fillId="0" borderId="0" xfId="8" applyFont="1"/>
    <xf numFmtId="0" fontId="7" fillId="0" borderId="26" xfId="8" applyFont="1" applyBorder="1" applyAlignment="1">
      <alignment horizontal="left" wrapText="1"/>
    </xf>
    <xf numFmtId="0" fontId="8" fillId="0" borderId="0" xfId="8" applyFont="1" applyAlignment="1">
      <alignment horizontal="left" indent="1"/>
    </xf>
    <xf numFmtId="0" fontId="7" fillId="0" borderId="0" xfId="8" applyFont="1" applyAlignment="1">
      <alignment horizontal="center"/>
    </xf>
    <xf numFmtId="0" fontId="7" fillId="0" borderId="25" xfId="8" applyFont="1" applyBorder="1" applyAlignment="1">
      <alignment horizontal="center" vertical="top" wrapText="1"/>
    </xf>
    <xf numFmtId="0" fontId="7" fillId="0" borderId="25" xfId="8" applyFont="1" applyBorder="1" applyAlignment="1">
      <alignment horizontal="center" wrapText="1"/>
    </xf>
    <xf numFmtId="0" fontId="7" fillId="0" borderId="0" xfId="8" applyFont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165" fontId="7" fillId="0" borderId="23" xfId="1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7" fillId="0" borderId="23" xfId="7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7" fillId="0" borderId="16" xfId="3" applyFont="1" applyBorder="1" applyAlignment="1">
      <alignment horizontal="left" vertical="top" wrapText="1"/>
    </xf>
    <xf numFmtId="0" fontId="10" fillId="0" borderId="17" xfId="3" applyFont="1" applyBorder="1" applyAlignment="1">
      <alignment horizontal="center" vertical="center" wrapText="1"/>
    </xf>
    <xf numFmtId="0" fontId="10" fillId="0" borderId="18" xfId="3" applyFont="1" applyBorder="1" applyAlignment="1">
      <alignment vertical="center"/>
    </xf>
    <xf numFmtId="0" fontId="8" fillId="0" borderId="1" xfId="3" applyFont="1" applyBorder="1" applyAlignment="1">
      <alignment horizontal="center" vertical="top"/>
    </xf>
    <xf numFmtId="0" fontId="10" fillId="0" borderId="1" xfId="3" applyFont="1" applyBorder="1"/>
    <xf numFmtId="0" fontId="7" fillId="0" borderId="28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65" fontId="10" fillId="0" borderId="11" xfId="1" applyNumberFormat="1" applyFont="1" applyBorder="1" applyAlignment="1">
      <alignment horizontal="center" vertical="top" wrapText="1"/>
    </xf>
    <xf numFmtId="165" fontId="10" fillId="0" borderId="8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165" fontId="10" fillId="0" borderId="14" xfId="1" applyNumberFormat="1" applyFont="1" applyBorder="1" applyAlignment="1">
      <alignment horizontal="center" vertical="top" wrapText="1"/>
    </xf>
    <xf numFmtId="165" fontId="10" fillId="4" borderId="11" xfId="1" applyNumberFormat="1" applyFont="1" applyFill="1" applyBorder="1" applyAlignment="1">
      <alignment horizontal="center" vertical="top" wrapText="1"/>
    </xf>
    <xf numFmtId="165" fontId="10" fillId="4" borderId="8" xfId="1" applyNumberFormat="1" applyFont="1" applyFill="1" applyBorder="1" applyAlignment="1">
      <alignment horizontal="center" vertical="top" wrapText="1"/>
    </xf>
    <xf numFmtId="165" fontId="10" fillId="4" borderId="14" xfId="1" applyNumberFormat="1" applyFont="1" applyFill="1" applyBorder="1" applyAlignment="1">
      <alignment horizontal="center" vertical="top" wrapText="1"/>
    </xf>
    <xf numFmtId="0" fontId="7" fillId="0" borderId="0" xfId="8" applyFont="1" applyAlignment="1">
      <alignment horizontal="left" vertical="center"/>
    </xf>
    <xf numFmtId="167" fontId="7" fillId="0" borderId="0" xfId="8" applyNumberFormat="1" applyFont="1" applyAlignment="1">
      <alignment horizontal="center"/>
    </xf>
    <xf numFmtId="167" fontId="7" fillId="0" borderId="0" xfId="8" applyNumberFormat="1" applyFont="1" applyAlignment="1">
      <alignment horizontal="center" vertical="center"/>
    </xf>
    <xf numFmtId="165" fontId="11" fillId="0" borderId="0" xfId="10" applyNumberFormat="1" applyFont="1" applyFill="1" applyAlignment="1">
      <alignment horizontal="right"/>
    </xf>
    <xf numFmtId="3" fontId="7" fillId="0" borderId="0" xfId="8" applyNumberFormat="1" applyFont="1"/>
    <xf numFmtId="167" fontId="7" fillId="0" borderId="0" xfId="8" applyNumberFormat="1" applyFont="1" applyAlignment="1">
      <alignment horizontal="right"/>
    </xf>
    <xf numFmtId="167" fontId="7" fillId="0" borderId="0" xfId="8" applyNumberFormat="1" applyFont="1" applyAlignment="1">
      <alignment horizontal="center" wrapText="1"/>
    </xf>
    <xf numFmtId="167" fontId="7" fillId="0" borderId="0" xfId="8" applyNumberFormat="1" applyFont="1" applyAlignment="1">
      <alignment vertical="center"/>
    </xf>
    <xf numFmtId="0" fontId="7" fillId="0" borderId="0" xfId="8" applyFont="1" applyAlignment="1">
      <alignment horizontal="left" vertical="top" wrapText="1"/>
    </xf>
    <xf numFmtId="168" fontId="7" fillId="0" borderId="0" xfId="8" applyNumberFormat="1" applyFont="1" applyAlignment="1">
      <alignment horizontal="center"/>
    </xf>
    <xf numFmtId="0" fontId="8" fillId="0" borderId="0" xfId="8" applyFont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</cellXfs>
  <cellStyles count="12">
    <cellStyle name="Comma 2" xfId="5" xr:uid="{BAF8BCB7-41B1-4D21-AD4F-04E891B72C18}"/>
    <cellStyle name="Comma 2 2" xfId="10" xr:uid="{2F7964D4-9E52-40CC-835C-58B2D28D2ED5}"/>
    <cellStyle name="Comma 3" xfId="11" xr:uid="{F02D09A7-1802-4610-AE9F-F86401098577}"/>
    <cellStyle name="Normal 2" xfId="3" xr:uid="{7E6DC810-5BA0-4BCE-8D2D-16F01701C81C}"/>
    <cellStyle name="Normal 2 2" xfId="9" xr:uid="{47CA0AEA-25C6-49A8-8ACE-771F883E0136}"/>
    <cellStyle name="Normal 3" xfId="2" xr:uid="{5F2B0A09-E727-47CD-B322-0DB39F313A75}"/>
    <cellStyle name="Normal 4" xfId="8" xr:uid="{F9A73621-6A6E-4A79-9370-BF47D485DAEA}"/>
    <cellStyle name="Percent 2" xfId="4" xr:uid="{CDB8FF77-4ED2-40BE-8708-82A3966B21AC}"/>
    <cellStyle name="จุลภาค" xfId="1" builtinId="3"/>
    <cellStyle name="จุลภาค 2" xfId="7" xr:uid="{B3E4F443-F647-4FFC-B32C-B22F65500BCE}"/>
    <cellStyle name="ปกติ" xfId="0" builtinId="0"/>
    <cellStyle name="ปกติ 2" xfId="6" xr:uid="{B35FA93A-37E6-4173-8AD0-8909FF8B34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31.70.33/OneDrive/#BMA/03_Working_Details/&#3605;&#3633;&#3623;&#3629;&#3618;&#3656;&#3634;&#3591;&#3648;&#3621;&#3656;&#3617;/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6D7D2-15AC-4EE1-B25B-C01FEABD8C53}">
  <dimension ref="A1:C28"/>
  <sheetViews>
    <sheetView view="pageLayout" zoomScaleNormal="100" zoomScaleSheetLayoutView="100" workbookViewId="0">
      <selection activeCell="A2" sqref="A2"/>
    </sheetView>
  </sheetViews>
  <sheetFormatPr defaultRowHeight="15"/>
  <cols>
    <col min="1" max="1" width="63.7109375" customWidth="1"/>
    <col min="2" max="2" width="14.85546875" customWidth="1"/>
    <col min="3" max="3" width="10" customWidth="1"/>
    <col min="4" max="4" width="11.140625" customWidth="1"/>
  </cols>
  <sheetData>
    <row r="1" spans="1:3" s="432" customFormat="1" ht="24">
      <c r="A1" s="532" t="s">
        <v>1010</v>
      </c>
      <c r="B1" s="532"/>
      <c r="C1" s="532"/>
    </row>
    <row r="2" spans="1:3" s="432" customFormat="1" ht="24">
      <c r="A2" s="521"/>
      <c r="B2" s="521"/>
      <c r="C2" s="521"/>
    </row>
    <row r="3" spans="1:3" s="432" customFormat="1" ht="24">
      <c r="A3" s="165" t="s">
        <v>460</v>
      </c>
    </row>
    <row r="4" spans="1:3" s="432" customFormat="1" ht="24">
      <c r="A4" s="165" t="s">
        <v>461</v>
      </c>
    </row>
    <row r="5" spans="1:3" s="432" customFormat="1" ht="24">
      <c r="A5" s="165" t="s">
        <v>462</v>
      </c>
    </row>
    <row r="6" spans="1:3" s="432" customFormat="1" ht="24">
      <c r="A6" s="165" t="s">
        <v>463</v>
      </c>
    </row>
    <row r="7" spans="1:3" s="432" customFormat="1" ht="24">
      <c r="A7" s="165" t="s">
        <v>464</v>
      </c>
    </row>
    <row r="8" spans="1:3" s="432" customFormat="1" ht="24">
      <c r="A8" s="165" t="s">
        <v>465</v>
      </c>
    </row>
    <row r="9" spans="1:3" s="432" customFormat="1" ht="24">
      <c r="A9" s="5" t="s">
        <v>466</v>
      </c>
    </row>
    <row r="10" spans="1:3" s="432" customFormat="1" ht="24">
      <c r="A10" s="165" t="s">
        <v>467</v>
      </c>
    </row>
    <row r="11" spans="1:3" s="432" customFormat="1" ht="24">
      <c r="A11" s="165" t="s">
        <v>468</v>
      </c>
    </row>
    <row r="12" spans="1:3" s="432" customFormat="1" ht="24">
      <c r="A12" s="165" t="s">
        <v>469</v>
      </c>
    </row>
    <row r="13" spans="1:3" s="432" customFormat="1" ht="24">
      <c r="A13" s="165" t="s">
        <v>470</v>
      </c>
    </row>
    <row r="14" spans="1:3" s="432" customFormat="1" ht="24">
      <c r="A14" s="165" t="s">
        <v>471</v>
      </c>
    </row>
    <row r="15" spans="1:3" s="432" customFormat="1" ht="21">
      <c r="C15" s="531"/>
    </row>
    <row r="16" spans="1:3" s="432" customFormat="1" ht="24">
      <c r="A16" s="97" t="s">
        <v>472</v>
      </c>
      <c r="B16" s="97" t="s">
        <v>473</v>
      </c>
      <c r="C16" s="97" t="s">
        <v>474</v>
      </c>
    </row>
    <row r="17" spans="1:3" s="432" customFormat="1" ht="24">
      <c r="A17" s="414" t="s">
        <v>1590</v>
      </c>
      <c r="B17" s="410"/>
      <c r="C17" s="97"/>
    </row>
    <row r="18" spans="1:3" s="432" customFormat="1" ht="24">
      <c r="A18" s="436" t="s">
        <v>1396</v>
      </c>
      <c r="B18" s="410"/>
      <c r="C18" s="97"/>
    </row>
    <row r="19" spans="1:3" s="432" customFormat="1" ht="24">
      <c r="A19" s="438" t="s">
        <v>475</v>
      </c>
      <c r="B19" s="433">
        <v>3126</v>
      </c>
      <c r="C19" s="3" t="s">
        <v>476</v>
      </c>
    </row>
    <row r="20" spans="1:3" s="432" customFormat="1" ht="24">
      <c r="A20" s="438" t="s">
        <v>477</v>
      </c>
      <c r="B20" s="434" t="s">
        <v>478</v>
      </c>
      <c r="C20" s="3" t="s">
        <v>479</v>
      </c>
    </row>
    <row r="21" spans="1:3" s="432" customFormat="1" ht="24">
      <c r="A21" s="437" t="s">
        <v>480</v>
      </c>
      <c r="B21" s="433">
        <v>730</v>
      </c>
      <c r="C21" s="3" t="s">
        <v>481</v>
      </c>
    </row>
    <row r="22" spans="1:3" s="432" customFormat="1" ht="24">
      <c r="A22" s="437" t="s">
        <v>482</v>
      </c>
      <c r="B22" s="433">
        <v>80</v>
      </c>
      <c r="C22" s="3" t="s">
        <v>479</v>
      </c>
    </row>
    <row r="23" spans="1:3" s="432" customFormat="1" ht="24">
      <c r="A23" s="437" t="s">
        <v>1397</v>
      </c>
      <c r="B23" s="433">
        <v>300</v>
      </c>
      <c r="C23" s="3" t="s">
        <v>481</v>
      </c>
    </row>
    <row r="24" spans="1:3" s="432" customFormat="1" ht="24">
      <c r="A24" s="437" t="s">
        <v>1591</v>
      </c>
      <c r="B24" s="433"/>
      <c r="C24" s="3"/>
    </row>
    <row r="25" spans="1:3" s="432" customFormat="1" ht="24">
      <c r="A25" s="435" t="s">
        <v>483</v>
      </c>
      <c r="B25" s="433">
        <v>111000</v>
      </c>
      <c r="C25" s="3" t="s">
        <v>484</v>
      </c>
    </row>
    <row r="26" spans="1:3" s="432" customFormat="1" ht="24">
      <c r="A26" s="437" t="s">
        <v>485</v>
      </c>
      <c r="B26" s="433">
        <v>33612</v>
      </c>
      <c r="C26" s="3" t="s">
        <v>486</v>
      </c>
    </row>
    <row r="27" spans="1:3" s="432" customFormat="1" ht="24">
      <c r="A27" s="437" t="s">
        <v>487</v>
      </c>
      <c r="B27" s="433">
        <v>9000</v>
      </c>
      <c r="C27" s="3" t="s">
        <v>486</v>
      </c>
    </row>
    <row r="28" spans="1:3" ht="23.25">
      <c r="A28" s="83"/>
      <c r="B28" s="84"/>
      <c r="C28" s="84"/>
    </row>
  </sheetData>
  <mergeCells count="1">
    <mergeCell ref="A1:C1"/>
  </mergeCells>
  <pageMargins left="1.1811023622047245" right="0.59055118110236227" top="0.98425196850393704" bottom="0.59055118110236227" header="0.31496062992125984" footer="0.31496062992125984"/>
  <pageSetup paperSize="9" scale="82" firstPageNumber="3" orientation="portrait" useFirstPageNumber="1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E9D3-40E5-4AC1-86F4-AD9E32CC9901}">
  <dimension ref="A1:G112"/>
  <sheetViews>
    <sheetView showGridLines="0" view="pageLayout" topLeftCell="A13" zoomScaleNormal="100" zoomScaleSheetLayoutView="100" workbookViewId="0">
      <selection activeCell="D30" sqref="D30"/>
    </sheetView>
  </sheetViews>
  <sheetFormatPr defaultColWidth="6.140625" defaultRowHeight="24"/>
  <cols>
    <col min="1" max="1" width="3.5703125" style="85" customWidth="1"/>
    <col min="2" max="2" width="27.85546875" style="85" customWidth="1"/>
    <col min="3" max="3" width="2" style="85" customWidth="1"/>
    <col min="4" max="4" width="27.5703125" style="85" customWidth="1"/>
    <col min="5" max="5" width="2.140625" style="85" customWidth="1"/>
    <col min="6" max="6" width="28.5703125" style="85" customWidth="1"/>
    <col min="7" max="7" width="4.85546875" style="85" customWidth="1"/>
    <col min="8" max="16384" width="6.140625" style="85"/>
  </cols>
  <sheetData>
    <row r="1" spans="1:7">
      <c r="A1" s="533" t="s">
        <v>459</v>
      </c>
      <c r="B1" s="533"/>
      <c r="C1" s="533"/>
      <c r="D1" s="533"/>
      <c r="E1" s="533"/>
      <c r="F1" s="533"/>
      <c r="G1" s="533"/>
    </row>
    <row r="2" spans="1:7">
      <c r="A2" s="532" t="s">
        <v>488</v>
      </c>
      <c r="B2" s="532"/>
      <c r="C2" s="532"/>
      <c r="D2" s="532"/>
      <c r="E2" s="532"/>
      <c r="F2" s="532"/>
      <c r="G2" s="532"/>
    </row>
    <row r="3" spans="1:7" ht="26.1" customHeight="1"/>
    <row r="4" spans="1:7" ht="20.100000000000001" customHeight="1">
      <c r="D4" s="86" t="s">
        <v>489</v>
      </c>
    </row>
    <row r="5" spans="1:7" s="87" customFormat="1" ht="21.6" customHeight="1">
      <c r="D5" s="88" t="s">
        <v>490</v>
      </c>
    </row>
    <row r="6" spans="1:7" s="87" customFormat="1" ht="21.6" customHeight="1">
      <c r="D6" s="89" t="s">
        <v>491</v>
      </c>
    </row>
    <row r="7" spans="1:7" ht="6" customHeight="1"/>
    <row r="8" spans="1:7" ht="8.1" customHeight="1">
      <c r="D8" s="90"/>
    </row>
    <row r="9" spans="1:7" s="87" customFormat="1" ht="20.100000000000001" customHeight="1">
      <c r="B9" s="86" t="s">
        <v>106</v>
      </c>
      <c r="D9" s="86" t="s">
        <v>103</v>
      </c>
      <c r="F9" s="86" t="s">
        <v>1456</v>
      </c>
    </row>
    <row r="10" spans="1:7" ht="20.100000000000001" customHeight="1">
      <c r="B10" s="91" t="s">
        <v>492</v>
      </c>
      <c r="D10" s="91" t="s">
        <v>492</v>
      </c>
      <c r="F10" s="91" t="s">
        <v>492</v>
      </c>
    </row>
    <row r="11" spans="1:7" s="92" customFormat="1" ht="20.100000000000001" customHeight="1">
      <c r="B11" s="93" t="s">
        <v>690</v>
      </c>
      <c r="D11" s="93" t="s">
        <v>711</v>
      </c>
      <c r="F11" s="93" t="s">
        <v>692</v>
      </c>
    </row>
    <row r="12" spans="1:7" s="92" customFormat="1" ht="20.100000000000001" customHeight="1">
      <c r="B12" s="94" t="s">
        <v>689</v>
      </c>
      <c r="D12" s="94" t="s">
        <v>691</v>
      </c>
      <c r="F12" s="94" t="s">
        <v>691</v>
      </c>
    </row>
    <row r="13" spans="1:7" s="92" customFormat="1" ht="20.100000000000001" customHeight="1">
      <c r="B13" s="94" t="s">
        <v>1382</v>
      </c>
      <c r="D13" s="94" t="s">
        <v>493</v>
      </c>
      <c r="F13" s="94" t="s">
        <v>493</v>
      </c>
    </row>
    <row r="14" spans="1:7" s="92" customFormat="1" ht="20.100000000000001" customHeight="1">
      <c r="B14" s="95" t="s">
        <v>494</v>
      </c>
      <c r="D14" s="95" t="s">
        <v>494</v>
      </c>
      <c r="F14" s="95" t="s">
        <v>494</v>
      </c>
    </row>
    <row r="15" spans="1:7" ht="12.75" customHeight="1"/>
    <row r="16" spans="1:7" s="87" customFormat="1" ht="19.5" customHeight="1">
      <c r="B16" s="534" t="s">
        <v>108</v>
      </c>
      <c r="D16" s="86" t="s">
        <v>495</v>
      </c>
      <c r="F16" s="534" t="s">
        <v>104</v>
      </c>
    </row>
    <row r="17" spans="2:6" ht="17.100000000000001" customHeight="1">
      <c r="B17" s="535"/>
      <c r="D17" s="96" t="s">
        <v>496</v>
      </c>
      <c r="F17" s="535"/>
    </row>
    <row r="18" spans="2:6" ht="20.100000000000001" customHeight="1">
      <c r="B18" s="91" t="s">
        <v>492</v>
      </c>
      <c r="D18" s="91" t="s">
        <v>492</v>
      </c>
      <c r="F18" s="91" t="s">
        <v>492</v>
      </c>
    </row>
    <row r="19" spans="2:6" s="92" customFormat="1" ht="20.100000000000001" customHeight="1">
      <c r="B19" s="93" t="s">
        <v>693</v>
      </c>
      <c r="D19" s="93" t="s">
        <v>693</v>
      </c>
      <c r="F19" s="93" t="s">
        <v>700</v>
      </c>
    </row>
    <row r="20" spans="2:6" s="92" customFormat="1" ht="20.100000000000001" customHeight="1">
      <c r="B20" s="94" t="s">
        <v>694</v>
      </c>
      <c r="D20" s="94" t="s">
        <v>712</v>
      </c>
      <c r="F20" s="94" t="s">
        <v>701</v>
      </c>
    </row>
    <row r="21" spans="2:6" s="92" customFormat="1" ht="20.100000000000001" customHeight="1">
      <c r="B21" s="94" t="s">
        <v>493</v>
      </c>
      <c r="D21" s="94" t="s">
        <v>713</v>
      </c>
      <c r="F21" s="94" t="s">
        <v>702</v>
      </c>
    </row>
    <row r="22" spans="2:6" s="92" customFormat="1" ht="20.100000000000001" customHeight="1">
      <c r="B22" s="95" t="s">
        <v>494</v>
      </c>
      <c r="D22" s="95" t="s">
        <v>494</v>
      </c>
      <c r="F22" s="95" t="s">
        <v>494</v>
      </c>
    </row>
    <row r="23" spans="2:6" ht="12.75" customHeight="1"/>
    <row r="24" spans="2:6" s="87" customFormat="1" ht="20.100000000000001" customHeight="1">
      <c r="B24" s="534" t="s">
        <v>107</v>
      </c>
      <c r="D24" s="86" t="s">
        <v>497</v>
      </c>
      <c r="F24" s="534" t="s">
        <v>109</v>
      </c>
    </row>
    <row r="25" spans="2:6" ht="20.100000000000001" customHeight="1">
      <c r="B25" s="535"/>
      <c r="D25" s="96" t="s">
        <v>498</v>
      </c>
      <c r="F25" s="535"/>
    </row>
    <row r="26" spans="2:6" ht="20.100000000000001" customHeight="1">
      <c r="B26" s="91" t="s">
        <v>492</v>
      </c>
      <c r="D26" s="91" t="s">
        <v>492</v>
      </c>
      <c r="F26" s="91" t="s">
        <v>492</v>
      </c>
    </row>
    <row r="27" spans="2:6" s="92" customFormat="1" ht="20.100000000000001" customHeight="1">
      <c r="B27" s="93" t="s">
        <v>703</v>
      </c>
      <c r="D27" s="93" t="s">
        <v>706</v>
      </c>
      <c r="F27" s="93" t="s">
        <v>709</v>
      </c>
    </row>
    <row r="28" spans="2:6" s="92" customFormat="1" ht="20.100000000000001" customHeight="1">
      <c r="B28" s="94" t="s">
        <v>704</v>
      </c>
      <c r="D28" s="94" t="s">
        <v>707</v>
      </c>
      <c r="F28" s="94" t="s">
        <v>710</v>
      </c>
    </row>
    <row r="29" spans="2:6" s="92" customFormat="1" ht="20.100000000000001" customHeight="1">
      <c r="B29" s="94" t="s">
        <v>705</v>
      </c>
      <c r="D29" s="94" t="s">
        <v>708</v>
      </c>
      <c r="F29" s="94" t="s">
        <v>708</v>
      </c>
    </row>
    <row r="30" spans="2:6" s="92" customFormat="1" ht="20.100000000000001" customHeight="1">
      <c r="B30" s="95" t="s">
        <v>494</v>
      </c>
      <c r="D30" s="95" t="s">
        <v>494</v>
      </c>
      <c r="F30" s="95" t="s">
        <v>494</v>
      </c>
    </row>
    <row r="31" spans="2:6" ht="6" customHeight="1"/>
    <row r="32" spans="2:6" s="87" customFormat="1" ht="11.45" customHeight="1">
      <c r="B32" s="97"/>
    </row>
    <row r="33" spans="1:6" s="87" customFormat="1" ht="20.100000000000001" customHeight="1">
      <c r="B33" s="97"/>
      <c r="D33" s="86" t="s">
        <v>102</v>
      </c>
      <c r="F33" s="97"/>
    </row>
    <row r="34" spans="1:6" ht="20.100000000000001" customHeight="1">
      <c r="B34" s="97"/>
      <c r="D34" s="91" t="s">
        <v>492</v>
      </c>
      <c r="F34" s="97"/>
    </row>
    <row r="35" spans="1:6" s="92" customFormat="1" ht="20.100000000000001" customHeight="1">
      <c r="A35" s="85"/>
      <c r="B35" s="97"/>
      <c r="D35" s="93" t="s">
        <v>695</v>
      </c>
      <c r="E35" s="85"/>
      <c r="F35" s="87"/>
    </row>
    <row r="36" spans="1:6" s="92" customFormat="1" ht="20.100000000000001" customHeight="1">
      <c r="A36" s="85"/>
      <c r="B36" s="87"/>
      <c r="D36" s="94" t="s">
        <v>714</v>
      </c>
      <c r="E36" s="85"/>
      <c r="F36" s="87"/>
    </row>
    <row r="37" spans="1:6" s="92" customFormat="1" ht="20.100000000000001" customHeight="1">
      <c r="A37" s="85"/>
      <c r="B37" s="87"/>
      <c r="D37" s="94" t="s">
        <v>696</v>
      </c>
      <c r="E37" s="85"/>
      <c r="F37" s="87"/>
    </row>
    <row r="38" spans="1:6" s="92" customFormat="1" ht="20.100000000000001" customHeight="1">
      <c r="A38" s="85"/>
      <c r="B38" s="87"/>
      <c r="D38" s="95" t="s">
        <v>494</v>
      </c>
      <c r="E38" s="85"/>
      <c r="F38" s="87"/>
    </row>
    <row r="39" spans="1:6" ht="6" customHeight="1">
      <c r="B39" s="87"/>
      <c r="F39" s="87"/>
    </row>
    <row r="40" spans="1:6" s="87" customFormat="1" ht="20.100000000000001" customHeight="1">
      <c r="B40" s="97"/>
      <c r="D40" s="85"/>
    </row>
    <row r="41" spans="1:6" s="87" customFormat="1" ht="20.100000000000001" customHeight="1">
      <c r="B41" s="97"/>
      <c r="D41" s="85"/>
      <c r="F41" s="97"/>
    </row>
    <row r="42" spans="1:6" ht="20.100000000000001" customHeight="1">
      <c r="B42" s="87"/>
      <c r="F42" s="87"/>
    </row>
    <row r="43" spans="1:6" ht="6" customHeight="1"/>
    <row r="44" spans="1:6" s="92" customFormat="1" ht="14.1" customHeight="1">
      <c r="B44" s="98"/>
      <c r="D44" s="85"/>
      <c r="F44" s="98"/>
    </row>
    <row r="45" spans="1:6" s="92" customFormat="1" ht="14.1" customHeight="1">
      <c r="B45" s="98"/>
      <c r="D45" s="85"/>
      <c r="F45" s="98"/>
    </row>
    <row r="46" spans="1:6" s="92" customFormat="1" ht="14.1" customHeight="1">
      <c r="B46" s="98"/>
      <c r="D46" s="85"/>
      <c r="F46" s="98"/>
    </row>
    <row r="47" spans="1:6" s="92" customFormat="1" ht="14.1" customHeight="1">
      <c r="B47" s="98"/>
      <c r="D47" s="85"/>
      <c r="F47" s="98"/>
    </row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</sheetData>
  <mergeCells count="6">
    <mergeCell ref="A1:G1"/>
    <mergeCell ref="A2:G2"/>
    <mergeCell ref="B16:B17"/>
    <mergeCell ref="F16:F17"/>
    <mergeCell ref="B24:B25"/>
    <mergeCell ref="F24:F25"/>
  </mergeCells>
  <pageMargins left="1.1811023622047245" right="0.59055118110236227" top="0.98425196850393704" bottom="0.59055118110236227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F72E2-7E8D-41AB-A3CE-F0D3FF171A04}">
  <dimension ref="A1:Z821"/>
  <sheetViews>
    <sheetView showWhiteSpace="0" topLeftCell="A79" zoomScaleNormal="100" workbookViewId="0">
      <selection activeCell="B1" sqref="B1:J93"/>
    </sheetView>
  </sheetViews>
  <sheetFormatPr defaultColWidth="14.42578125" defaultRowHeight="15" customHeight="1"/>
  <cols>
    <col min="1" max="1" width="0.7109375" style="294" customWidth="1"/>
    <col min="2" max="2" width="11.85546875" style="294" customWidth="1"/>
    <col min="3" max="3" width="13.7109375" style="294" customWidth="1"/>
    <col min="4" max="4" width="12.5703125" style="294" customWidth="1"/>
    <col min="5" max="5" width="13.85546875" style="294" customWidth="1"/>
    <col min="6" max="6" width="13.140625" style="294" customWidth="1"/>
    <col min="7" max="7" width="12.42578125" style="294" customWidth="1"/>
    <col min="8" max="8" width="13.85546875" style="294" customWidth="1"/>
    <col min="9" max="9" width="15.28515625" style="294" customWidth="1"/>
    <col min="10" max="10" width="14" style="294" customWidth="1"/>
    <col min="11" max="11" width="1" style="294" customWidth="1"/>
    <col min="12" max="26" width="8.7109375" style="294" customWidth="1"/>
    <col min="27" max="16384" width="14.42578125" style="294"/>
  </cols>
  <sheetData>
    <row r="1" spans="1:26" ht="24" customHeight="1">
      <c r="B1" s="544" t="s">
        <v>459</v>
      </c>
      <c r="C1" s="541"/>
      <c r="D1" s="541"/>
      <c r="E1" s="541"/>
      <c r="F1" s="541"/>
      <c r="G1" s="541"/>
      <c r="H1" s="541"/>
      <c r="I1" s="541"/>
      <c r="J1" s="541"/>
    </row>
    <row r="2" spans="1:26" ht="34.5" customHeight="1">
      <c r="A2" s="233"/>
      <c r="B2" s="547" t="s">
        <v>738</v>
      </c>
      <c r="C2" s="547"/>
      <c r="D2" s="547"/>
      <c r="E2" s="547"/>
      <c r="F2" s="547"/>
      <c r="G2" s="547"/>
      <c r="H2" s="547"/>
      <c r="I2" s="547"/>
      <c r="J2" s="547"/>
      <c r="K2" s="421"/>
    </row>
    <row r="3" spans="1:26" ht="22.5" customHeight="1">
      <c r="B3" s="212" t="s">
        <v>739</v>
      </c>
      <c r="C3" s="212"/>
      <c r="D3" s="212"/>
      <c r="E3" s="212"/>
      <c r="F3" s="212"/>
      <c r="G3" s="212"/>
    </row>
    <row r="4" spans="1:26" ht="15.75" customHeight="1" thickBot="1">
      <c r="J4" s="213" t="s">
        <v>740</v>
      </c>
    </row>
    <row r="5" spans="1:26" ht="24" customHeight="1" thickTop="1" thickBot="1">
      <c r="A5" s="310"/>
      <c r="B5" s="545" t="s">
        <v>741</v>
      </c>
      <c r="C5" s="537"/>
      <c r="D5" s="537"/>
      <c r="E5" s="537"/>
      <c r="F5" s="537"/>
      <c r="G5" s="311"/>
      <c r="H5" s="312" t="s">
        <v>508</v>
      </c>
      <c r="I5" s="312" t="s">
        <v>509</v>
      </c>
      <c r="J5" s="313" t="s">
        <v>742</v>
      </c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</row>
    <row r="6" spans="1:26" ht="21" customHeight="1" thickTop="1">
      <c r="B6" s="215" t="s">
        <v>743</v>
      </c>
      <c r="C6" s="215"/>
      <c r="D6" s="215"/>
      <c r="E6" s="215"/>
      <c r="F6" s="215"/>
      <c r="H6" s="314">
        <f>H54</f>
        <v>458198500</v>
      </c>
      <c r="I6" s="315"/>
      <c r="J6" s="216">
        <f>SUM(H6:I6)</f>
        <v>458198500</v>
      </c>
    </row>
    <row r="7" spans="1:26" ht="21" customHeight="1">
      <c r="B7" s="215" t="s">
        <v>744</v>
      </c>
      <c r="C7" s="215"/>
      <c r="D7" s="215"/>
      <c r="E7" s="215"/>
      <c r="F7" s="215"/>
      <c r="G7" s="215"/>
      <c r="H7" s="316">
        <v>0</v>
      </c>
      <c r="I7" s="316"/>
      <c r="J7" s="216">
        <f>SUM(G7:H7)</f>
        <v>0</v>
      </c>
    </row>
    <row r="8" spans="1:26" ht="21" customHeight="1">
      <c r="B8" s="215" t="s">
        <v>745</v>
      </c>
      <c r="C8" s="215"/>
      <c r="D8" s="215"/>
      <c r="E8" s="215"/>
      <c r="F8" s="215"/>
      <c r="G8" s="215"/>
      <c r="H8" s="316">
        <v>0</v>
      </c>
      <c r="I8" s="316"/>
      <c r="J8" s="216">
        <f>SUM(G8:I8)</f>
        <v>0</v>
      </c>
    </row>
    <row r="9" spans="1:26" ht="21" customHeight="1">
      <c r="B9" s="215" t="s">
        <v>746</v>
      </c>
      <c r="C9" s="215"/>
      <c r="D9" s="215"/>
      <c r="E9" s="215"/>
      <c r="F9" s="215"/>
      <c r="H9" s="280">
        <f>H82</f>
        <v>32824500</v>
      </c>
      <c r="I9" s="316"/>
      <c r="J9" s="216">
        <f>SUM(H9:I9)</f>
        <v>32824500</v>
      </c>
    </row>
    <row r="10" spans="1:26" ht="12.75" customHeight="1" thickBot="1">
      <c r="B10" s="215"/>
      <c r="C10" s="215"/>
      <c r="D10" s="215"/>
      <c r="E10" s="215"/>
      <c r="F10" s="215"/>
      <c r="G10" s="215"/>
      <c r="H10" s="215"/>
      <c r="I10" s="215"/>
      <c r="J10" s="216"/>
    </row>
    <row r="11" spans="1:26" ht="24" customHeight="1" thickTop="1" thickBot="1">
      <c r="B11" s="536" t="s">
        <v>747</v>
      </c>
      <c r="C11" s="537"/>
      <c r="D11" s="537"/>
      <c r="E11" s="537"/>
      <c r="F11" s="537"/>
      <c r="G11" s="317"/>
      <c r="H11" s="318">
        <f t="shared" ref="H11:J11" si="0">SUM(H6:H10)</f>
        <v>491023000</v>
      </c>
      <c r="I11" s="318">
        <f t="shared" si="0"/>
        <v>0</v>
      </c>
      <c r="J11" s="318">
        <f t="shared" si="0"/>
        <v>491023000</v>
      </c>
    </row>
    <row r="12" spans="1:26" ht="16.5" customHeight="1" thickTop="1"/>
    <row r="13" spans="1:26" ht="24" customHeight="1">
      <c r="B13" s="212" t="s">
        <v>748</v>
      </c>
      <c r="C13" s="212"/>
      <c r="D13" s="212"/>
      <c r="E13" s="212"/>
      <c r="F13" s="217"/>
      <c r="G13" s="217"/>
    </row>
    <row r="14" spans="1:26" ht="21.75" customHeight="1">
      <c r="B14" s="218" t="s">
        <v>749</v>
      </c>
      <c r="C14" s="218"/>
      <c r="D14" s="218"/>
      <c r="E14" s="218"/>
      <c r="F14" s="219"/>
      <c r="G14" s="218"/>
      <c r="H14" s="295">
        <f>H6-H15</f>
        <v>457407400</v>
      </c>
      <c r="I14" s="291" t="s">
        <v>507</v>
      </c>
    </row>
    <row r="15" spans="1:26" ht="21.75" customHeight="1">
      <c r="B15" s="218" t="s">
        <v>750</v>
      </c>
      <c r="C15" s="218"/>
      <c r="D15" s="218"/>
      <c r="E15" s="218"/>
      <c r="F15" s="218"/>
      <c r="G15" s="218"/>
      <c r="H15" s="295">
        <f>I16+I17</f>
        <v>791100</v>
      </c>
      <c r="I15" s="291" t="s">
        <v>507</v>
      </c>
    </row>
    <row r="16" spans="1:26" ht="21.75" customHeight="1">
      <c r="B16" s="218"/>
      <c r="C16" s="218"/>
      <c r="D16" s="218" t="s">
        <v>751</v>
      </c>
      <c r="E16" s="218"/>
      <c r="F16" s="218"/>
      <c r="G16" s="218"/>
      <c r="H16" s="295"/>
      <c r="I16" s="295">
        <f>SUM(H24,H40,H45,H46)</f>
        <v>499100</v>
      </c>
      <c r="J16" s="291" t="s">
        <v>507</v>
      </c>
    </row>
    <row r="17" spans="1:26" ht="21.75" customHeight="1">
      <c r="B17" s="218"/>
      <c r="C17" s="218"/>
      <c r="D17" s="218" t="s">
        <v>752</v>
      </c>
      <c r="E17" s="218"/>
      <c r="F17" s="218"/>
      <c r="G17" s="218"/>
      <c r="H17" s="295"/>
      <c r="I17" s="295">
        <f>SUM(H41:H42)</f>
        <v>292000</v>
      </c>
      <c r="J17" s="291" t="s">
        <v>507</v>
      </c>
    </row>
    <row r="18" spans="1:26" ht="25.5" customHeight="1" thickBot="1">
      <c r="J18" s="213" t="s">
        <v>740</v>
      </c>
    </row>
    <row r="19" spans="1:26" ht="24" customHeight="1" thickTop="1" thickBot="1">
      <c r="B19" s="546" t="s">
        <v>753</v>
      </c>
      <c r="C19" s="537"/>
      <c r="D19" s="537"/>
      <c r="E19" s="537"/>
      <c r="F19" s="537"/>
      <c r="G19" s="312"/>
      <c r="H19" s="312" t="s">
        <v>508</v>
      </c>
      <c r="I19" s="312" t="s">
        <v>509</v>
      </c>
      <c r="J19" s="312" t="s">
        <v>742</v>
      </c>
    </row>
    <row r="20" spans="1:26" ht="22.5" customHeight="1" thickTop="1">
      <c r="B20" s="542" t="s">
        <v>737</v>
      </c>
      <c r="C20" s="539"/>
      <c r="D20" s="539"/>
      <c r="E20" s="319"/>
      <c r="F20" s="320"/>
      <c r="G20" s="321"/>
      <c r="H20" s="291"/>
      <c r="I20" s="291"/>
      <c r="J20" s="291"/>
    </row>
    <row r="21" spans="1:26" ht="22.5" customHeight="1">
      <c r="B21" s="322" t="s">
        <v>754</v>
      </c>
      <c r="C21" s="322"/>
      <c r="D21" s="322"/>
      <c r="E21" s="322"/>
      <c r="F21" s="323"/>
      <c r="G21" s="323"/>
      <c r="H21" s="324">
        <v>214528700</v>
      </c>
      <c r="I21" s="324"/>
      <c r="J21" s="324">
        <f t="shared" ref="J21:J53" si="1">SUM(H21:I21)</f>
        <v>214528700</v>
      </c>
    </row>
    <row r="22" spans="1:26" ht="22.5" customHeight="1">
      <c r="B22" s="322" t="s">
        <v>755</v>
      </c>
      <c r="C22" s="322"/>
      <c r="D22" s="322"/>
      <c r="E22" s="322"/>
      <c r="F22" s="323"/>
      <c r="G22" s="323"/>
      <c r="H22" s="324">
        <v>11826100</v>
      </c>
      <c r="I22" s="324"/>
      <c r="J22" s="324">
        <f t="shared" si="1"/>
        <v>11826100</v>
      </c>
    </row>
    <row r="23" spans="1:26" ht="22.5" customHeight="1">
      <c r="B23" s="322" t="s">
        <v>756</v>
      </c>
      <c r="C23" s="322"/>
      <c r="D23" s="322"/>
      <c r="E23" s="322"/>
      <c r="F23" s="323"/>
      <c r="G23" s="323"/>
      <c r="H23" s="324">
        <v>646000</v>
      </c>
      <c r="I23" s="324"/>
      <c r="J23" s="324">
        <f t="shared" si="1"/>
        <v>646000</v>
      </c>
    </row>
    <row r="24" spans="1:26" ht="22.5" customHeight="1">
      <c r="A24" s="325"/>
      <c r="B24" s="322" t="s">
        <v>1256</v>
      </c>
      <c r="C24" s="421"/>
      <c r="D24" s="421"/>
      <c r="E24" s="421"/>
      <c r="F24" s="421"/>
      <c r="G24" s="421"/>
      <c r="H24" s="427">
        <v>121300</v>
      </c>
      <c r="I24" s="412"/>
      <c r="J24" s="427">
        <v>121300</v>
      </c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</row>
    <row r="25" spans="1:26" ht="22.5" customHeight="1">
      <c r="B25" s="322" t="s">
        <v>757</v>
      </c>
      <c r="C25" s="322"/>
      <c r="D25" s="322"/>
      <c r="E25" s="322"/>
      <c r="F25" s="323"/>
      <c r="G25" s="323"/>
      <c r="H25" s="324">
        <v>2400300</v>
      </c>
      <c r="I25" s="324"/>
      <c r="J25" s="324">
        <f t="shared" si="1"/>
        <v>2400300</v>
      </c>
    </row>
    <row r="26" spans="1:26" ht="22.5" customHeight="1">
      <c r="B26" s="322" t="s">
        <v>758</v>
      </c>
      <c r="C26" s="322"/>
      <c r="D26" s="322"/>
      <c r="E26" s="322"/>
      <c r="F26" s="323"/>
      <c r="G26" s="323"/>
      <c r="H26" s="324">
        <v>1160800</v>
      </c>
      <c r="I26" s="324"/>
      <c r="J26" s="324">
        <f t="shared" si="1"/>
        <v>1160800</v>
      </c>
    </row>
    <row r="27" spans="1:26" ht="22.5" customHeight="1">
      <c r="B27" s="322" t="s">
        <v>759</v>
      </c>
      <c r="C27" s="322"/>
      <c r="D27" s="322"/>
      <c r="E27" s="322"/>
      <c r="F27" s="323"/>
      <c r="G27" s="323"/>
      <c r="H27" s="324">
        <v>1946600</v>
      </c>
      <c r="I27" s="324"/>
      <c r="J27" s="324">
        <f t="shared" si="1"/>
        <v>1946600</v>
      </c>
    </row>
    <row r="28" spans="1:26" ht="22.5" customHeight="1">
      <c r="B28" s="322" t="s">
        <v>760</v>
      </c>
      <c r="C28" s="322"/>
      <c r="D28" s="322"/>
      <c r="E28" s="322"/>
      <c r="F28" s="323"/>
      <c r="G28" s="323"/>
      <c r="H28" s="324">
        <v>14925000</v>
      </c>
      <c r="I28" s="324"/>
      <c r="J28" s="324">
        <f t="shared" si="1"/>
        <v>14925000</v>
      </c>
    </row>
    <row r="29" spans="1:26" ht="22.5" customHeight="1">
      <c r="B29" s="322" t="s">
        <v>761</v>
      </c>
      <c r="C29" s="322"/>
      <c r="D29" s="322"/>
      <c r="E29" s="322"/>
      <c r="F29" s="323"/>
      <c r="G29" s="323"/>
      <c r="H29" s="324">
        <v>2157500</v>
      </c>
      <c r="I29" s="324"/>
      <c r="J29" s="324">
        <f t="shared" si="1"/>
        <v>2157500</v>
      </c>
    </row>
    <row r="30" spans="1:26" ht="22.5" customHeight="1">
      <c r="B30" s="322" t="s">
        <v>762</v>
      </c>
      <c r="C30" s="322"/>
      <c r="D30" s="322"/>
      <c r="E30" s="322"/>
      <c r="F30" s="323"/>
      <c r="G30" s="323"/>
      <c r="H30" s="324">
        <v>20012600</v>
      </c>
      <c r="I30" s="324"/>
      <c r="J30" s="324">
        <f t="shared" si="1"/>
        <v>20012600</v>
      </c>
    </row>
    <row r="31" spans="1:26" ht="22.5" customHeight="1">
      <c r="B31" s="322" t="s">
        <v>763</v>
      </c>
      <c r="C31" s="322"/>
      <c r="D31" s="322"/>
      <c r="E31" s="322"/>
      <c r="F31" s="323"/>
      <c r="G31" s="323"/>
      <c r="H31" s="324">
        <v>8995700</v>
      </c>
      <c r="I31" s="324"/>
      <c r="J31" s="324">
        <f t="shared" si="1"/>
        <v>8995700</v>
      </c>
    </row>
    <row r="32" spans="1:26" ht="22.5" customHeight="1">
      <c r="B32" s="322" t="s">
        <v>764</v>
      </c>
      <c r="C32" s="322"/>
      <c r="D32" s="322"/>
      <c r="E32" s="322"/>
      <c r="F32" s="323"/>
      <c r="G32" s="323"/>
      <c r="H32" s="324">
        <v>3987620</v>
      </c>
      <c r="I32" s="324"/>
      <c r="J32" s="324">
        <f t="shared" si="1"/>
        <v>3987620</v>
      </c>
    </row>
    <row r="33" spans="1:26" ht="22.5" customHeight="1">
      <c r="B33" s="322" t="s">
        <v>765</v>
      </c>
      <c r="C33" s="322"/>
      <c r="D33" s="322"/>
      <c r="E33" s="322"/>
      <c r="F33" s="323"/>
      <c r="G33" s="323"/>
      <c r="H33" s="324">
        <v>453380</v>
      </c>
      <c r="I33" s="324"/>
      <c r="J33" s="324">
        <f t="shared" si="1"/>
        <v>453380</v>
      </c>
    </row>
    <row r="34" spans="1:26" ht="22.5" customHeight="1">
      <c r="B34" s="322" t="s">
        <v>766</v>
      </c>
      <c r="C34" s="322"/>
      <c r="D34" s="322"/>
      <c r="E34" s="322"/>
      <c r="F34" s="323"/>
      <c r="G34" s="323"/>
      <c r="H34" s="324">
        <v>1244600</v>
      </c>
      <c r="I34" s="324"/>
      <c r="J34" s="324">
        <f t="shared" si="1"/>
        <v>1244600</v>
      </c>
    </row>
    <row r="35" spans="1:26" ht="22.5" customHeight="1">
      <c r="B35" s="322" t="s">
        <v>767</v>
      </c>
      <c r="C35" s="322"/>
      <c r="D35" s="322"/>
      <c r="E35" s="322"/>
      <c r="F35" s="323"/>
      <c r="G35" s="323"/>
      <c r="H35" s="324">
        <v>43400</v>
      </c>
      <c r="I35" s="324"/>
      <c r="J35" s="324">
        <f t="shared" si="1"/>
        <v>43400</v>
      </c>
    </row>
    <row r="36" spans="1:26" ht="22.5" customHeight="1">
      <c r="B36" s="322" t="s">
        <v>768</v>
      </c>
      <c r="C36" s="322"/>
      <c r="D36" s="322"/>
      <c r="E36" s="322"/>
      <c r="F36" s="323"/>
      <c r="G36" s="323"/>
      <c r="H36" s="324">
        <v>25549000</v>
      </c>
      <c r="I36" s="324"/>
      <c r="J36" s="324">
        <f t="shared" si="1"/>
        <v>25549000</v>
      </c>
    </row>
    <row r="37" spans="1:26" ht="22.5" customHeight="1">
      <c r="B37" s="322" t="s">
        <v>769</v>
      </c>
      <c r="C37" s="322"/>
      <c r="D37" s="322"/>
      <c r="E37" s="322"/>
      <c r="F37" s="323"/>
      <c r="G37" s="323"/>
      <c r="H37" s="324">
        <v>5814500</v>
      </c>
      <c r="I37" s="324"/>
      <c r="J37" s="324">
        <f t="shared" si="1"/>
        <v>5814500</v>
      </c>
    </row>
    <row r="38" spans="1:26" ht="22.5" customHeight="1">
      <c r="B38" s="322" t="s">
        <v>770</v>
      </c>
      <c r="C38" s="322"/>
      <c r="D38" s="322"/>
      <c r="E38" s="322"/>
      <c r="F38" s="323"/>
      <c r="G38" s="323"/>
      <c r="H38" s="324">
        <v>2938660</v>
      </c>
      <c r="I38" s="324"/>
      <c r="J38" s="324">
        <f t="shared" si="1"/>
        <v>2938660</v>
      </c>
    </row>
    <row r="39" spans="1:26" ht="22.5" customHeight="1">
      <c r="B39" s="322" t="s">
        <v>771</v>
      </c>
      <c r="C39" s="322"/>
      <c r="D39" s="322"/>
      <c r="E39" s="322"/>
      <c r="F39" s="323"/>
      <c r="G39" s="323"/>
      <c r="H39" s="324">
        <v>23920140</v>
      </c>
      <c r="I39" s="324"/>
      <c r="J39" s="324">
        <f t="shared" si="1"/>
        <v>23920140</v>
      </c>
    </row>
    <row r="40" spans="1:26" s="449" customFormat="1" ht="22.5" customHeight="1">
      <c r="B40" s="322" t="s">
        <v>716</v>
      </c>
      <c r="C40" s="421"/>
      <c r="D40" s="421"/>
      <c r="E40" s="421"/>
      <c r="F40" s="421"/>
      <c r="G40" s="421"/>
      <c r="H40" s="276">
        <v>160000</v>
      </c>
      <c r="I40" s="276"/>
      <c r="J40" s="276">
        <f>SUM(H40:I40)</f>
        <v>160000</v>
      </c>
    </row>
    <row r="41" spans="1:26" ht="22.5" customHeight="1">
      <c r="A41" s="327"/>
      <c r="B41" s="322" t="s">
        <v>1285</v>
      </c>
      <c r="C41" s="220"/>
      <c r="D41" s="220"/>
      <c r="E41" s="220"/>
      <c r="F41" s="220"/>
      <c r="G41" s="220"/>
      <c r="H41" s="412"/>
      <c r="I41" s="412"/>
      <c r="J41" s="412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</row>
    <row r="42" spans="1:26" ht="22.5" customHeight="1">
      <c r="A42" s="327"/>
      <c r="B42" s="543" t="s">
        <v>1406</v>
      </c>
      <c r="C42" s="543"/>
      <c r="D42" s="543"/>
      <c r="E42" s="543"/>
      <c r="F42" s="413"/>
      <c r="G42" s="413"/>
      <c r="H42" s="276">
        <v>292000</v>
      </c>
      <c r="I42" s="276"/>
      <c r="J42" s="276">
        <f>SUM(H42:I42)</f>
        <v>292000</v>
      </c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</row>
    <row r="43" spans="1:26" ht="22.5" customHeight="1">
      <c r="B43" s="322" t="s">
        <v>773</v>
      </c>
      <c r="C43" s="322"/>
      <c r="D43" s="322"/>
      <c r="E43" s="322"/>
      <c r="F43" s="323"/>
      <c r="G43" s="323"/>
      <c r="H43" s="324">
        <v>502320</v>
      </c>
      <c r="I43" s="324"/>
      <c r="J43" s="324">
        <f t="shared" si="1"/>
        <v>502320</v>
      </c>
    </row>
    <row r="44" spans="1:26" ht="22.5" customHeight="1">
      <c r="B44" s="322" t="s">
        <v>774</v>
      </c>
      <c r="C44" s="322"/>
      <c r="D44" s="322"/>
      <c r="E44" s="322"/>
      <c r="F44" s="323"/>
      <c r="G44" s="323"/>
      <c r="H44" s="324">
        <v>1417610</v>
      </c>
      <c r="I44" s="324"/>
      <c r="J44" s="324">
        <f t="shared" si="1"/>
        <v>1417610</v>
      </c>
    </row>
    <row r="45" spans="1:26" ht="22.5" customHeight="1">
      <c r="A45" s="325"/>
      <c r="B45" s="322" t="s">
        <v>730</v>
      </c>
      <c r="C45" s="421"/>
      <c r="D45" s="421"/>
      <c r="E45" s="421"/>
      <c r="F45" s="421"/>
      <c r="G45" s="421"/>
      <c r="H45" s="276">
        <v>117800</v>
      </c>
      <c r="I45" s="276"/>
      <c r="J45" s="276">
        <f t="shared" si="1"/>
        <v>117800</v>
      </c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</row>
    <row r="46" spans="1:26" s="412" customFormat="1" ht="22.5" customHeight="1">
      <c r="A46" s="325"/>
      <c r="B46" s="322" t="s">
        <v>1300</v>
      </c>
      <c r="C46" s="421"/>
      <c r="D46" s="421"/>
      <c r="E46" s="421"/>
      <c r="F46" s="421"/>
      <c r="G46" s="421"/>
      <c r="H46" s="276">
        <v>100000</v>
      </c>
      <c r="I46" s="276"/>
      <c r="J46" s="276">
        <f>SUM(H46:I46)</f>
        <v>100000</v>
      </c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</row>
    <row r="47" spans="1:26" s="412" customFormat="1" ht="22.5" customHeight="1">
      <c r="A47" s="325"/>
      <c r="B47" s="325"/>
      <c r="C47" s="421"/>
      <c r="D47" s="421"/>
      <c r="E47" s="421"/>
      <c r="F47" s="421"/>
      <c r="G47" s="421"/>
      <c r="H47" s="326"/>
      <c r="I47" s="326"/>
      <c r="J47" s="326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</row>
    <row r="48" spans="1:26" s="412" customFormat="1" ht="22.5" customHeight="1">
      <c r="A48" s="325"/>
      <c r="B48" s="325"/>
      <c r="C48" s="421"/>
      <c r="D48" s="421"/>
      <c r="E48" s="421"/>
      <c r="F48" s="421"/>
      <c r="G48" s="421"/>
      <c r="H48" s="326"/>
      <c r="I48" s="326"/>
      <c r="J48" s="326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</row>
    <row r="49" spans="1:26" s="412" customFormat="1" ht="22.5" customHeight="1">
      <c r="A49" s="325"/>
      <c r="B49" s="325"/>
      <c r="C49" s="421"/>
      <c r="D49" s="421"/>
      <c r="E49" s="421"/>
      <c r="F49" s="421"/>
      <c r="G49" s="421"/>
      <c r="H49" s="326"/>
      <c r="I49" s="326"/>
      <c r="J49" s="326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</row>
    <row r="50" spans="1:26" s="412" customFormat="1" ht="22.5" customHeight="1">
      <c r="A50" s="325"/>
      <c r="B50" s="325"/>
      <c r="C50" s="421"/>
      <c r="D50" s="421"/>
      <c r="E50" s="421"/>
      <c r="F50" s="421"/>
      <c r="G50" s="421"/>
      <c r="H50" s="326"/>
      <c r="I50" s="326"/>
      <c r="J50" s="326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</row>
    <row r="51" spans="1:26" ht="22.5" customHeight="1">
      <c r="B51" s="322" t="s">
        <v>776</v>
      </c>
      <c r="C51" s="322"/>
      <c r="D51" s="322"/>
      <c r="E51" s="322"/>
      <c r="F51" s="323"/>
      <c r="G51" s="323"/>
      <c r="H51" s="324">
        <v>213370</v>
      </c>
      <c r="I51" s="324"/>
      <c r="J51" s="324">
        <f t="shared" si="1"/>
        <v>213370</v>
      </c>
    </row>
    <row r="52" spans="1:26" ht="22.5" customHeight="1">
      <c r="B52" s="322" t="s">
        <v>777</v>
      </c>
      <c r="C52" s="322"/>
      <c r="D52" s="322"/>
      <c r="E52" s="322"/>
      <c r="F52" s="323"/>
      <c r="G52" s="323"/>
      <c r="H52" s="324">
        <v>1246100</v>
      </c>
      <c r="I52" s="324"/>
      <c r="J52" s="324">
        <f t="shared" si="1"/>
        <v>1246100</v>
      </c>
    </row>
    <row r="53" spans="1:26" ht="22.5" customHeight="1" thickBot="1">
      <c r="B53" s="322" t="s">
        <v>778</v>
      </c>
      <c r="C53" s="322"/>
      <c r="D53" s="322"/>
      <c r="E53" s="322"/>
      <c r="F53" s="323"/>
      <c r="G53" s="323"/>
      <c r="H53" s="324">
        <v>111477400</v>
      </c>
      <c r="I53" s="324"/>
      <c r="J53" s="324">
        <f t="shared" si="1"/>
        <v>111477400</v>
      </c>
    </row>
    <row r="54" spans="1:26" ht="24" customHeight="1" thickTop="1" thickBot="1">
      <c r="B54" s="536" t="s">
        <v>779</v>
      </c>
      <c r="C54" s="537"/>
      <c r="D54" s="537"/>
      <c r="E54" s="537"/>
      <c r="F54" s="537"/>
      <c r="G54" s="328"/>
      <c r="H54" s="329">
        <f>SUM(H21:H53)</f>
        <v>458198500</v>
      </c>
      <c r="I54" s="329">
        <f>SUM(I21:I53)</f>
        <v>0</v>
      </c>
      <c r="J54" s="329">
        <f>SUM(J21:J53)</f>
        <v>458198500</v>
      </c>
    </row>
    <row r="55" spans="1:26" ht="24.75" thickTop="1"/>
    <row r="56" spans="1:26" ht="24"/>
    <row r="57" spans="1:26" ht="22.5" customHeight="1">
      <c r="B57" s="212" t="s">
        <v>780</v>
      </c>
      <c r="C57" s="212"/>
      <c r="D57" s="212"/>
      <c r="E57" s="212"/>
      <c r="F57" s="212"/>
      <c r="G57" s="212"/>
    </row>
    <row r="58" spans="1:26" ht="15.75" customHeight="1" thickBot="1">
      <c r="J58" s="213" t="s">
        <v>740</v>
      </c>
    </row>
    <row r="59" spans="1:26" ht="24" customHeight="1" thickTop="1" thickBot="1">
      <c r="B59" s="312" t="s">
        <v>95</v>
      </c>
      <c r="C59" s="312"/>
      <c r="D59" s="312"/>
      <c r="E59" s="312"/>
      <c r="F59" s="312"/>
      <c r="G59" s="312"/>
      <c r="H59" s="312" t="s">
        <v>508</v>
      </c>
      <c r="I59" s="312" t="s">
        <v>509</v>
      </c>
      <c r="J59" s="312" t="s">
        <v>742</v>
      </c>
    </row>
    <row r="60" spans="1:26" ht="24.75" thickTop="1">
      <c r="H60" s="215"/>
      <c r="I60" s="215"/>
      <c r="J60" s="215"/>
    </row>
    <row r="61" spans="1:26" ht="24">
      <c r="H61" s="215"/>
      <c r="I61" s="215"/>
      <c r="J61" s="215"/>
    </row>
    <row r="62" spans="1:26" ht="24">
      <c r="B62" s="215"/>
      <c r="C62" s="215"/>
      <c r="D62" s="215"/>
      <c r="E62" s="215"/>
      <c r="F62" s="215"/>
      <c r="G62" s="215"/>
      <c r="H62" s="215"/>
      <c r="I62" s="215"/>
      <c r="J62" s="215"/>
    </row>
    <row r="63" spans="1:26" ht="24.75" thickBot="1"/>
    <row r="64" spans="1:26" ht="24" customHeight="1" thickTop="1" thickBot="1">
      <c r="B64" s="536" t="s">
        <v>781</v>
      </c>
      <c r="C64" s="537"/>
      <c r="D64" s="537"/>
      <c r="E64" s="537"/>
      <c r="F64" s="537"/>
      <c r="G64" s="328"/>
      <c r="H64" s="312"/>
      <c r="I64" s="312"/>
      <c r="J64" s="312"/>
    </row>
    <row r="65" spans="2:10" ht="24" customHeight="1" thickTop="1">
      <c r="B65" s="297"/>
      <c r="C65" s="297"/>
      <c r="D65" s="297"/>
      <c r="E65" s="297"/>
      <c r="F65" s="297"/>
      <c r="G65" s="297"/>
      <c r="H65" s="291"/>
      <c r="I65" s="291"/>
      <c r="J65" s="291"/>
    </row>
    <row r="66" spans="2:10" ht="16.7" customHeight="1">
      <c r="B66" s="297"/>
      <c r="C66" s="297"/>
      <c r="D66" s="297"/>
      <c r="E66" s="297"/>
      <c r="F66" s="297"/>
      <c r="G66" s="297"/>
      <c r="H66" s="291"/>
      <c r="I66" s="291"/>
      <c r="J66" s="291"/>
    </row>
    <row r="67" spans="2:10" ht="22.5" customHeight="1">
      <c r="B67" s="212" t="s">
        <v>782</v>
      </c>
      <c r="C67" s="212"/>
      <c r="D67" s="212"/>
      <c r="E67" s="212"/>
      <c r="F67" s="212"/>
      <c r="G67" s="212"/>
    </row>
    <row r="68" spans="2:10" ht="15.75" customHeight="1" thickBot="1">
      <c r="J68" s="213" t="s">
        <v>740</v>
      </c>
    </row>
    <row r="69" spans="2:10" ht="24" customHeight="1" thickTop="1" thickBot="1">
      <c r="B69" s="312" t="s">
        <v>95</v>
      </c>
      <c r="C69" s="312"/>
      <c r="D69" s="312"/>
      <c r="E69" s="312"/>
      <c r="F69" s="312"/>
      <c r="G69" s="312"/>
      <c r="H69" s="312" t="s">
        <v>508</v>
      </c>
      <c r="I69" s="312" t="s">
        <v>509</v>
      </c>
      <c r="J69" s="312" t="s">
        <v>742</v>
      </c>
    </row>
    <row r="70" spans="2:10" ht="21" customHeight="1" thickTop="1">
      <c r="H70" s="215"/>
      <c r="I70" s="215"/>
      <c r="J70" s="215"/>
    </row>
    <row r="71" spans="2:10" ht="21" customHeight="1">
      <c r="H71" s="215"/>
      <c r="I71" s="215"/>
      <c r="J71" s="215"/>
    </row>
    <row r="72" spans="2:10" ht="7.5" customHeight="1" thickBot="1"/>
    <row r="73" spans="2:10" ht="24" customHeight="1" thickTop="1" thickBot="1">
      <c r="B73" s="536" t="s">
        <v>783</v>
      </c>
      <c r="C73" s="537"/>
      <c r="D73" s="537"/>
      <c r="E73" s="537"/>
      <c r="F73" s="537"/>
      <c r="G73" s="328"/>
      <c r="H73" s="312"/>
      <c r="I73" s="312"/>
      <c r="J73" s="312"/>
    </row>
    <row r="74" spans="2:10" ht="19.5" customHeight="1" thickTop="1"/>
    <row r="75" spans="2:10" ht="19.5" customHeight="1"/>
    <row r="76" spans="2:10" ht="22.5" customHeight="1">
      <c r="B76" s="212" t="s">
        <v>784</v>
      </c>
      <c r="C76" s="212"/>
      <c r="D76" s="212"/>
      <c r="E76" s="212"/>
      <c r="F76" s="212"/>
      <c r="G76" s="212"/>
    </row>
    <row r="77" spans="2:10" ht="15.75" customHeight="1" thickBot="1">
      <c r="J77" s="213" t="s">
        <v>740</v>
      </c>
    </row>
    <row r="78" spans="2:10" ht="24" customHeight="1" thickTop="1" thickBot="1">
      <c r="B78" s="312" t="s">
        <v>95</v>
      </c>
      <c r="C78" s="312"/>
      <c r="D78" s="312"/>
      <c r="E78" s="312"/>
      <c r="F78" s="312"/>
      <c r="G78" s="312"/>
      <c r="H78" s="312" t="s">
        <v>508</v>
      </c>
      <c r="I78" s="312" t="s">
        <v>509</v>
      </c>
      <c r="J78" s="312" t="s">
        <v>742</v>
      </c>
    </row>
    <row r="79" spans="2:10" ht="24" customHeight="1" thickTop="1">
      <c r="B79" s="538"/>
      <c r="C79" s="539"/>
      <c r="D79" s="539"/>
      <c r="E79" s="539"/>
      <c r="F79" s="539"/>
      <c r="G79" s="539"/>
      <c r="H79" s="330"/>
      <c r="I79" s="215"/>
      <c r="J79" s="331"/>
    </row>
    <row r="80" spans="2:10" ht="24" customHeight="1">
      <c r="B80" s="540" t="s">
        <v>746</v>
      </c>
      <c r="C80" s="541"/>
      <c r="D80" s="541"/>
      <c r="E80" s="541"/>
      <c r="F80" s="541"/>
      <c r="G80" s="541"/>
      <c r="H80" s="333">
        <v>32824500</v>
      </c>
      <c r="I80" s="289"/>
      <c r="J80" s="334">
        <f>SUM(H80:I80)</f>
        <v>32824500</v>
      </c>
    </row>
    <row r="81" spans="1:26" ht="24" customHeight="1" thickBot="1">
      <c r="B81" s="284"/>
      <c r="C81" s="284"/>
      <c r="D81" s="284"/>
      <c r="E81" s="284"/>
      <c r="F81" s="284"/>
      <c r="G81" s="284"/>
      <c r="H81" s="330"/>
      <c r="I81" s="215"/>
      <c r="J81" s="331"/>
    </row>
    <row r="82" spans="1:26" ht="24" customHeight="1" thickTop="1" thickBot="1">
      <c r="B82" s="335" t="s">
        <v>785</v>
      </c>
      <c r="C82" s="328"/>
      <c r="D82" s="328"/>
      <c r="E82" s="328"/>
      <c r="F82" s="328"/>
      <c r="G82" s="328"/>
      <c r="H82" s="329">
        <f t="shared" ref="H82:J82" si="2">SUM(H79:H80)</f>
        <v>32824500</v>
      </c>
      <c r="I82" s="329">
        <f t="shared" si="2"/>
        <v>0</v>
      </c>
      <c r="J82" s="329">
        <f t="shared" si="2"/>
        <v>32824500</v>
      </c>
    </row>
    <row r="83" spans="1:26" ht="24" customHeight="1" thickTop="1">
      <c r="B83" s="218"/>
      <c r="C83" s="297"/>
      <c r="D83" s="297"/>
      <c r="E83" s="297"/>
      <c r="F83" s="297"/>
      <c r="G83" s="297"/>
      <c r="H83" s="296"/>
      <c r="I83" s="296"/>
      <c r="J83" s="296"/>
    </row>
    <row r="84" spans="1:26" ht="24" customHeight="1">
      <c r="B84" s="212" t="s">
        <v>786</v>
      </c>
      <c r="C84" s="212"/>
      <c r="D84" s="212"/>
      <c r="E84" s="212"/>
      <c r="F84" s="212"/>
      <c r="G84" s="212"/>
    </row>
    <row r="85" spans="1:26" ht="15.75" customHeight="1" thickBot="1">
      <c r="J85" s="213" t="s">
        <v>740</v>
      </c>
    </row>
    <row r="86" spans="1:26" ht="63.75" customHeight="1" thickTop="1" thickBot="1">
      <c r="A86" s="220"/>
      <c r="B86" s="336" t="s">
        <v>787</v>
      </c>
      <c r="C86" s="336" t="s">
        <v>788</v>
      </c>
      <c r="D86" s="336" t="s">
        <v>789</v>
      </c>
      <c r="E86" s="336" t="s">
        <v>790</v>
      </c>
      <c r="F86" s="336" t="s">
        <v>791</v>
      </c>
      <c r="G86" s="336" t="s">
        <v>792</v>
      </c>
      <c r="H86" s="337" t="s">
        <v>793</v>
      </c>
      <c r="I86" s="337" t="s">
        <v>794</v>
      </c>
      <c r="J86" s="337" t="s">
        <v>742</v>
      </c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</row>
    <row r="87" spans="1:26" ht="21" customHeight="1" thickTop="1">
      <c r="A87" s="212"/>
      <c r="B87" s="212" t="s">
        <v>795</v>
      </c>
      <c r="C87" s="324">
        <v>166859500</v>
      </c>
      <c r="D87" s="324">
        <v>44207500</v>
      </c>
      <c r="E87" s="324">
        <v>3461700</v>
      </c>
      <c r="F87" s="324"/>
      <c r="G87" s="338"/>
      <c r="H87" s="324"/>
      <c r="I87" s="324"/>
      <c r="J87" s="298">
        <f t="shared" ref="J87:J91" si="3">SUM(C87:I87)</f>
        <v>214528700</v>
      </c>
    </row>
    <row r="88" spans="1:26" ht="21" customHeight="1">
      <c r="A88" s="212"/>
      <c r="B88" s="233" t="s">
        <v>796</v>
      </c>
      <c r="C88" s="324"/>
      <c r="D88" s="324"/>
      <c r="E88" s="216">
        <v>116546640</v>
      </c>
      <c r="F88" s="216">
        <v>9963700</v>
      </c>
      <c r="G88" s="339"/>
      <c r="H88" s="324"/>
      <c r="I88" s="324"/>
      <c r="J88" s="298">
        <f t="shared" si="3"/>
        <v>126510340</v>
      </c>
    </row>
    <row r="89" spans="1:26" ht="21" customHeight="1">
      <c r="A89" s="212"/>
      <c r="B89" s="233" t="s">
        <v>797</v>
      </c>
      <c r="C89" s="324"/>
      <c r="D89" s="324"/>
      <c r="E89" s="324"/>
      <c r="F89" s="324"/>
      <c r="G89" s="280">
        <v>26167760</v>
      </c>
      <c r="H89" s="324"/>
      <c r="I89" s="324"/>
      <c r="J89" s="298">
        <f t="shared" si="3"/>
        <v>26167760</v>
      </c>
    </row>
    <row r="90" spans="1:26" ht="21" customHeight="1">
      <c r="A90" s="212"/>
      <c r="B90" s="233" t="s">
        <v>798</v>
      </c>
      <c r="C90" s="324"/>
      <c r="D90" s="324"/>
      <c r="E90" s="324"/>
      <c r="F90" s="324"/>
      <c r="G90" s="339"/>
      <c r="H90" s="216">
        <v>51557400</v>
      </c>
      <c r="I90" s="324"/>
      <c r="J90" s="298">
        <f t="shared" si="3"/>
        <v>51557400</v>
      </c>
    </row>
    <row r="91" spans="1:26" ht="21" customHeight="1">
      <c r="A91" s="212"/>
      <c r="B91" s="233" t="s">
        <v>799</v>
      </c>
      <c r="C91" s="324"/>
      <c r="D91" s="324"/>
      <c r="E91" s="324"/>
      <c r="F91" s="324"/>
      <c r="G91" s="339"/>
      <c r="H91" s="324"/>
      <c r="I91" s="280">
        <v>72258800</v>
      </c>
      <c r="J91" s="298">
        <f t="shared" si="3"/>
        <v>72258800</v>
      </c>
    </row>
    <row r="92" spans="1:26" ht="7.5" customHeight="1" thickBot="1"/>
    <row r="93" spans="1:26" ht="24" customHeight="1" thickTop="1" thickBot="1">
      <c r="B93" s="328" t="s">
        <v>800</v>
      </c>
      <c r="C93" s="340">
        <f t="shared" ref="C93:J93" si="4">SUM(C87:C92)</f>
        <v>166859500</v>
      </c>
      <c r="D93" s="340">
        <f t="shared" si="4"/>
        <v>44207500</v>
      </c>
      <c r="E93" s="340">
        <f t="shared" si="4"/>
        <v>120008340</v>
      </c>
      <c r="F93" s="340">
        <f t="shared" si="4"/>
        <v>9963700</v>
      </c>
      <c r="G93" s="340">
        <f t="shared" si="4"/>
        <v>26167760</v>
      </c>
      <c r="H93" s="340">
        <f t="shared" si="4"/>
        <v>51557400</v>
      </c>
      <c r="I93" s="340">
        <f t="shared" si="4"/>
        <v>72258800</v>
      </c>
      <c r="J93" s="448">
        <f t="shared" si="4"/>
        <v>491023000</v>
      </c>
    </row>
    <row r="94" spans="1:26" ht="16.5" customHeight="1" thickTop="1"/>
    <row r="95" spans="1:26" ht="24" customHeight="1"/>
    <row r="96" spans="1:26" ht="24" customHeight="1">
      <c r="B96" s="218"/>
      <c r="C96" s="297"/>
      <c r="D96" s="297"/>
      <c r="E96" s="297"/>
      <c r="F96" s="297"/>
      <c r="G96" s="297"/>
      <c r="H96" s="296"/>
      <c r="I96" s="296"/>
      <c r="J96" s="296"/>
    </row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</sheetData>
  <mergeCells count="12">
    <mergeCell ref="B20:D20"/>
    <mergeCell ref="B42:E42"/>
    <mergeCell ref="B1:J1"/>
    <mergeCell ref="B5:F5"/>
    <mergeCell ref="B11:F11"/>
    <mergeCell ref="B19:F19"/>
    <mergeCell ref="B2:J2"/>
    <mergeCell ref="B54:F54"/>
    <mergeCell ref="B64:F64"/>
    <mergeCell ref="B73:F73"/>
    <mergeCell ref="B79:G79"/>
    <mergeCell ref="B80:G80"/>
  </mergeCells>
  <pageMargins left="0.98425196850393704" right="0.59055118110236227" top="0.98425196850393704" bottom="0.59055118110236227" header="0.31496062992125984" footer="0.31496062992125984"/>
  <pageSetup paperSize="9" scale="70" orientation="portrait" useFirstPageNumber="1" r:id="rId1"/>
  <headerFooter>
    <oddHeader xml:space="preserve">&amp;C&amp;"TH SarabunPSK,ธรรมดา"&amp;16
&amp;P
&amp;14
</oddHead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177B-D6F3-4562-A0DA-544CFA79B69F}">
  <dimension ref="A1:XFD658"/>
  <sheetViews>
    <sheetView showWhiteSpace="0" view="pageBreakPreview" topLeftCell="B1" zoomScaleNormal="70" zoomScaleSheetLayoutView="100" zoomScalePageLayoutView="84" workbookViewId="0">
      <selection activeCell="E559" sqref="E559"/>
    </sheetView>
  </sheetViews>
  <sheetFormatPr defaultColWidth="8.85546875" defaultRowHeight="24"/>
  <cols>
    <col min="1" max="1" width="0.42578125" style="99" hidden="1" customWidth="1"/>
    <col min="2" max="2" width="34.85546875" style="99" customWidth="1"/>
    <col min="3" max="3" width="10.85546875" style="138" customWidth="1"/>
    <col min="4" max="4" width="13.85546875" style="99" customWidth="1"/>
    <col min="5" max="5" width="14.42578125" style="99" customWidth="1"/>
    <col min="6" max="6" width="14.85546875" style="99" customWidth="1"/>
    <col min="7" max="7" width="14.140625" style="99" customWidth="1"/>
    <col min="8" max="8" width="14.28515625" style="99" customWidth="1"/>
    <col min="9" max="9" width="19.140625" style="99" customWidth="1"/>
    <col min="10" max="16384" width="8.85546875" style="99"/>
  </cols>
  <sheetData>
    <row r="1" spans="1:8">
      <c r="A1" s="569" t="s">
        <v>459</v>
      </c>
      <c r="B1" s="569"/>
      <c r="C1" s="569"/>
      <c r="D1" s="569"/>
      <c r="E1" s="569"/>
      <c r="F1" s="569"/>
      <c r="G1" s="569"/>
      <c r="H1" s="569"/>
    </row>
    <row r="2" spans="1:8">
      <c r="A2" s="569" t="s">
        <v>499</v>
      </c>
      <c r="B2" s="569"/>
      <c r="C2" s="569"/>
      <c r="D2" s="569"/>
      <c r="E2" s="569"/>
      <c r="F2" s="569"/>
      <c r="G2" s="569"/>
      <c r="H2" s="569"/>
    </row>
    <row r="3" spans="1:8">
      <c r="A3" s="184"/>
      <c r="B3" s="184"/>
      <c r="C3" s="184"/>
      <c r="D3" s="184"/>
      <c r="E3" s="184"/>
      <c r="F3" s="184"/>
      <c r="G3" s="184"/>
      <c r="H3" s="184"/>
    </row>
    <row r="4" spans="1:8">
      <c r="A4" s="184"/>
      <c r="B4" s="100" t="s">
        <v>737</v>
      </c>
      <c r="C4" s="156"/>
      <c r="D4" s="156"/>
      <c r="E4" s="156"/>
      <c r="F4" s="156"/>
      <c r="G4" s="156"/>
      <c r="H4" s="156"/>
    </row>
    <row r="5" spans="1:8">
      <c r="A5" s="184"/>
      <c r="B5" s="157" t="s">
        <v>1444</v>
      </c>
      <c r="C5" s="158"/>
      <c r="D5" s="159"/>
      <c r="E5" s="159"/>
      <c r="F5" s="159"/>
      <c r="G5" s="159"/>
      <c r="H5" s="159"/>
    </row>
    <row r="6" spans="1:8" ht="24.95" customHeight="1">
      <c r="A6" s="184"/>
      <c r="B6" s="570" t="s">
        <v>1016</v>
      </c>
      <c r="C6" s="570"/>
      <c r="D6" s="570"/>
      <c r="E6" s="570"/>
      <c r="F6" s="570"/>
      <c r="G6" s="570"/>
      <c r="H6" s="570"/>
    </row>
    <row r="7" spans="1:8" ht="24.95" customHeight="1">
      <c r="A7" s="305"/>
      <c r="B7" s="356" t="s">
        <v>1391</v>
      </c>
      <c r="C7" s="355"/>
      <c r="D7" s="355"/>
      <c r="E7" s="355"/>
      <c r="F7" s="355"/>
      <c r="G7" s="355"/>
      <c r="H7" s="355"/>
    </row>
    <row r="8" spans="1:8" ht="24.95" customHeight="1">
      <c r="A8" s="305"/>
      <c r="B8" s="356"/>
      <c r="C8" s="355"/>
      <c r="D8" s="355"/>
      <c r="E8" s="355"/>
      <c r="F8" s="355"/>
      <c r="G8" s="355"/>
      <c r="H8" s="355"/>
    </row>
    <row r="9" spans="1:8" ht="24.95" customHeight="1">
      <c r="A9" s="184"/>
      <c r="B9" s="571" t="s">
        <v>338</v>
      </c>
      <c r="C9" s="573" t="s">
        <v>500</v>
      </c>
      <c r="D9" s="574"/>
      <c r="E9" s="574"/>
      <c r="F9" s="574"/>
      <c r="G9" s="574"/>
      <c r="H9" s="574"/>
    </row>
    <row r="10" spans="1:8" ht="24.95" customHeight="1">
      <c r="A10" s="184"/>
      <c r="B10" s="572"/>
      <c r="C10" s="160" t="s">
        <v>474</v>
      </c>
      <c r="D10" s="161" t="s">
        <v>501</v>
      </c>
      <c r="E10" s="161" t="s">
        <v>502</v>
      </c>
      <c r="F10" s="123" t="s">
        <v>503</v>
      </c>
      <c r="G10" s="123" t="s">
        <v>504</v>
      </c>
      <c r="H10" s="123" t="s">
        <v>505</v>
      </c>
    </row>
    <row r="11" spans="1:8" ht="24.95" customHeight="1">
      <c r="A11" s="184"/>
      <c r="B11" s="445" t="s">
        <v>506</v>
      </c>
      <c r="C11" s="446" t="s">
        <v>507</v>
      </c>
      <c r="D11" s="447">
        <f>D12</f>
        <v>214517700</v>
      </c>
      <c r="E11" s="447">
        <f>E12+E13</f>
        <v>214528700</v>
      </c>
      <c r="F11" s="143"/>
      <c r="G11" s="143"/>
      <c r="H11" s="143"/>
    </row>
    <row r="12" spans="1:8" ht="24.95" customHeight="1">
      <c r="A12" s="184"/>
      <c r="B12" s="445" t="s">
        <v>508</v>
      </c>
      <c r="C12" s="446" t="s">
        <v>507</v>
      </c>
      <c r="D12" s="447">
        <v>214517700</v>
      </c>
      <c r="E12" s="447">
        <f>สังเขป!J21</f>
        <v>214528700</v>
      </c>
      <c r="F12" s="143"/>
      <c r="G12" s="143"/>
      <c r="H12" s="162"/>
    </row>
    <row r="13" spans="1:8" ht="24.95" customHeight="1">
      <c r="A13" s="184"/>
      <c r="B13" s="445" t="s">
        <v>509</v>
      </c>
      <c r="C13" s="446" t="s">
        <v>507</v>
      </c>
      <c r="D13" s="163"/>
      <c r="E13" s="163">
        <v>0</v>
      </c>
      <c r="F13" s="163"/>
      <c r="G13" s="163"/>
      <c r="H13" s="163"/>
    </row>
    <row r="14" spans="1:8">
      <c r="A14" s="184"/>
      <c r="B14" s="184"/>
      <c r="C14" s="184"/>
      <c r="D14" s="184"/>
      <c r="E14" s="184"/>
      <c r="F14" s="184"/>
      <c r="G14" s="184"/>
      <c r="H14" s="184"/>
    </row>
    <row r="15" spans="1:8">
      <c r="A15" s="184"/>
      <c r="B15" s="184"/>
      <c r="C15" s="184"/>
      <c r="D15" s="184"/>
      <c r="E15" s="184"/>
      <c r="F15" s="184"/>
      <c r="G15" s="184"/>
      <c r="H15" s="184"/>
    </row>
    <row r="16" spans="1:8">
      <c r="B16" s="101" t="s">
        <v>510</v>
      </c>
      <c r="C16" s="102"/>
      <c r="D16" s="103"/>
      <c r="E16" s="103"/>
      <c r="F16" s="103"/>
      <c r="G16" s="103"/>
      <c r="H16" s="103"/>
    </row>
    <row r="17" spans="2:8" ht="24.95" customHeight="1">
      <c r="B17" s="562" t="s">
        <v>1392</v>
      </c>
      <c r="C17" s="562"/>
      <c r="D17" s="562"/>
      <c r="E17" s="562"/>
      <c r="F17" s="562"/>
      <c r="G17" s="562"/>
      <c r="H17" s="562"/>
    </row>
    <row r="18" spans="2:8" ht="24.95" customHeight="1">
      <c r="B18" s="357" t="s">
        <v>1393</v>
      </c>
      <c r="C18" s="341"/>
      <c r="D18" s="341"/>
      <c r="E18" s="341"/>
      <c r="F18" s="341"/>
      <c r="G18" s="341"/>
      <c r="H18" s="341"/>
    </row>
    <row r="19" spans="2:8" ht="24.95" customHeight="1">
      <c r="B19" s="551" t="s">
        <v>511</v>
      </c>
      <c r="C19" s="551"/>
      <c r="D19" s="551"/>
      <c r="E19" s="551"/>
      <c r="F19" s="551"/>
      <c r="G19" s="551"/>
      <c r="H19" s="551"/>
    </row>
    <row r="20" spans="2:8" ht="24.95" customHeight="1">
      <c r="B20" s="274"/>
      <c r="C20" s="274"/>
      <c r="D20" s="274"/>
      <c r="E20" s="274"/>
      <c r="F20" s="274"/>
      <c r="G20" s="274"/>
      <c r="H20" s="274"/>
    </row>
    <row r="21" spans="2:8" ht="24.95" customHeight="1">
      <c r="B21" s="558" t="s">
        <v>512</v>
      </c>
      <c r="C21" s="568" t="s">
        <v>513</v>
      </c>
      <c r="D21" s="568"/>
      <c r="E21" s="568"/>
      <c r="F21" s="568"/>
      <c r="G21" s="568"/>
      <c r="H21" s="568"/>
    </row>
    <row r="22" spans="2:8" ht="24.95" customHeight="1">
      <c r="B22" s="563"/>
      <c r="C22" s="104" t="s">
        <v>474</v>
      </c>
      <c r="D22" s="161" t="s">
        <v>501</v>
      </c>
      <c r="E22" s="161" t="s">
        <v>502</v>
      </c>
      <c r="F22" s="123" t="s">
        <v>503</v>
      </c>
      <c r="G22" s="123" t="s">
        <v>504</v>
      </c>
      <c r="H22" s="123" t="s">
        <v>505</v>
      </c>
    </row>
    <row r="23" spans="2:8" ht="24.95" customHeight="1">
      <c r="B23" s="105" t="s">
        <v>514</v>
      </c>
      <c r="C23" s="104" t="s">
        <v>476</v>
      </c>
      <c r="D23" s="106">
        <v>28000</v>
      </c>
      <c r="E23" s="106">
        <v>28000</v>
      </c>
      <c r="F23" s="106">
        <v>28000</v>
      </c>
      <c r="G23" s="106">
        <v>28000</v>
      </c>
      <c r="H23" s="106">
        <v>28000</v>
      </c>
    </row>
    <row r="24" spans="2:8" ht="24.95" customHeight="1">
      <c r="B24" s="105" t="s">
        <v>515</v>
      </c>
      <c r="C24" s="104" t="s">
        <v>476</v>
      </c>
      <c r="D24" s="106">
        <v>3100</v>
      </c>
      <c r="E24" s="106">
        <v>3200</v>
      </c>
      <c r="F24" s="106">
        <v>3300</v>
      </c>
      <c r="G24" s="106">
        <v>3400</v>
      </c>
      <c r="H24" s="106">
        <v>3400</v>
      </c>
    </row>
    <row r="25" spans="2:8" ht="24.95" customHeight="1">
      <c r="B25" s="349" t="s">
        <v>1015</v>
      </c>
      <c r="C25" s="342" t="s">
        <v>481</v>
      </c>
      <c r="D25" s="108"/>
      <c r="E25" s="108"/>
      <c r="F25" s="108"/>
      <c r="G25" s="108"/>
      <c r="H25" s="108"/>
    </row>
    <row r="26" spans="2:8" ht="24.95" customHeight="1">
      <c r="B26" s="105" t="s">
        <v>516</v>
      </c>
      <c r="C26" s="104" t="s">
        <v>476</v>
      </c>
      <c r="D26" s="111">
        <v>15500</v>
      </c>
      <c r="E26" s="111">
        <v>16000</v>
      </c>
      <c r="F26" s="111">
        <v>16500</v>
      </c>
      <c r="G26" s="111">
        <v>17000</v>
      </c>
      <c r="H26" s="111">
        <v>17100</v>
      </c>
    </row>
    <row r="27" spans="2:8" ht="24.95" customHeight="1">
      <c r="B27" s="350" t="s">
        <v>517</v>
      </c>
      <c r="C27" s="104" t="s">
        <v>518</v>
      </c>
      <c r="D27" s="112">
        <v>10690.6</v>
      </c>
      <c r="E27" s="112">
        <v>10690.6</v>
      </c>
      <c r="F27" s="112">
        <v>10690.6</v>
      </c>
      <c r="G27" s="112">
        <v>10690.6</v>
      </c>
      <c r="H27" s="112">
        <v>10690.6</v>
      </c>
    </row>
    <row r="28" spans="2:8" ht="24.95" customHeight="1">
      <c r="B28" s="351" t="s">
        <v>1013</v>
      </c>
      <c r="C28" s="303" t="s">
        <v>476</v>
      </c>
      <c r="D28" s="353">
        <v>5</v>
      </c>
      <c r="E28" s="353">
        <v>5</v>
      </c>
      <c r="F28" s="353">
        <v>5</v>
      </c>
      <c r="G28" s="353">
        <v>5</v>
      </c>
      <c r="H28" s="353">
        <v>5</v>
      </c>
    </row>
    <row r="29" spans="2:8" ht="24.95" customHeight="1">
      <c r="B29" s="352" t="s">
        <v>1014</v>
      </c>
      <c r="C29" s="304"/>
      <c r="D29" s="354"/>
      <c r="E29" s="354"/>
      <c r="F29" s="354"/>
      <c r="G29" s="354"/>
      <c r="H29" s="354"/>
    </row>
    <row r="30" spans="2:8" s="116" customFormat="1" ht="24.95" customHeight="1">
      <c r="B30" s="113" t="s">
        <v>506</v>
      </c>
      <c r="C30" s="114" t="s">
        <v>507</v>
      </c>
      <c r="D30" s="442">
        <f>D31+D32</f>
        <v>6105930</v>
      </c>
      <c r="E30" s="442">
        <f>E31</f>
        <v>11826100</v>
      </c>
      <c r="F30" s="115"/>
      <c r="G30" s="115"/>
      <c r="H30" s="115"/>
    </row>
    <row r="31" spans="2:8" s="116" customFormat="1" ht="24.95" customHeight="1">
      <c r="B31" s="113" t="s">
        <v>508</v>
      </c>
      <c r="C31" s="114" t="s">
        <v>507</v>
      </c>
      <c r="D31" s="443">
        <f>14486800-8380870</f>
        <v>6105930</v>
      </c>
      <c r="E31" s="443">
        <f>สังเขป!J22</f>
        <v>11826100</v>
      </c>
      <c r="F31" s="134"/>
      <c r="G31" s="134"/>
      <c r="H31" s="134"/>
    </row>
    <row r="32" spans="2:8" s="116" customFormat="1" ht="24.95" customHeight="1">
      <c r="B32" s="113" t="s">
        <v>509</v>
      </c>
      <c r="C32" s="114" t="s">
        <v>507</v>
      </c>
      <c r="D32" s="117"/>
      <c r="E32" s="117"/>
      <c r="F32" s="117"/>
      <c r="G32" s="117"/>
      <c r="H32" s="117"/>
    </row>
    <row r="33" spans="2:8" s="116" customFormat="1">
      <c r="B33" s="187"/>
      <c r="C33" s="118"/>
      <c r="D33" s="119"/>
      <c r="E33" s="119"/>
      <c r="F33" s="119"/>
      <c r="G33" s="119"/>
      <c r="H33" s="119"/>
    </row>
    <row r="34" spans="2:8" s="116" customFormat="1">
      <c r="B34" s="187"/>
      <c r="C34" s="118"/>
      <c r="D34" s="119"/>
      <c r="E34" s="119"/>
      <c r="F34" s="119"/>
      <c r="G34" s="119"/>
      <c r="H34" s="119"/>
    </row>
    <row r="35" spans="2:8">
      <c r="B35" s="101" t="s">
        <v>519</v>
      </c>
      <c r="C35" s="102"/>
      <c r="D35" s="103"/>
      <c r="E35" s="103"/>
      <c r="F35" s="103"/>
      <c r="G35" s="103"/>
      <c r="H35" s="103"/>
    </row>
    <row r="36" spans="2:8" ht="24.95" customHeight="1">
      <c r="B36" s="562" t="s">
        <v>1384</v>
      </c>
      <c r="C36" s="562"/>
      <c r="D36" s="562"/>
      <c r="E36" s="562"/>
      <c r="F36" s="562"/>
      <c r="G36" s="562"/>
      <c r="H36" s="562"/>
    </row>
    <row r="37" spans="2:8" ht="24.95" customHeight="1">
      <c r="B37" s="357" t="s">
        <v>1385</v>
      </c>
      <c r="C37" s="341"/>
      <c r="D37" s="341"/>
      <c r="E37" s="341"/>
      <c r="F37" s="341"/>
      <c r="G37" s="341"/>
      <c r="H37" s="341"/>
    </row>
    <row r="38" spans="2:8" ht="24.95" customHeight="1">
      <c r="B38" s="357" t="s">
        <v>1386</v>
      </c>
      <c r="C38" s="341"/>
      <c r="D38" s="341"/>
      <c r="E38" s="341"/>
      <c r="F38" s="341"/>
      <c r="G38" s="341"/>
      <c r="H38" s="341"/>
    </row>
    <row r="39" spans="2:8" ht="24.95" customHeight="1">
      <c r="B39" s="357" t="s">
        <v>1387</v>
      </c>
      <c r="C39" s="341"/>
      <c r="D39" s="341"/>
      <c r="E39" s="341"/>
      <c r="F39" s="341"/>
      <c r="G39" s="341"/>
      <c r="H39" s="341"/>
    </row>
    <row r="40" spans="2:8" ht="24.95" customHeight="1">
      <c r="B40" s="357" t="s">
        <v>1388</v>
      </c>
      <c r="C40" s="341"/>
      <c r="D40" s="341"/>
      <c r="E40" s="341"/>
      <c r="F40" s="341"/>
      <c r="G40" s="341"/>
      <c r="H40" s="341"/>
    </row>
    <row r="41" spans="2:8" ht="24.95" customHeight="1">
      <c r="B41" s="557" t="s">
        <v>520</v>
      </c>
      <c r="C41" s="551"/>
      <c r="D41" s="551"/>
      <c r="E41" s="551"/>
      <c r="F41" s="551"/>
      <c r="G41" s="551"/>
      <c r="H41" s="551"/>
    </row>
    <row r="42" spans="2:8" ht="24.95" customHeight="1">
      <c r="B42" s="273"/>
      <c r="C42" s="274"/>
      <c r="D42" s="274"/>
      <c r="E42" s="274"/>
      <c r="F42" s="274"/>
      <c r="G42" s="274"/>
      <c r="H42" s="274"/>
    </row>
    <row r="43" spans="2:8" ht="24.95" customHeight="1">
      <c r="B43" s="558" t="s">
        <v>512</v>
      </c>
      <c r="C43" s="568" t="s">
        <v>513</v>
      </c>
      <c r="D43" s="568"/>
      <c r="E43" s="568"/>
      <c r="F43" s="568"/>
      <c r="G43" s="568"/>
      <c r="H43" s="568"/>
    </row>
    <row r="44" spans="2:8" ht="24.95" customHeight="1">
      <c r="B44" s="563"/>
      <c r="C44" s="104" t="s">
        <v>474</v>
      </c>
      <c r="D44" s="161" t="s">
        <v>501</v>
      </c>
      <c r="E44" s="161" t="s">
        <v>502</v>
      </c>
      <c r="F44" s="123" t="s">
        <v>503</v>
      </c>
      <c r="G44" s="123" t="s">
        <v>504</v>
      </c>
      <c r="H44" s="123" t="s">
        <v>505</v>
      </c>
    </row>
    <row r="45" spans="2:8" ht="24.95" customHeight="1">
      <c r="B45" s="105" t="s">
        <v>521</v>
      </c>
      <c r="C45" s="104" t="s">
        <v>486</v>
      </c>
      <c r="D45" s="106">
        <v>45</v>
      </c>
      <c r="E45" s="106">
        <v>50</v>
      </c>
      <c r="F45" s="106">
        <v>55</v>
      </c>
      <c r="G45" s="106">
        <v>60</v>
      </c>
      <c r="H45" s="106">
        <v>65</v>
      </c>
    </row>
    <row r="46" spans="2:8" ht="24.95" customHeight="1">
      <c r="B46" s="105" t="s">
        <v>522</v>
      </c>
      <c r="C46" s="104" t="s">
        <v>486</v>
      </c>
      <c r="D46" s="106">
        <v>755</v>
      </c>
      <c r="E46" s="106">
        <v>759</v>
      </c>
      <c r="F46" s="106">
        <v>760</v>
      </c>
      <c r="G46" s="106">
        <v>764</v>
      </c>
      <c r="H46" s="106">
        <v>740</v>
      </c>
    </row>
    <row r="47" spans="2:8" s="121" customFormat="1" ht="24.95" customHeight="1">
      <c r="B47" s="147" t="s">
        <v>1017</v>
      </c>
      <c r="C47" s="303" t="s">
        <v>479</v>
      </c>
      <c r="D47" s="358">
        <v>92</v>
      </c>
      <c r="E47" s="358">
        <v>93</v>
      </c>
      <c r="F47" s="358">
        <v>94</v>
      </c>
      <c r="G47" s="358">
        <v>95</v>
      </c>
      <c r="H47" s="358">
        <v>95</v>
      </c>
    </row>
    <row r="48" spans="2:8" s="121" customFormat="1" ht="24.95" customHeight="1">
      <c r="B48" s="122" t="s">
        <v>1018</v>
      </c>
      <c r="C48" s="304"/>
      <c r="D48" s="359"/>
      <c r="E48" s="359"/>
      <c r="F48" s="359"/>
      <c r="G48" s="359"/>
      <c r="H48" s="359"/>
    </row>
    <row r="49" spans="2:9" ht="24.95" customHeight="1">
      <c r="B49" s="105" t="s">
        <v>523</v>
      </c>
      <c r="C49" s="185" t="s">
        <v>524</v>
      </c>
      <c r="D49" s="106">
        <v>50</v>
      </c>
      <c r="E49" s="106">
        <v>50</v>
      </c>
      <c r="F49" s="106">
        <v>50</v>
      </c>
      <c r="G49" s="106">
        <v>50</v>
      </c>
      <c r="H49" s="106">
        <v>50</v>
      </c>
    </row>
    <row r="50" spans="2:9" ht="24.95" customHeight="1">
      <c r="B50" s="122" t="s">
        <v>525</v>
      </c>
      <c r="C50" s="123" t="s">
        <v>486</v>
      </c>
      <c r="D50" s="106"/>
      <c r="E50" s="106"/>
      <c r="F50" s="106"/>
      <c r="G50" s="106"/>
      <c r="H50" s="106"/>
    </row>
    <row r="51" spans="2:9" ht="24.95" customHeight="1">
      <c r="B51" s="122" t="s">
        <v>526</v>
      </c>
      <c r="C51" s="123" t="s">
        <v>486</v>
      </c>
      <c r="D51" s="124">
        <v>35</v>
      </c>
      <c r="E51" s="124">
        <v>30</v>
      </c>
      <c r="F51" s="124">
        <v>30</v>
      </c>
      <c r="G51" s="124">
        <v>30</v>
      </c>
      <c r="H51" s="124">
        <v>30</v>
      </c>
    </row>
    <row r="52" spans="2:9" ht="24.95" customHeight="1">
      <c r="B52" s="352" t="s">
        <v>527</v>
      </c>
      <c r="C52" s="188" t="s">
        <v>528</v>
      </c>
      <c r="D52" s="125" t="s">
        <v>529</v>
      </c>
      <c r="E52" s="125" t="s">
        <v>529</v>
      </c>
      <c r="F52" s="125" t="s">
        <v>529</v>
      </c>
      <c r="G52" s="125" t="s">
        <v>529</v>
      </c>
      <c r="H52" s="125" t="s">
        <v>529</v>
      </c>
    </row>
    <row r="53" spans="2:9" ht="24.95" customHeight="1">
      <c r="B53" s="122" t="s">
        <v>530</v>
      </c>
      <c r="C53" s="123" t="s">
        <v>486</v>
      </c>
      <c r="D53" s="106">
        <v>283</v>
      </c>
      <c r="E53" s="106">
        <v>300</v>
      </c>
      <c r="F53" s="106">
        <v>300</v>
      </c>
      <c r="G53" s="106">
        <v>300</v>
      </c>
      <c r="H53" s="106">
        <v>300</v>
      </c>
    </row>
    <row r="54" spans="2:9" s="116" customFormat="1" ht="24.95" customHeight="1">
      <c r="B54" s="126" t="s">
        <v>506</v>
      </c>
      <c r="C54" s="127" t="s">
        <v>507</v>
      </c>
      <c r="D54" s="442">
        <f>D55+D56</f>
        <v>1875370</v>
      </c>
      <c r="E54" s="442">
        <f>E55</f>
        <v>646000</v>
      </c>
      <c r="F54" s="115"/>
      <c r="G54" s="115"/>
      <c r="H54" s="115"/>
    </row>
    <row r="55" spans="2:9" s="116" customFormat="1" ht="24.95" customHeight="1">
      <c r="B55" s="113" t="s">
        <v>508</v>
      </c>
      <c r="C55" s="114" t="s">
        <v>507</v>
      </c>
      <c r="D55" s="443">
        <f>5453800-3578430</f>
        <v>1875370</v>
      </c>
      <c r="E55" s="443">
        <f>สังเขป!J23</f>
        <v>646000</v>
      </c>
      <c r="F55" s="134"/>
      <c r="G55" s="134"/>
      <c r="H55" s="134"/>
    </row>
    <row r="56" spans="2:9" s="116" customFormat="1" ht="24.95" customHeight="1">
      <c r="B56" s="113" t="s">
        <v>509</v>
      </c>
      <c r="C56" s="114" t="s">
        <v>507</v>
      </c>
      <c r="D56" s="117"/>
      <c r="E56" s="117"/>
      <c r="F56" s="117"/>
      <c r="G56" s="117"/>
      <c r="H56" s="117"/>
    </row>
    <row r="57" spans="2:9">
      <c r="B57" s="187"/>
      <c r="C57" s="118"/>
      <c r="D57" s="119"/>
      <c r="E57" s="119"/>
      <c r="F57" s="119"/>
      <c r="G57" s="119"/>
      <c r="H57" s="119"/>
    </row>
    <row r="58" spans="2:9">
      <c r="B58" s="187"/>
      <c r="C58" s="118"/>
      <c r="D58" s="119"/>
      <c r="E58" s="119"/>
      <c r="F58" s="119"/>
      <c r="G58" s="119"/>
      <c r="H58" s="119"/>
    </row>
    <row r="59" spans="2:9" s="116" customFormat="1" ht="24.95" customHeight="1">
      <c r="B59" s="490" t="s">
        <v>724</v>
      </c>
      <c r="C59" s="491"/>
      <c r="D59" s="491"/>
      <c r="E59" s="491"/>
      <c r="F59" s="575" t="s">
        <v>1426</v>
      </c>
      <c r="G59" s="575"/>
      <c r="H59" s="575"/>
      <c r="I59" s="179"/>
    </row>
    <row r="60" spans="2:9" s="116" customFormat="1" ht="24.95" customHeight="1">
      <c r="B60" s="556" t="s">
        <v>1413</v>
      </c>
      <c r="C60" s="556"/>
      <c r="D60" s="556"/>
      <c r="E60" s="556"/>
      <c r="F60" s="556"/>
      <c r="G60" s="556"/>
      <c r="H60" s="556"/>
      <c r="I60" s="181"/>
    </row>
    <row r="61" spans="2:9" s="116" customFormat="1" ht="24.95" customHeight="1">
      <c r="B61" s="5" t="s">
        <v>1389</v>
      </c>
      <c r="C61" s="19"/>
      <c r="D61" s="19"/>
      <c r="E61" s="19"/>
      <c r="F61" s="19"/>
      <c r="G61" s="19"/>
      <c r="H61" s="19"/>
      <c r="I61" s="181"/>
    </row>
    <row r="62" spans="2:9" s="116" customFormat="1">
      <c r="B62" s="5" t="s">
        <v>1390</v>
      </c>
      <c r="C62" s="19"/>
      <c r="D62" s="19"/>
      <c r="E62" s="19"/>
      <c r="F62" s="19"/>
      <c r="G62" s="19"/>
      <c r="H62" s="19"/>
      <c r="I62" s="181"/>
    </row>
    <row r="63" spans="2:9" s="116" customFormat="1" hidden="1">
      <c r="B63" s="19"/>
      <c r="C63" s="19"/>
      <c r="D63" s="19"/>
      <c r="E63" s="19"/>
      <c r="F63" s="19"/>
      <c r="G63" s="19"/>
      <c r="H63" s="19"/>
      <c r="I63" s="181"/>
    </row>
    <row r="64" spans="2:9" s="116" customFormat="1" ht="12.75" hidden="1" customHeight="1">
      <c r="B64" s="19"/>
      <c r="C64" s="19"/>
      <c r="D64" s="19"/>
      <c r="E64" s="19"/>
      <c r="F64" s="19"/>
      <c r="G64" s="19"/>
      <c r="H64" s="19"/>
      <c r="I64" s="181"/>
    </row>
    <row r="65" spans="2:9" s="116" customFormat="1" ht="24.95" customHeight="1">
      <c r="B65" s="556" t="s">
        <v>1445</v>
      </c>
      <c r="C65" s="556"/>
      <c r="D65" s="556"/>
      <c r="E65" s="556"/>
      <c r="F65" s="556"/>
      <c r="G65" s="556"/>
      <c r="H65" s="556"/>
      <c r="I65" s="166"/>
    </row>
    <row r="66" spans="2:9" s="116" customFormat="1" ht="24.95" customHeight="1">
      <c r="B66" s="5" t="s">
        <v>1446</v>
      </c>
      <c r="C66" s="19"/>
      <c r="D66" s="19"/>
      <c r="E66" s="19"/>
      <c r="F66" s="19"/>
      <c r="G66" s="19"/>
      <c r="H66" s="19"/>
      <c r="I66" s="166"/>
    </row>
    <row r="67" spans="2:9" s="116" customFormat="1" ht="24.95" customHeight="1">
      <c r="B67" s="176" t="s">
        <v>717</v>
      </c>
      <c r="C67" s="3"/>
      <c r="D67" s="165"/>
      <c r="E67" s="165"/>
      <c r="F67" s="165"/>
      <c r="G67" s="165"/>
      <c r="H67" s="165"/>
      <c r="I67" s="99"/>
    </row>
    <row r="68" spans="2:9" s="116" customFormat="1" ht="24.95" customHeight="1">
      <c r="B68" s="176" t="s">
        <v>718</v>
      </c>
      <c r="C68" s="560">
        <v>121300</v>
      </c>
      <c r="D68" s="560"/>
      <c r="E68" s="495" t="s">
        <v>507</v>
      </c>
      <c r="F68" s="165"/>
      <c r="G68" s="165"/>
      <c r="H68" s="165"/>
      <c r="I68" s="99"/>
    </row>
    <row r="69" spans="2:9" s="116" customFormat="1" ht="14.25" customHeight="1">
      <c r="B69" s="176"/>
      <c r="C69" s="454"/>
      <c r="D69" s="454"/>
      <c r="E69" s="176"/>
      <c r="F69" s="165"/>
      <c r="G69" s="165"/>
      <c r="H69" s="165"/>
      <c r="I69" s="99"/>
    </row>
    <row r="70" spans="2:9" s="116" customFormat="1" ht="24.95" customHeight="1">
      <c r="B70" s="561" t="s">
        <v>512</v>
      </c>
      <c r="C70" s="548" t="s">
        <v>513</v>
      </c>
      <c r="D70" s="549"/>
      <c r="E70" s="549"/>
      <c r="F70" s="549"/>
      <c r="G70" s="549"/>
      <c r="H70" s="550"/>
      <c r="I70" s="169"/>
    </row>
    <row r="71" spans="2:9" s="116" customFormat="1" ht="24.95" customHeight="1">
      <c r="B71" s="561"/>
      <c r="C71" s="455" t="s">
        <v>474</v>
      </c>
      <c r="D71" s="161" t="s">
        <v>501</v>
      </c>
      <c r="E71" s="161" t="s">
        <v>502</v>
      </c>
      <c r="F71" s="456" t="s">
        <v>503</v>
      </c>
      <c r="G71" s="456" t="s">
        <v>504</v>
      </c>
      <c r="H71" s="456" t="s">
        <v>505</v>
      </c>
      <c r="I71" s="170"/>
    </row>
    <row r="72" spans="2:9" s="116" customFormat="1" ht="24.95" customHeight="1">
      <c r="B72" s="457" t="s">
        <v>725</v>
      </c>
      <c r="C72" s="455" t="s">
        <v>479</v>
      </c>
      <c r="D72" s="458"/>
      <c r="E72" s="458">
        <v>65</v>
      </c>
      <c r="F72" s="458"/>
      <c r="G72" s="458"/>
      <c r="H72" s="458"/>
      <c r="I72" s="171"/>
    </row>
    <row r="73" spans="2:9" s="116" customFormat="1" ht="24.95" customHeight="1">
      <c r="B73" s="457" t="s">
        <v>726</v>
      </c>
      <c r="C73" s="455" t="s">
        <v>479</v>
      </c>
      <c r="D73" s="458"/>
      <c r="E73" s="458">
        <v>65</v>
      </c>
      <c r="F73" s="458"/>
      <c r="G73" s="458"/>
      <c r="H73" s="458"/>
      <c r="I73" s="171"/>
    </row>
    <row r="74" spans="2:9" s="116" customFormat="1" ht="24.95" customHeight="1">
      <c r="B74" s="457" t="s">
        <v>727</v>
      </c>
      <c r="C74" s="455" t="s">
        <v>479</v>
      </c>
      <c r="D74" s="458"/>
      <c r="E74" s="458">
        <v>80</v>
      </c>
      <c r="F74" s="458"/>
      <c r="G74" s="458"/>
      <c r="H74" s="458"/>
      <c r="I74" s="171"/>
    </row>
    <row r="75" spans="2:9" s="116" customFormat="1" ht="24.95" customHeight="1">
      <c r="B75" s="389" t="s">
        <v>506</v>
      </c>
      <c r="C75" s="2" t="s">
        <v>507</v>
      </c>
      <c r="D75" s="459"/>
      <c r="E75" s="460">
        <f>E76+E77</f>
        <v>121300</v>
      </c>
      <c r="F75" s="459"/>
      <c r="G75" s="459"/>
      <c r="H75" s="459"/>
      <c r="I75" s="172"/>
    </row>
    <row r="76" spans="2:9" s="116" customFormat="1" ht="24.95" customHeight="1">
      <c r="B76" s="389" t="s">
        <v>508</v>
      </c>
      <c r="C76" s="2" t="s">
        <v>507</v>
      </c>
      <c r="D76" s="459"/>
      <c r="E76" s="460">
        <f>สังเขป!J24</f>
        <v>121300</v>
      </c>
      <c r="F76" s="459"/>
      <c r="G76" s="459"/>
      <c r="H76" s="459"/>
      <c r="I76" s="172"/>
    </row>
    <row r="77" spans="2:9" s="116" customFormat="1" ht="24.95" customHeight="1">
      <c r="B77" s="389" t="s">
        <v>509</v>
      </c>
      <c r="C77" s="2" t="s">
        <v>507</v>
      </c>
      <c r="D77" s="459"/>
      <c r="E77" s="459">
        <v>0</v>
      </c>
      <c r="F77" s="459"/>
      <c r="G77" s="459"/>
      <c r="H77" s="459"/>
      <c r="I77" s="172"/>
    </row>
    <row r="78" spans="2:9" ht="22.5" hidden="1" customHeight="1">
      <c r="B78" s="187"/>
      <c r="C78" s="118"/>
      <c r="D78" s="119"/>
      <c r="E78" s="119"/>
      <c r="F78" s="119"/>
      <c r="G78" s="119"/>
      <c r="H78" s="119"/>
    </row>
    <row r="79" spans="2:9" ht="22.5" hidden="1" customHeight="1">
      <c r="B79" s="187"/>
      <c r="C79" s="118"/>
      <c r="D79" s="119"/>
      <c r="E79" s="119"/>
      <c r="F79" s="119"/>
      <c r="G79" s="119"/>
      <c r="H79" s="119"/>
    </row>
    <row r="80" spans="2:9" ht="22.5" hidden="1" customHeight="1">
      <c r="B80" s="187"/>
      <c r="C80" s="118"/>
      <c r="D80" s="119"/>
      <c r="E80" s="119"/>
      <c r="F80" s="119"/>
      <c r="G80" s="119"/>
      <c r="H80" s="119"/>
    </row>
    <row r="81" spans="1:16384" s="99" customFormat="1" ht="22.5" hidden="1" customHeight="1">
      <c r="B81" s="187"/>
      <c r="C81" s="118"/>
      <c r="D81" s="119"/>
      <c r="E81" s="119"/>
      <c r="F81" s="119"/>
      <c r="G81" s="119"/>
      <c r="H81" s="119"/>
    </row>
    <row r="82" spans="1:16384" s="99" customFormat="1" ht="22.5" hidden="1" customHeight="1">
      <c r="B82" s="201"/>
      <c r="C82" s="118"/>
      <c r="D82" s="119"/>
      <c r="E82" s="119"/>
      <c r="F82" s="119"/>
      <c r="G82" s="119"/>
      <c r="H82" s="119"/>
    </row>
    <row r="83" spans="1:16384" s="99" customFormat="1" ht="22.5" hidden="1" customHeight="1">
      <c r="B83" s="201"/>
      <c r="C83" s="118"/>
      <c r="D83" s="119"/>
      <c r="E83" s="119"/>
      <c r="F83" s="119"/>
      <c r="G83" s="119"/>
      <c r="H83" s="119"/>
    </row>
    <row r="84" spans="1:16384" s="99" customFormat="1" ht="22.5" hidden="1" customHeight="1">
      <c r="A84" s="187"/>
      <c r="B84" s="118"/>
      <c r="C84" s="119"/>
      <c r="D84" s="119"/>
      <c r="E84" s="119"/>
      <c r="F84" s="119"/>
      <c r="G84" s="119"/>
      <c r="H84" s="116"/>
      <c r="I84" s="187"/>
      <c r="J84" s="118"/>
      <c r="K84" s="119"/>
      <c r="L84" s="119"/>
      <c r="M84" s="119"/>
      <c r="N84" s="119"/>
      <c r="O84" s="119"/>
      <c r="P84" s="116"/>
      <c r="Q84" s="187"/>
      <c r="R84" s="118"/>
      <c r="S84" s="119"/>
      <c r="T84" s="119"/>
      <c r="U84" s="119"/>
      <c r="V84" s="119"/>
      <c r="W84" s="119"/>
      <c r="X84" s="116"/>
      <c r="Y84" s="187"/>
      <c r="Z84" s="118"/>
      <c r="AA84" s="119"/>
      <c r="AB84" s="119"/>
      <c r="AC84" s="119"/>
      <c r="AD84" s="119"/>
      <c r="AE84" s="119"/>
      <c r="AF84" s="116"/>
      <c r="AG84" s="187"/>
      <c r="AH84" s="118"/>
      <c r="AI84" s="119"/>
      <c r="AJ84" s="119"/>
      <c r="AK84" s="119"/>
      <c r="AL84" s="119"/>
      <c r="AM84" s="119"/>
      <c r="AN84" s="116"/>
      <c r="AO84" s="187"/>
      <c r="AP84" s="118"/>
      <c r="AQ84" s="119"/>
      <c r="AR84" s="119"/>
      <c r="AS84" s="119"/>
      <c r="AT84" s="119"/>
      <c r="AU84" s="119"/>
      <c r="AV84" s="116"/>
      <c r="AW84" s="187"/>
      <c r="AX84" s="118"/>
      <c r="AY84" s="119"/>
      <c r="AZ84" s="119"/>
      <c r="BA84" s="119"/>
      <c r="BB84" s="119"/>
      <c r="BC84" s="119"/>
      <c r="BD84" s="116"/>
      <c r="BE84" s="187"/>
      <c r="BF84" s="118"/>
      <c r="BG84" s="119"/>
      <c r="BH84" s="119"/>
      <c r="BI84" s="119"/>
      <c r="BJ84" s="119"/>
      <c r="BK84" s="119"/>
      <c r="BL84" s="116"/>
      <c r="BM84" s="187"/>
      <c r="BN84" s="118"/>
      <c r="BO84" s="119"/>
      <c r="BP84" s="119"/>
      <c r="BQ84" s="119"/>
      <c r="BR84" s="119"/>
      <c r="BS84" s="119"/>
      <c r="BT84" s="116"/>
      <c r="BU84" s="187"/>
      <c r="BV84" s="118"/>
      <c r="BW84" s="119"/>
      <c r="BX84" s="119"/>
      <c r="BY84" s="119"/>
      <c r="BZ84" s="119"/>
      <c r="CA84" s="119"/>
      <c r="CB84" s="116"/>
      <c r="CC84" s="187"/>
      <c r="CD84" s="118"/>
      <c r="CE84" s="119"/>
      <c r="CF84" s="119"/>
      <c r="CG84" s="119"/>
      <c r="CH84" s="119"/>
      <c r="CI84" s="119"/>
      <c r="CJ84" s="116"/>
      <c r="CK84" s="187"/>
      <c r="CL84" s="118"/>
      <c r="CM84" s="119"/>
      <c r="CN84" s="119"/>
      <c r="CO84" s="119"/>
      <c r="CP84" s="119"/>
      <c r="CQ84" s="119"/>
      <c r="CR84" s="116"/>
      <c r="CS84" s="187"/>
      <c r="CT84" s="118"/>
      <c r="CU84" s="119"/>
      <c r="CV84" s="119"/>
      <c r="CW84" s="119"/>
      <c r="CX84" s="119"/>
      <c r="CY84" s="119"/>
      <c r="CZ84" s="116"/>
      <c r="DA84" s="187"/>
      <c r="DB84" s="118"/>
      <c r="DC84" s="119"/>
      <c r="DD84" s="119"/>
      <c r="DE84" s="119"/>
      <c r="DF84" s="119"/>
      <c r="DG84" s="119"/>
      <c r="DH84" s="116"/>
      <c r="DI84" s="187"/>
      <c r="DJ84" s="118"/>
      <c r="DK84" s="119"/>
      <c r="DL84" s="119"/>
      <c r="DM84" s="119"/>
      <c r="DN84" s="119"/>
      <c r="DO84" s="119"/>
      <c r="DP84" s="116"/>
      <c r="DQ84" s="187"/>
      <c r="DR84" s="118"/>
      <c r="DS84" s="119"/>
      <c r="DT84" s="119"/>
      <c r="DU84" s="119"/>
      <c r="DV84" s="119"/>
      <c r="DW84" s="119"/>
      <c r="DX84" s="116"/>
      <c r="DY84" s="187"/>
      <c r="DZ84" s="118"/>
      <c r="EA84" s="119"/>
      <c r="EB84" s="119"/>
      <c r="EC84" s="119"/>
      <c r="ED84" s="119"/>
      <c r="EE84" s="119"/>
      <c r="EF84" s="116"/>
      <c r="EG84" s="187"/>
      <c r="EH84" s="118"/>
      <c r="EI84" s="119"/>
      <c r="EJ84" s="119"/>
      <c r="EK84" s="119"/>
      <c r="EL84" s="119"/>
      <c r="EM84" s="119"/>
      <c r="EN84" s="116"/>
      <c r="EO84" s="187"/>
      <c r="EP84" s="118"/>
      <c r="EQ84" s="119"/>
      <c r="ER84" s="119"/>
      <c r="ES84" s="119"/>
      <c r="ET84" s="119"/>
      <c r="EU84" s="119"/>
      <c r="EV84" s="116"/>
      <c r="EW84" s="187"/>
      <c r="EX84" s="118"/>
      <c r="EY84" s="119"/>
      <c r="EZ84" s="119"/>
      <c r="FA84" s="119"/>
      <c r="FB84" s="119"/>
      <c r="FC84" s="119"/>
      <c r="FD84" s="116"/>
      <c r="FE84" s="187"/>
      <c r="FF84" s="118"/>
      <c r="FG84" s="119"/>
      <c r="FH84" s="119"/>
      <c r="FI84" s="119"/>
      <c r="FJ84" s="119"/>
      <c r="FK84" s="119"/>
      <c r="FL84" s="116"/>
      <c r="FM84" s="187"/>
      <c r="FN84" s="118"/>
      <c r="FO84" s="119"/>
      <c r="FP84" s="119"/>
      <c r="FQ84" s="119"/>
      <c r="FR84" s="119"/>
      <c r="FS84" s="119"/>
      <c r="FT84" s="116"/>
      <c r="FU84" s="187"/>
      <c r="FV84" s="118"/>
      <c r="FW84" s="119"/>
      <c r="FX84" s="119"/>
      <c r="FY84" s="119"/>
      <c r="FZ84" s="119"/>
      <c r="GA84" s="119"/>
      <c r="GB84" s="116"/>
      <c r="GC84" s="187"/>
      <c r="GD84" s="118"/>
      <c r="GE84" s="119"/>
      <c r="GF84" s="119"/>
      <c r="GG84" s="119"/>
      <c r="GH84" s="119"/>
      <c r="GI84" s="119"/>
      <c r="GJ84" s="116"/>
      <c r="GK84" s="187"/>
      <c r="GL84" s="118"/>
      <c r="GM84" s="119"/>
      <c r="GN84" s="119"/>
      <c r="GO84" s="119"/>
      <c r="GP84" s="119"/>
      <c r="GQ84" s="119"/>
      <c r="GR84" s="116"/>
      <c r="GS84" s="187"/>
      <c r="GT84" s="118"/>
      <c r="GU84" s="119"/>
      <c r="GV84" s="119"/>
      <c r="GW84" s="119"/>
      <c r="GX84" s="119"/>
      <c r="GY84" s="119"/>
      <c r="GZ84" s="116"/>
      <c r="HA84" s="187"/>
      <c r="HB84" s="118"/>
      <c r="HC84" s="119"/>
      <c r="HD84" s="119"/>
      <c r="HE84" s="119"/>
      <c r="HF84" s="119"/>
      <c r="HG84" s="119"/>
      <c r="HH84" s="116"/>
      <c r="HI84" s="187"/>
      <c r="HJ84" s="118"/>
      <c r="HK84" s="119"/>
      <c r="HL84" s="119"/>
      <c r="HM84" s="119"/>
      <c r="HN84" s="119"/>
      <c r="HO84" s="119"/>
      <c r="HP84" s="116"/>
      <c r="HQ84" s="187"/>
      <c r="HR84" s="118"/>
      <c r="HS84" s="119"/>
      <c r="HT84" s="119"/>
      <c r="HU84" s="119"/>
      <c r="HV84" s="119"/>
      <c r="HW84" s="119"/>
      <c r="HX84" s="116"/>
      <c r="HY84" s="187"/>
      <c r="HZ84" s="118"/>
      <c r="IA84" s="119"/>
      <c r="IB84" s="119"/>
      <c r="IC84" s="119"/>
      <c r="ID84" s="119"/>
      <c r="IE84" s="119"/>
      <c r="IF84" s="116"/>
      <c r="IG84" s="187"/>
      <c r="IH84" s="118"/>
      <c r="II84" s="119"/>
      <c r="IJ84" s="119"/>
      <c r="IK84" s="119"/>
      <c r="IL84" s="119"/>
      <c r="IM84" s="119"/>
      <c r="IN84" s="116"/>
      <c r="IO84" s="187"/>
      <c r="IP84" s="118"/>
      <c r="IQ84" s="119"/>
      <c r="IR84" s="119"/>
      <c r="IS84" s="119"/>
      <c r="IT84" s="119"/>
      <c r="IU84" s="119"/>
      <c r="IV84" s="116"/>
      <c r="IW84" s="187"/>
      <c r="IX84" s="118"/>
      <c r="IY84" s="119"/>
      <c r="IZ84" s="119"/>
      <c r="JA84" s="119"/>
      <c r="JB84" s="119"/>
      <c r="JC84" s="119"/>
      <c r="JD84" s="116"/>
      <c r="JE84" s="187"/>
      <c r="JF84" s="118"/>
      <c r="JG84" s="119"/>
      <c r="JH84" s="119"/>
      <c r="JI84" s="119"/>
      <c r="JJ84" s="119"/>
      <c r="JK84" s="119"/>
      <c r="JL84" s="116"/>
      <c r="JM84" s="187"/>
      <c r="JN84" s="118"/>
      <c r="JO84" s="119"/>
      <c r="JP84" s="119"/>
      <c r="JQ84" s="119"/>
      <c r="JR84" s="119"/>
      <c r="JS84" s="119"/>
      <c r="JT84" s="116"/>
      <c r="JU84" s="187"/>
      <c r="JV84" s="118"/>
      <c r="JW84" s="119"/>
      <c r="JX84" s="119"/>
      <c r="JY84" s="119"/>
      <c r="JZ84" s="119"/>
      <c r="KA84" s="119"/>
      <c r="KB84" s="116"/>
      <c r="KC84" s="187"/>
      <c r="KD84" s="118"/>
      <c r="KE84" s="119"/>
      <c r="KF84" s="119"/>
      <c r="KG84" s="119"/>
      <c r="KH84" s="119"/>
      <c r="KI84" s="119"/>
      <c r="KJ84" s="116"/>
      <c r="KK84" s="187"/>
      <c r="KL84" s="118"/>
      <c r="KM84" s="119"/>
      <c r="KN84" s="119"/>
      <c r="KO84" s="119"/>
      <c r="KP84" s="119"/>
      <c r="KQ84" s="119"/>
      <c r="KR84" s="116"/>
      <c r="KS84" s="187"/>
      <c r="KT84" s="118"/>
      <c r="KU84" s="119"/>
      <c r="KV84" s="119"/>
      <c r="KW84" s="119"/>
      <c r="KX84" s="119"/>
      <c r="KY84" s="119"/>
      <c r="KZ84" s="116"/>
      <c r="LA84" s="187"/>
      <c r="LB84" s="118"/>
      <c r="LC84" s="119"/>
      <c r="LD84" s="119"/>
      <c r="LE84" s="119"/>
      <c r="LF84" s="119"/>
      <c r="LG84" s="119"/>
      <c r="LH84" s="116"/>
      <c r="LI84" s="187"/>
      <c r="LJ84" s="118"/>
      <c r="LK84" s="119"/>
      <c r="LL84" s="119"/>
      <c r="LM84" s="119"/>
      <c r="LN84" s="119"/>
      <c r="LO84" s="119"/>
      <c r="LP84" s="116"/>
      <c r="LQ84" s="187"/>
      <c r="LR84" s="118"/>
      <c r="LS84" s="119"/>
      <c r="LT84" s="119"/>
      <c r="LU84" s="119"/>
      <c r="LV84" s="119"/>
      <c r="LW84" s="119"/>
      <c r="LX84" s="116"/>
      <c r="LY84" s="187"/>
      <c r="LZ84" s="118"/>
      <c r="MA84" s="119"/>
      <c r="MB84" s="119"/>
      <c r="MC84" s="119"/>
      <c r="MD84" s="119"/>
      <c r="ME84" s="119"/>
      <c r="MF84" s="116"/>
      <c r="MG84" s="187"/>
      <c r="MH84" s="118"/>
      <c r="MI84" s="119"/>
      <c r="MJ84" s="119"/>
      <c r="MK84" s="119"/>
      <c r="ML84" s="119"/>
      <c r="MM84" s="119"/>
      <c r="MN84" s="116"/>
      <c r="MO84" s="187"/>
      <c r="MP84" s="118"/>
      <c r="MQ84" s="119"/>
      <c r="MR84" s="119"/>
      <c r="MS84" s="119"/>
      <c r="MT84" s="119"/>
      <c r="MU84" s="119"/>
      <c r="MV84" s="116"/>
      <c r="MW84" s="187"/>
      <c r="MX84" s="118"/>
      <c r="MY84" s="119"/>
      <c r="MZ84" s="119"/>
      <c r="NA84" s="119"/>
      <c r="NB84" s="119"/>
      <c r="NC84" s="119"/>
      <c r="ND84" s="116"/>
      <c r="NE84" s="187"/>
      <c r="NF84" s="118"/>
      <c r="NG84" s="119"/>
      <c r="NH84" s="119"/>
      <c r="NI84" s="119"/>
      <c r="NJ84" s="119"/>
      <c r="NK84" s="119"/>
      <c r="NL84" s="116"/>
      <c r="NM84" s="187"/>
      <c r="NN84" s="118"/>
      <c r="NO84" s="119"/>
      <c r="NP84" s="119"/>
      <c r="NQ84" s="119"/>
      <c r="NR84" s="119"/>
      <c r="NS84" s="119"/>
      <c r="NT84" s="116"/>
      <c r="NU84" s="187"/>
      <c r="NV84" s="118"/>
      <c r="NW84" s="119"/>
      <c r="NX84" s="119"/>
      <c r="NY84" s="119"/>
      <c r="NZ84" s="119"/>
      <c r="OA84" s="119"/>
      <c r="OB84" s="116"/>
      <c r="OC84" s="187"/>
      <c r="OD84" s="118"/>
      <c r="OE84" s="119"/>
      <c r="OF84" s="119"/>
      <c r="OG84" s="119"/>
      <c r="OH84" s="119"/>
      <c r="OI84" s="119"/>
      <c r="OJ84" s="116"/>
      <c r="OK84" s="187"/>
      <c r="OL84" s="118"/>
      <c r="OM84" s="119"/>
      <c r="ON84" s="119"/>
      <c r="OO84" s="119"/>
      <c r="OP84" s="119"/>
      <c r="OQ84" s="119"/>
      <c r="OR84" s="116"/>
      <c r="OS84" s="187"/>
      <c r="OT84" s="118"/>
      <c r="OU84" s="119"/>
      <c r="OV84" s="119"/>
      <c r="OW84" s="119"/>
      <c r="OX84" s="119"/>
      <c r="OY84" s="119"/>
      <c r="OZ84" s="116"/>
      <c r="PA84" s="187"/>
      <c r="PB84" s="118"/>
      <c r="PC84" s="119"/>
      <c r="PD84" s="119"/>
      <c r="PE84" s="119"/>
      <c r="PF84" s="119"/>
      <c r="PG84" s="119"/>
      <c r="PH84" s="116"/>
      <c r="PI84" s="187"/>
      <c r="PJ84" s="118"/>
      <c r="PK84" s="119"/>
      <c r="PL84" s="119"/>
      <c r="PM84" s="119"/>
      <c r="PN84" s="119"/>
      <c r="PO84" s="119"/>
      <c r="PP84" s="116"/>
      <c r="PQ84" s="187"/>
      <c r="PR84" s="118"/>
      <c r="PS84" s="119"/>
      <c r="PT84" s="119"/>
      <c r="PU84" s="119"/>
      <c r="PV84" s="119"/>
      <c r="PW84" s="119"/>
      <c r="PX84" s="116"/>
      <c r="PY84" s="187"/>
      <c r="PZ84" s="118"/>
      <c r="QA84" s="119"/>
      <c r="QB84" s="119"/>
      <c r="QC84" s="119"/>
      <c r="QD84" s="119"/>
      <c r="QE84" s="119"/>
      <c r="QF84" s="116"/>
      <c r="QG84" s="187"/>
      <c r="QH84" s="118"/>
      <c r="QI84" s="119"/>
      <c r="QJ84" s="119"/>
      <c r="QK84" s="119"/>
      <c r="QL84" s="119"/>
      <c r="QM84" s="119"/>
      <c r="QN84" s="116"/>
      <c r="QO84" s="187"/>
      <c r="QP84" s="118"/>
      <c r="QQ84" s="119"/>
      <c r="QR84" s="119"/>
      <c r="QS84" s="119"/>
      <c r="QT84" s="119"/>
      <c r="QU84" s="119"/>
      <c r="QV84" s="116"/>
      <c r="QW84" s="187"/>
      <c r="QX84" s="118"/>
      <c r="QY84" s="119"/>
      <c r="QZ84" s="119"/>
      <c r="RA84" s="119"/>
      <c r="RB84" s="119"/>
      <c r="RC84" s="119"/>
      <c r="RD84" s="116"/>
      <c r="RE84" s="187"/>
      <c r="RF84" s="118"/>
      <c r="RG84" s="119"/>
      <c r="RH84" s="119"/>
      <c r="RI84" s="119"/>
      <c r="RJ84" s="119"/>
      <c r="RK84" s="119"/>
      <c r="RL84" s="116"/>
      <c r="RM84" s="187"/>
      <c r="RN84" s="118"/>
      <c r="RO84" s="119"/>
      <c r="RP84" s="119"/>
      <c r="RQ84" s="119"/>
      <c r="RR84" s="119"/>
      <c r="RS84" s="119"/>
      <c r="RT84" s="116"/>
      <c r="RU84" s="187"/>
      <c r="RV84" s="118"/>
      <c r="RW84" s="119"/>
      <c r="RX84" s="119"/>
      <c r="RY84" s="119"/>
      <c r="RZ84" s="119"/>
      <c r="SA84" s="119"/>
      <c r="SB84" s="116"/>
      <c r="SC84" s="187"/>
      <c r="SD84" s="118"/>
      <c r="SE84" s="119"/>
      <c r="SF84" s="119"/>
      <c r="SG84" s="119"/>
      <c r="SH84" s="119"/>
      <c r="SI84" s="119"/>
      <c r="SJ84" s="116"/>
      <c r="SK84" s="187"/>
      <c r="SL84" s="118"/>
      <c r="SM84" s="119"/>
      <c r="SN84" s="119"/>
      <c r="SO84" s="119"/>
      <c r="SP84" s="119"/>
      <c r="SQ84" s="119"/>
      <c r="SR84" s="116"/>
      <c r="SS84" s="187"/>
      <c r="ST84" s="118"/>
      <c r="SU84" s="119"/>
      <c r="SV84" s="119"/>
      <c r="SW84" s="119"/>
      <c r="SX84" s="119"/>
      <c r="SY84" s="119"/>
      <c r="SZ84" s="116"/>
      <c r="TA84" s="187"/>
      <c r="TB84" s="118"/>
      <c r="TC84" s="119"/>
      <c r="TD84" s="119"/>
      <c r="TE84" s="119"/>
      <c r="TF84" s="119"/>
      <c r="TG84" s="119"/>
      <c r="TH84" s="116"/>
      <c r="TI84" s="187"/>
      <c r="TJ84" s="118"/>
      <c r="TK84" s="119"/>
      <c r="TL84" s="119"/>
      <c r="TM84" s="119"/>
      <c r="TN84" s="119"/>
      <c r="TO84" s="119"/>
      <c r="TP84" s="116"/>
      <c r="TQ84" s="187"/>
      <c r="TR84" s="118"/>
      <c r="TS84" s="119"/>
      <c r="TT84" s="119"/>
      <c r="TU84" s="119"/>
      <c r="TV84" s="119"/>
      <c r="TW84" s="119"/>
      <c r="TX84" s="116"/>
      <c r="TY84" s="187"/>
      <c r="TZ84" s="118"/>
      <c r="UA84" s="119"/>
      <c r="UB84" s="119"/>
      <c r="UC84" s="119"/>
      <c r="UD84" s="119"/>
      <c r="UE84" s="119"/>
      <c r="UF84" s="116"/>
      <c r="UG84" s="187"/>
      <c r="UH84" s="118"/>
      <c r="UI84" s="119"/>
      <c r="UJ84" s="119"/>
      <c r="UK84" s="119"/>
      <c r="UL84" s="119"/>
      <c r="UM84" s="119"/>
      <c r="UN84" s="116"/>
      <c r="UO84" s="187"/>
      <c r="UP84" s="118"/>
      <c r="UQ84" s="119"/>
      <c r="UR84" s="119"/>
      <c r="US84" s="119"/>
      <c r="UT84" s="119"/>
      <c r="UU84" s="119"/>
      <c r="UV84" s="116"/>
      <c r="UW84" s="187"/>
      <c r="UX84" s="118"/>
      <c r="UY84" s="119"/>
      <c r="UZ84" s="119"/>
      <c r="VA84" s="119"/>
      <c r="VB84" s="119"/>
      <c r="VC84" s="119"/>
      <c r="VD84" s="116"/>
      <c r="VE84" s="187"/>
      <c r="VF84" s="118"/>
      <c r="VG84" s="119"/>
      <c r="VH84" s="119"/>
      <c r="VI84" s="119"/>
      <c r="VJ84" s="119"/>
      <c r="VK84" s="119"/>
      <c r="VL84" s="116"/>
      <c r="VM84" s="187"/>
      <c r="VN84" s="118"/>
      <c r="VO84" s="119"/>
      <c r="VP84" s="119"/>
      <c r="VQ84" s="119"/>
      <c r="VR84" s="119"/>
      <c r="VS84" s="119"/>
      <c r="VT84" s="116"/>
      <c r="VU84" s="187"/>
      <c r="VV84" s="118"/>
      <c r="VW84" s="119"/>
      <c r="VX84" s="119"/>
      <c r="VY84" s="119"/>
      <c r="VZ84" s="119"/>
      <c r="WA84" s="119"/>
      <c r="WB84" s="116"/>
      <c r="WC84" s="187"/>
      <c r="WD84" s="118"/>
      <c r="WE84" s="119"/>
      <c r="WF84" s="119"/>
      <c r="WG84" s="119"/>
      <c r="WH84" s="119"/>
      <c r="WI84" s="119"/>
      <c r="WJ84" s="116"/>
      <c r="WK84" s="187"/>
      <c r="WL84" s="118"/>
      <c r="WM84" s="119"/>
      <c r="WN84" s="119"/>
      <c r="WO84" s="119"/>
      <c r="WP84" s="119"/>
      <c r="WQ84" s="119"/>
      <c r="WR84" s="116"/>
      <c r="WS84" s="187"/>
      <c r="WT84" s="118"/>
      <c r="WU84" s="119"/>
      <c r="WV84" s="119"/>
      <c r="WW84" s="119"/>
      <c r="WX84" s="119"/>
      <c r="WY84" s="119"/>
      <c r="WZ84" s="116"/>
      <c r="XA84" s="187"/>
      <c r="XB84" s="118"/>
      <c r="XC84" s="119"/>
      <c r="XD84" s="119"/>
      <c r="XE84" s="119"/>
      <c r="XF84" s="119"/>
      <c r="XG84" s="119"/>
      <c r="XH84" s="116"/>
      <c r="XI84" s="187"/>
      <c r="XJ84" s="118"/>
      <c r="XK84" s="119"/>
      <c r="XL84" s="119"/>
      <c r="XM84" s="119"/>
      <c r="XN84" s="119"/>
      <c r="XO84" s="119"/>
      <c r="XP84" s="116"/>
      <c r="XQ84" s="187"/>
      <c r="XR84" s="118"/>
      <c r="XS84" s="119"/>
      <c r="XT84" s="119"/>
      <c r="XU84" s="119"/>
      <c r="XV84" s="119"/>
      <c r="XW84" s="119"/>
      <c r="XX84" s="116"/>
      <c r="XY84" s="187"/>
      <c r="XZ84" s="118"/>
      <c r="YA84" s="119"/>
      <c r="YB84" s="119"/>
      <c r="YC84" s="119"/>
      <c r="YD84" s="119"/>
      <c r="YE84" s="119"/>
      <c r="YF84" s="116"/>
      <c r="YG84" s="187"/>
      <c r="YH84" s="118"/>
      <c r="YI84" s="119"/>
      <c r="YJ84" s="119"/>
      <c r="YK84" s="119"/>
      <c r="YL84" s="119"/>
      <c r="YM84" s="119"/>
      <c r="YN84" s="116"/>
      <c r="YO84" s="187"/>
      <c r="YP84" s="118"/>
      <c r="YQ84" s="119"/>
      <c r="YR84" s="119"/>
      <c r="YS84" s="119"/>
      <c r="YT84" s="119"/>
      <c r="YU84" s="119"/>
      <c r="YV84" s="116"/>
      <c r="YW84" s="187"/>
      <c r="YX84" s="118"/>
      <c r="YY84" s="119"/>
      <c r="YZ84" s="119"/>
      <c r="ZA84" s="119"/>
      <c r="ZB84" s="119"/>
      <c r="ZC84" s="119"/>
      <c r="ZD84" s="116"/>
      <c r="ZE84" s="187"/>
      <c r="ZF84" s="118"/>
      <c r="ZG84" s="119"/>
      <c r="ZH84" s="119"/>
      <c r="ZI84" s="119"/>
      <c r="ZJ84" s="119"/>
      <c r="ZK84" s="119"/>
      <c r="ZL84" s="116"/>
      <c r="ZM84" s="187"/>
      <c r="ZN84" s="118"/>
      <c r="ZO84" s="119"/>
      <c r="ZP84" s="119"/>
      <c r="ZQ84" s="119"/>
      <c r="ZR84" s="119"/>
      <c r="ZS84" s="119"/>
      <c r="ZT84" s="116"/>
      <c r="ZU84" s="187"/>
      <c r="ZV84" s="118"/>
      <c r="ZW84" s="119"/>
      <c r="ZX84" s="119"/>
      <c r="ZY84" s="119"/>
      <c r="ZZ84" s="119"/>
      <c r="AAA84" s="119"/>
      <c r="AAB84" s="116"/>
      <c r="AAC84" s="187"/>
      <c r="AAD84" s="118"/>
      <c r="AAE84" s="119"/>
      <c r="AAF84" s="119"/>
      <c r="AAG84" s="119"/>
      <c r="AAH84" s="119"/>
      <c r="AAI84" s="119"/>
      <c r="AAJ84" s="116"/>
      <c r="AAK84" s="187"/>
      <c r="AAL84" s="118"/>
      <c r="AAM84" s="119"/>
      <c r="AAN84" s="119"/>
      <c r="AAO84" s="119"/>
      <c r="AAP84" s="119"/>
      <c r="AAQ84" s="119"/>
      <c r="AAR84" s="116"/>
      <c r="AAS84" s="187"/>
      <c r="AAT84" s="118"/>
      <c r="AAU84" s="119"/>
      <c r="AAV84" s="119"/>
      <c r="AAW84" s="119"/>
      <c r="AAX84" s="119"/>
      <c r="AAY84" s="119"/>
      <c r="AAZ84" s="116"/>
      <c r="ABA84" s="187"/>
      <c r="ABB84" s="118"/>
      <c r="ABC84" s="119"/>
      <c r="ABD84" s="119"/>
      <c r="ABE84" s="119"/>
      <c r="ABF84" s="119"/>
      <c r="ABG84" s="119"/>
      <c r="ABH84" s="116"/>
      <c r="ABI84" s="187"/>
      <c r="ABJ84" s="118"/>
      <c r="ABK84" s="119"/>
      <c r="ABL84" s="119"/>
      <c r="ABM84" s="119"/>
      <c r="ABN84" s="119"/>
      <c r="ABO84" s="119"/>
      <c r="ABP84" s="116"/>
      <c r="ABQ84" s="187"/>
      <c r="ABR84" s="118"/>
      <c r="ABS84" s="119"/>
      <c r="ABT84" s="119"/>
      <c r="ABU84" s="119"/>
      <c r="ABV84" s="119"/>
      <c r="ABW84" s="119"/>
      <c r="ABX84" s="116"/>
      <c r="ABY84" s="187"/>
      <c r="ABZ84" s="118"/>
      <c r="ACA84" s="119"/>
      <c r="ACB84" s="119"/>
      <c r="ACC84" s="119"/>
      <c r="ACD84" s="119"/>
      <c r="ACE84" s="119"/>
      <c r="ACF84" s="116"/>
      <c r="ACG84" s="187"/>
      <c r="ACH84" s="118"/>
      <c r="ACI84" s="119"/>
      <c r="ACJ84" s="119"/>
      <c r="ACK84" s="119"/>
      <c r="ACL84" s="119"/>
      <c r="ACM84" s="119"/>
      <c r="ACN84" s="116"/>
      <c r="ACO84" s="187"/>
      <c r="ACP84" s="118"/>
      <c r="ACQ84" s="119"/>
      <c r="ACR84" s="119"/>
      <c r="ACS84" s="119"/>
      <c r="ACT84" s="119"/>
      <c r="ACU84" s="119"/>
      <c r="ACV84" s="116"/>
      <c r="ACW84" s="187"/>
      <c r="ACX84" s="118"/>
      <c r="ACY84" s="119"/>
      <c r="ACZ84" s="119"/>
      <c r="ADA84" s="119"/>
      <c r="ADB84" s="119"/>
      <c r="ADC84" s="119"/>
      <c r="ADD84" s="116"/>
      <c r="ADE84" s="187"/>
      <c r="ADF84" s="118"/>
      <c r="ADG84" s="119"/>
      <c r="ADH84" s="119"/>
      <c r="ADI84" s="119"/>
      <c r="ADJ84" s="119"/>
      <c r="ADK84" s="119"/>
      <c r="ADL84" s="116"/>
      <c r="ADM84" s="187"/>
      <c r="ADN84" s="118"/>
      <c r="ADO84" s="119"/>
      <c r="ADP84" s="119"/>
      <c r="ADQ84" s="119"/>
      <c r="ADR84" s="119"/>
      <c r="ADS84" s="119"/>
      <c r="ADT84" s="116"/>
      <c r="ADU84" s="187"/>
      <c r="ADV84" s="118"/>
      <c r="ADW84" s="119"/>
      <c r="ADX84" s="119"/>
      <c r="ADY84" s="119"/>
      <c r="ADZ84" s="119"/>
      <c r="AEA84" s="119"/>
      <c r="AEB84" s="116"/>
      <c r="AEC84" s="187"/>
      <c r="AED84" s="118"/>
      <c r="AEE84" s="119"/>
      <c r="AEF84" s="119"/>
      <c r="AEG84" s="119"/>
      <c r="AEH84" s="119"/>
      <c r="AEI84" s="119"/>
      <c r="AEJ84" s="116"/>
      <c r="AEK84" s="187"/>
      <c r="AEL84" s="118"/>
      <c r="AEM84" s="119"/>
      <c r="AEN84" s="119"/>
      <c r="AEO84" s="119"/>
      <c r="AEP84" s="119"/>
      <c r="AEQ84" s="119"/>
      <c r="AER84" s="116"/>
      <c r="AES84" s="187"/>
      <c r="AET84" s="118"/>
      <c r="AEU84" s="119"/>
      <c r="AEV84" s="119"/>
      <c r="AEW84" s="119"/>
      <c r="AEX84" s="119"/>
      <c r="AEY84" s="119"/>
      <c r="AEZ84" s="116"/>
      <c r="AFA84" s="187"/>
      <c r="AFB84" s="118"/>
      <c r="AFC84" s="119"/>
      <c r="AFD84" s="119"/>
      <c r="AFE84" s="119"/>
      <c r="AFF84" s="119"/>
      <c r="AFG84" s="119"/>
      <c r="AFH84" s="116"/>
      <c r="AFI84" s="187"/>
      <c r="AFJ84" s="118"/>
      <c r="AFK84" s="119"/>
      <c r="AFL84" s="119"/>
      <c r="AFM84" s="119"/>
      <c r="AFN84" s="119"/>
      <c r="AFO84" s="119"/>
      <c r="AFP84" s="116"/>
      <c r="AFQ84" s="187"/>
      <c r="AFR84" s="118"/>
      <c r="AFS84" s="119"/>
      <c r="AFT84" s="119"/>
      <c r="AFU84" s="119"/>
      <c r="AFV84" s="119"/>
      <c r="AFW84" s="119"/>
      <c r="AFX84" s="116"/>
      <c r="AFY84" s="187"/>
      <c r="AFZ84" s="118"/>
      <c r="AGA84" s="119"/>
      <c r="AGB84" s="119"/>
      <c r="AGC84" s="119"/>
      <c r="AGD84" s="119"/>
      <c r="AGE84" s="119"/>
      <c r="AGF84" s="116"/>
      <c r="AGG84" s="187"/>
      <c r="AGH84" s="118"/>
      <c r="AGI84" s="119"/>
      <c r="AGJ84" s="119"/>
      <c r="AGK84" s="119"/>
      <c r="AGL84" s="119"/>
      <c r="AGM84" s="119"/>
      <c r="AGN84" s="116"/>
      <c r="AGO84" s="187"/>
      <c r="AGP84" s="118"/>
      <c r="AGQ84" s="119"/>
      <c r="AGR84" s="119"/>
      <c r="AGS84" s="119"/>
      <c r="AGT84" s="119"/>
      <c r="AGU84" s="119"/>
      <c r="AGV84" s="116"/>
      <c r="AGW84" s="187"/>
      <c r="AGX84" s="118"/>
      <c r="AGY84" s="119"/>
      <c r="AGZ84" s="119"/>
      <c r="AHA84" s="119"/>
      <c r="AHB84" s="119"/>
      <c r="AHC84" s="119"/>
      <c r="AHD84" s="116"/>
      <c r="AHE84" s="187"/>
      <c r="AHF84" s="118"/>
      <c r="AHG84" s="119"/>
      <c r="AHH84" s="119"/>
      <c r="AHI84" s="119"/>
      <c r="AHJ84" s="119"/>
      <c r="AHK84" s="119"/>
      <c r="AHL84" s="116"/>
      <c r="AHM84" s="187"/>
      <c r="AHN84" s="118"/>
      <c r="AHO84" s="119"/>
      <c r="AHP84" s="119"/>
      <c r="AHQ84" s="119"/>
      <c r="AHR84" s="119"/>
      <c r="AHS84" s="119"/>
      <c r="AHT84" s="116"/>
      <c r="AHU84" s="187"/>
      <c r="AHV84" s="118"/>
      <c r="AHW84" s="119"/>
      <c r="AHX84" s="119"/>
      <c r="AHY84" s="119"/>
      <c r="AHZ84" s="119"/>
      <c r="AIA84" s="119"/>
      <c r="AIB84" s="116"/>
      <c r="AIC84" s="187"/>
      <c r="AID84" s="118"/>
      <c r="AIE84" s="119"/>
      <c r="AIF84" s="119"/>
      <c r="AIG84" s="119"/>
      <c r="AIH84" s="119"/>
      <c r="AII84" s="119"/>
      <c r="AIJ84" s="116"/>
      <c r="AIK84" s="187"/>
      <c r="AIL84" s="118"/>
      <c r="AIM84" s="119"/>
      <c r="AIN84" s="119"/>
      <c r="AIO84" s="119"/>
      <c r="AIP84" s="119"/>
      <c r="AIQ84" s="119"/>
      <c r="AIR84" s="116"/>
      <c r="AIS84" s="187"/>
      <c r="AIT84" s="118"/>
      <c r="AIU84" s="119"/>
      <c r="AIV84" s="119"/>
      <c r="AIW84" s="119"/>
      <c r="AIX84" s="119"/>
      <c r="AIY84" s="119"/>
      <c r="AIZ84" s="116"/>
      <c r="AJA84" s="187"/>
      <c r="AJB84" s="118"/>
      <c r="AJC84" s="119"/>
      <c r="AJD84" s="119"/>
      <c r="AJE84" s="119"/>
      <c r="AJF84" s="119"/>
      <c r="AJG84" s="119"/>
      <c r="AJH84" s="116"/>
      <c r="AJI84" s="187"/>
      <c r="AJJ84" s="118"/>
      <c r="AJK84" s="119"/>
      <c r="AJL84" s="119"/>
      <c r="AJM84" s="119"/>
      <c r="AJN84" s="119"/>
      <c r="AJO84" s="119"/>
      <c r="AJP84" s="116"/>
      <c r="AJQ84" s="187"/>
      <c r="AJR84" s="118"/>
      <c r="AJS84" s="119"/>
      <c r="AJT84" s="119"/>
      <c r="AJU84" s="119"/>
      <c r="AJV84" s="119"/>
      <c r="AJW84" s="119"/>
      <c r="AJX84" s="116"/>
      <c r="AJY84" s="187"/>
      <c r="AJZ84" s="118"/>
      <c r="AKA84" s="119"/>
      <c r="AKB84" s="119"/>
      <c r="AKC84" s="119"/>
      <c r="AKD84" s="119"/>
      <c r="AKE84" s="119"/>
      <c r="AKF84" s="116"/>
      <c r="AKG84" s="187"/>
      <c r="AKH84" s="118"/>
      <c r="AKI84" s="119"/>
      <c r="AKJ84" s="119"/>
      <c r="AKK84" s="119"/>
      <c r="AKL84" s="119"/>
      <c r="AKM84" s="119"/>
      <c r="AKN84" s="116"/>
      <c r="AKO84" s="187"/>
      <c r="AKP84" s="118"/>
      <c r="AKQ84" s="119"/>
      <c r="AKR84" s="119"/>
      <c r="AKS84" s="119"/>
      <c r="AKT84" s="119"/>
      <c r="AKU84" s="119"/>
      <c r="AKV84" s="116"/>
      <c r="AKW84" s="187"/>
      <c r="AKX84" s="118"/>
      <c r="AKY84" s="119"/>
      <c r="AKZ84" s="119"/>
      <c r="ALA84" s="119"/>
      <c r="ALB84" s="119"/>
      <c r="ALC84" s="119"/>
      <c r="ALD84" s="116"/>
      <c r="ALE84" s="187"/>
      <c r="ALF84" s="118"/>
      <c r="ALG84" s="119"/>
      <c r="ALH84" s="119"/>
      <c r="ALI84" s="119"/>
      <c r="ALJ84" s="119"/>
      <c r="ALK84" s="119"/>
      <c r="ALL84" s="116"/>
      <c r="ALM84" s="187"/>
      <c r="ALN84" s="118"/>
      <c r="ALO84" s="119"/>
      <c r="ALP84" s="119"/>
      <c r="ALQ84" s="119"/>
      <c r="ALR84" s="119"/>
      <c r="ALS84" s="119"/>
      <c r="ALT84" s="116"/>
      <c r="ALU84" s="187"/>
      <c r="ALV84" s="118"/>
      <c r="ALW84" s="119"/>
      <c r="ALX84" s="119"/>
      <c r="ALY84" s="119"/>
      <c r="ALZ84" s="119"/>
      <c r="AMA84" s="119"/>
      <c r="AMB84" s="116"/>
      <c r="AMC84" s="187"/>
      <c r="AMD84" s="118"/>
      <c r="AME84" s="119"/>
      <c r="AMF84" s="119"/>
      <c r="AMG84" s="119"/>
      <c r="AMH84" s="119"/>
      <c r="AMI84" s="119"/>
      <c r="AMJ84" s="116"/>
      <c r="AMK84" s="187"/>
      <c r="AML84" s="118"/>
      <c r="AMM84" s="119"/>
      <c r="AMN84" s="119"/>
      <c r="AMO84" s="119"/>
      <c r="AMP84" s="119"/>
      <c r="AMQ84" s="119"/>
      <c r="AMR84" s="116"/>
      <c r="AMS84" s="187"/>
      <c r="AMT84" s="118"/>
      <c r="AMU84" s="119"/>
      <c r="AMV84" s="119"/>
      <c r="AMW84" s="119"/>
      <c r="AMX84" s="119"/>
      <c r="AMY84" s="119"/>
      <c r="AMZ84" s="116"/>
      <c r="ANA84" s="187"/>
      <c r="ANB84" s="118"/>
      <c r="ANC84" s="119"/>
      <c r="AND84" s="119"/>
      <c r="ANE84" s="119"/>
      <c r="ANF84" s="119"/>
      <c r="ANG84" s="119"/>
      <c r="ANH84" s="116"/>
      <c r="ANI84" s="187"/>
      <c r="ANJ84" s="118"/>
      <c r="ANK84" s="119"/>
      <c r="ANL84" s="119"/>
      <c r="ANM84" s="119"/>
      <c r="ANN84" s="119"/>
      <c r="ANO84" s="119"/>
      <c r="ANP84" s="116"/>
      <c r="ANQ84" s="187"/>
      <c r="ANR84" s="118"/>
      <c r="ANS84" s="119"/>
      <c r="ANT84" s="119"/>
      <c r="ANU84" s="119"/>
      <c r="ANV84" s="119"/>
      <c r="ANW84" s="119"/>
      <c r="ANX84" s="116"/>
      <c r="ANY84" s="187"/>
      <c r="ANZ84" s="118"/>
      <c r="AOA84" s="119"/>
      <c r="AOB84" s="119"/>
      <c r="AOC84" s="119"/>
      <c r="AOD84" s="119"/>
      <c r="AOE84" s="119"/>
      <c r="AOF84" s="116"/>
      <c r="AOG84" s="187"/>
      <c r="AOH84" s="118"/>
      <c r="AOI84" s="119"/>
      <c r="AOJ84" s="119"/>
      <c r="AOK84" s="119"/>
      <c r="AOL84" s="119"/>
      <c r="AOM84" s="119"/>
      <c r="AON84" s="116"/>
      <c r="AOO84" s="187"/>
      <c r="AOP84" s="118"/>
      <c r="AOQ84" s="119"/>
      <c r="AOR84" s="119"/>
      <c r="AOS84" s="119"/>
      <c r="AOT84" s="119"/>
      <c r="AOU84" s="119"/>
      <c r="AOV84" s="116"/>
      <c r="AOW84" s="187"/>
      <c r="AOX84" s="118"/>
      <c r="AOY84" s="119"/>
      <c r="AOZ84" s="119"/>
      <c r="APA84" s="119"/>
      <c r="APB84" s="119"/>
      <c r="APC84" s="119"/>
      <c r="APD84" s="116"/>
      <c r="APE84" s="187"/>
      <c r="APF84" s="118"/>
      <c r="APG84" s="119"/>
      <c r="APH84" s="119"/>
      <c r="API84" s="119"/>
      <c r="APJ84" s="119"/>
      <c r="APK84" s="119"/>
      <c r="APL84" s="116"/>
      <c r="APM84" s="187"/>
      <c r="APN84" s="118"/>
      <c r="APO84" s="119"/>
      <c r="APP84" s="119"/>
      <c r="APQ84" s="119"/>
      <c r="APR84" s="119"/>
      <c r="APS84" s="119"/>
      <c r="APT84" s="116"/>
      <c r="APU84" s="187"/>
      <c r="APV84" s="118"/>
      <c r="APW84" s="119"/>
      <c r="APX84" s="119"/>
      <c r="APY84" s="119"/>
      <c r="APZ84" s="119"/>
      <c r="AQA84" s="119"/>
      <c r="AQB84" s="116"/>
      <c r="AQC84" s="187"/>
      <c r="AQD84" s="118"/>
      <c r="AQE84" s="119"/>
      <c r="AQF84" s="119"/>
      <c r="AQG84" s="119"/>
      <c r="AQH84" s="119"/>
      <c r="AQI84" s="119"/>
      <c r="AQJ84" s="116"/>
      <c r="AQK84" s="187"/>
      <c r="AQL84" s="118"/>
      <c r="AQM84" s="119"/>
      <c r="AQN84" s="119"/>
      <c r="AQO84" s="119"/>
      <c r="AQP84" s="119"/>
      <c r="AQQ84" s="119"/>
      <c r="AQR84" s="116"/>
      <c r="AQS84" s="187"/>
      <c r="AQT84" s="118"/>
      <c r="AQU84" s="119"/>
      <c r="AQV84" s="119"/>
      <c r="AQW84" s="119"/>
      <c r="AQX84" s="119"/>
      <c r="AQY84" s="119"/>
      <c r="AQZ84" s="116"/>
      <c r="ARA84" s="187"/>
      <c r="ARB84" s="118"/>
      <c r="ARC84" s="119"/>
      <c r="ARD84" s="119"/>
      <c r="ARE84" s="119"/>
      <c r="ARF84" s="119"/>
      <c r="ARG84" s="119"/>
      <c r="ARH84" s="116"/>
      <c r="ARI84" s="187"/>
      <c r="ARJ84" s="118"/>
      <c r="ARK84" s="119"/>
      <c r="ARL84" s="119"/>
      <c r="ARM84" s="119"/>
      <c r="ARN84" s="119"/>
      <c r="ARO84" s="119"/>
      <c r="ARP84" s="116"/>
      <c r="ARQ84" s="187"/>
      <c r="ARR84" s="118"/>
      <c r="ARS84" s="119"/>
      <c r="ART84" s="119"/>
      <c r="ARU84" s="119"/>
      <c r="ARV84" s="119"/>
      <c r="ARW84" s="119"/>
      <c r="ARX84" s="116"/>
      <c r="ARY84" s="187"/>
      <c r="ARZ84" s="118"/>
      <c r="ASA84" s="119"/>
      <c r="ASB84" s="119"/>
      <c r="ASC84" s="119"/>
      <c r="ASD84" s="119"/>
      <c r="ASE84" s="119"/>
      <c r="ASF84" s="116"/>
      <c r="ASG84" s="187"/>
      <c r="ASH84" s="118"/>
      <c r="ASI84" s="119"/>
      <c r="ASJ84" s="119"/>
      <c r="ASK84" s="119"/>
      <c r="ASL84" s="119"/>
      <c r="ASM84" s="119"/>
      <c r="ASN84" s="116"/>
      <c r="ASO84" s="187"/>
      <c r="ASP84" s="118"/>
      <c r="ASQ84" s="119"/>
      <c r="ASR84" s="119"/>
      <c r="ASS84" s="119"/>
      <c r="AST84" s="119"/>
      <c r="ASU84" s="119"/>
      <c r="ASV84" s="116"/>
      <c r="ASW84" s="187"/>
      <c r="ASX84" s="118"/>
      <c r="ASY84" s="119"/>
      <c r="ASZ84" s="119"/>
      <c r="ATA84" s="119"/>
      <c r="ATB84" s="119"/>
      <c r="ATC84" s="119"/>
      <c r="ATD84" s="116"/>
      <c r="ATE84" s="187"/>
      <c r="ATF84" s="118"/>
      <c r="ATG84" s="119"/>
      <c r="ATH84" s="119"/>
      <c r="ATI84" s="119"/>
      <c r="ATJ84" s="119"/>
      <c r="ATK84" s="119"/>
      <c r="ATL84" s="116"/>
      <c r="ATM84" s="187"/>
      <c r="ATN84" s="118"/>
      <c r="ATO84" s="119"/>
      <c r="ATP84" s="119"/>
      <c r="ATQ84" s="119"/>
      <c r="ATR84" s="119"/>
      <c r="ATS84" s="119"/>
      <c r="ATT84" s="116"/>
      <c r="ATU84" s="187"/>
      <c r="ATV84" s="118"/>
      <c r="ATW84" s="119"/>
      <c r="ATX84" s="119"/>
      <c r="ATY84" s="119"/>
      <c r="ATZ84" s="119"/>
      <c r="AUA84" s="119"/>
      <c r="AUB84" s="116"/>
      <c r="AUC84" s="187"/>
      <c r="AUD84" s="118"/>
      <c r="AUE84" s="119"/>
      <c r="AUF84" s="119"/>
      <c r="AUG84" s="119"/>
      <c r="AUH84" s="119"/>
      <c r="AUI84" s="119"/>
      <c r="AUJ84" s="116"/>
      <c r="AUK84" s="187"/>
      <c r="AUL84" s="118"/>
      <c r="AUM84" s="119"/>
      <c r="AUN84" s="119"/>
      <c r="AUO84" s="119"/>
      <c r="AUP84" s="119"/>
      <c r="AUQ84" s="119"/>
      <c r="AUR84" s="116"/>
      <c r="AUS84" s="187"/>
      <c r="AUT84" s="118"/>
      <c r="AUU84" s="119"/>
      <c r="AUV84" s="119"/>
      <c r="AUW84" s="119"/>
      <c r="AUX84" s="119"/>
      <c r="AUY84" s="119"/>
      <c r="AUZ84" s="116"/>
      <c r="AVA84" s="187"/>
      <c r="AVB84" s="118"/>
      <c r="AVC84" s="119"/>
      <c r="AVD84" s="119"/>
      <c r="AVE84" s="119"/>
      <c r="AVF84" s="119"/>
      <c r="AVG84" s="119"/>
      <c r="AVH84" s="116"/>
      <c r="AVI84" s="187"/>
      <c r="AVJ84" s="118"/>
      <c r="AVK84" s="119"/>
      <c r="AVL84" s="119"/>
      <c r="AVM84" s="119"/>
      <c r="AVN84" s="119"/>
      <c r="AVO84" s="119"/>
      <c r="AVP84" s="116"/>
      <c r="AVQ84" s="187"/>
      <c r="AVR84" s="118"/>
      <c r="AVS84" s="119"/>
      <c r="AVT84" s="119"/>
      <c r="AVU84" s="119"/>
      <c r="AVV84" s="119"/>
      <c r="AVW84" s="119"/>
      <c r="AVX84" s="116"/>
      <c r="AVY84" s="187"/>
      <c r="AVZ84" s="118"/>
      <c r="AWA84" s="119"/>
      <c r="AWB84" s="119"/>
      <c r="AWC84" s="119"/>
      <c r="AWD84" s="119"/>
      <c r="AWE84" s="119"/>
      <c r="AWF84" s="116"/>
      <c r="AWG84" s="187"/>
      <c r="AWH84" s="118"/>
      <c r="AWI84" s="119"/>
      <c r="AWJ84" s="119"/>
      <c r="AWK84" s="119"/>
      <c r="AWL84" s="119"/>
      <c r="AWM84" s="119"/>
      <c r="AWN84" s="116"/>
      <c r="AWO84" s="187"/>
      <c r="AWP84" s="118"/>
      <c r="AWQ84" s="119"/>
      <c r="AWR84" s="119"/>
      <c r="AWS84" s="119"/>
      <c r="AWT84" s="119"/>
      <c r="AWU84" s="119"/>
      <c r="AWV84" s="116"/>
      <c r="AWW84" s="187"/>
      <c r="AWX84" s="118"/>
      <c r="AWY84" s="119"/>
      <c r="AWZ84" s="119"/>
      <c r="AXA84" s="119"/>
      <c r="AXB84" s="119"/>
      <c r="AXC84" s="119"/>
      <c r="AXD84" s="116"/>
      <c r="AXE84" s="187"/>
      <c r="AXF84" s="118"/>
      <c r="AXG84" s="119"/>
      <c r="AXH84" s="119"/>
      <c r="AXI84" s="119"/>
      <c r="AXJ84" s="119"/>
      <c r="AXK84" s="119"/>
      <c r="AXL84" s="116"/>
      <c r="AXM84" s="187"/>
      <c r="AXN84" s="118"/>
      <c r="AXO84" s="119"/>
      <c r="AXP84" s="119"/>
      <c r="AXQ84" s="119"/>
      <c r="AXR84" s="119"/>
      <c r="AXS84" s="119"/>
      <c r="AXT84" s="116"/>
      <c r="AXU84" s="187"/>
      <c r="AXV84" s="118"/>
      <c r="AXW84" s="119"/>
      <c r="AXX84" s="119"/>
      <c r="AXY84" s="119"/>
      <c r="AXZ84" s="119"/>
      <c r="AYA84" s="119"/>
      <c r="AYB84" s="116"/>
      <c r="AYC84" s="187"/>
      <c r="AYD84" s="118"/>
      <c r="AYE84" s="119"/>
      <c r="AYF84" s="119"/>
      <c r="AYG84" s="119"/>
      <c r="AYH84" s="119"/>
      <c r="AYI84" s="119"/>
      <c r="AYJ84" s="116"/>
      <c r="AYK84" s="187"/>
      <c r="AYL84" s="118"/>
      <c r="AYM84" s="119"/>
      <c r="AYN84" s="119"/>
      <c r="AYO84" s="119"/>
      <c r="AYP84" s="119"/>
      <c r="AYQ84" s="119"/>
      <c r="AYR84" s="116"/>
      <c r="AYS84" s="187"/>
      <c r="AYT84" s="118"/>
      <c r="AYU84" s="119"/>
      <c r="AYV84" s="119"/>
      <c r="AYW84" s="119"/>
      <c r="AYX84" s="119"/>
      <c r="AYY84" s="119"/>
      <c r="AYZ84" s="116"/>
      <c r="AZA84" s="187"/>
      <c r="AZB84" s="118"/>
      <c r="AZC84" s="119"/>
      <c r="AZD84" s="119"/>
      <c r="AZE84" s="119"/>
      <c r="AZF84" s="119"/>
      <c r="AZG84" s="119"/>
      <c r="AZH84" s="116"/>
      <c r="AZI84" s="187"/>
      <c r="AZJ84" s="118"/>
      <c r="AZK84" s="119"/>
      <c r="AZL84" s="119"/>
      <c r="AZM84" s="119"/>
      <c r="AZN84" s="119"/>
      <c r="AZO84" s="119"/>
      <c r="AZP84" s="116"/>
      <c r="AZQ84" s="187"/>
      <c r="AZR84" s="118"/>
      <c r="AZS84" s="119"/>
      <c r="AZT84" s="119"/>
      <c r="AZU84" s="119"/>
      <c r="AZV84" s="119"/>
      <c r="AZW84" s="119"/>
      <c r="AZX84" s="116"/>
      <c r="AZY84" s="187"/>
      <c r="AZZ84" s="118"/>
      <c r="BAA84" s="119"/>
      <c r="BAB84" s="119"/>
      <c r="BAC84" s="119"/>
      <c r="BAD84" s="119"/>
      <c r="BAE84" s="119"/>
      <c r="BAF84" s="116"/>
      <c r="BAG84" s="187"/>
      <c r="BAH84" s="118"/>
      <c r="BAI84" s="119"/>
      <c r="BAJ84" s="119"/>
      <c r="BAK84" s="119"/>
      <c r="BAL84" s="119"/>
      <c r="BAM84" s="119"/>
      <c r="BAN84" s="116"/>
      <c r="BAO84" s="187"/>
      <c r="BAP84" s="118"/>
      <c r="BAQ84" s="119"/>
      <c r="BAR84" s="119"/>
      <c r="BAS84" s="119"/>
      <c r="BAT84" s="119"/>
      <c r="BAU84" s="119"/>
      <c r="BAV84" s="116"/>
      <c r="BAW84" s="187"/>
      <c r="BAX84" s="118"/>
      <c r="BAY84" s="119"/>
      <c r="BAZ84" s="119"/>
      <c r="BBA84" s="119"/>
      <c r="BBB84" s="119"/>
      <c r="BBC84" s="119"/>
      <c r="BBD84" s="116"/>
      <c r="BBE84" s="187"/>
      <c r="BBF84" s="118"/>
      <c r="BBG84" s="119"/>
      <c r="BBH84" s="119"/>
      <c r="BBI84" s="119"/>
      <c r="BBJ84" s="119"/>
      <c r="BBK84" s="119"/>
      <c r="BBL84" s="116"/>
      <c r="BBM84" s="187"/>
      <c r="BBN84" s="118"/>
      <c r="BBO84" s="119"/>
      <c r="BBP84" s="119"/>
      <c r="BBQ84" s="119"/>
      <c r="BBR84" s="119"/>
      <c r="BBS84" s="119"/>
      <c r="BBT84" s="116"/>
      <c r="BBU84" s="187"/>
      <c r="BBV84" s="118"/>
      <c r="BBW84" s="119"/>
      <c r="BBX84" s="119"/>
      <c r="BBY84" s="119"/>
      <c r="BBZ84" s="119"/>
      <c r="BCA84" s="119"/>
      <c r="BCB84" s="116"/>
      <c r="BCC84" s="187"/>
      <c r="BCD84" s="118"/>
      <c r="BCE84" s="119"/>
      <c r="BCF84" s="119"/>
      <c r="BCG84" s="119"/>
      <c r="BCH84" s="119"/>
      <c r="BCI84" s="119"/>
      <c r="BCJ84" s="116"/>
      <c r="BCK84" s="187"/>
      <c r="BCL84" s="118"/>
      <c r="BCM84" s="119"/>
      <c r="BCN84" s="119"/>
      <c r="BCO84" s="119"/>
      <c r="BCP84" s="119"/>
      <c r="BCQ84" s="119"/>
      <c r="BCR84" s="116"/>
      <c r="BCS84" s="187"/>
      <c r="BCT84" s="118"/>
      <c r="BCU84" s="119"/>
      <c r="BCV84" s="119"/>
      <c r="BCW84" s="119"/>
      <c r="BCX84" s="119"/>
      <c r="BCY84" s="119"/>
      <c r="BCZ84" s="116"/>
      <c r="BDA84" s="187"/>
      <c r="BDB84" s="118"/>
      <c r="BDC84" s="119"/>
      <c r="BDD84" s="119"/>
      <c r="BDE84" s="119"/>
      <c r="BDF84" s="119"/>
      <c r="BDG84" s="119"/>
      <c r="BDH84" s="116"/>
      <c r="BDI84" s="187"/>
      <c r="BDJ84" s="118"/>
      <c r="BDK84" s="119"/>
      <c r="BDL84" s="119"/>
      <c r="BDM84" s="119"/>
      <c r="BDN84" s="119"/>
      <c r="BDO84" s="119"/>
      <c r="BDP84" s="116"/>
      <c r="BDQ84" s="187"/>
      <c r="BDR84" s="118"/>
      <c r="BDS84" s="119"/>
      <c r="BDT84" s="119"/>
      <c r="BDU84" s="119"/>
      <c r="BDV84" s="119"/>
      <c r="BDW84" s="119"/>
      <c r="BDX84" s="116"/>
      <c r="BDY84" s="187"/>
      <c r="BDZ84" s="118"/>
      <c r="BEA84" s="119"/>
      <c r="BEB84" s="119"/>
      <c r="BEC84" s="119"/>
      <c r="BED84" s="119"/>
      <c r="BEE84" s="119"/>
      <c r="BEF84" s="116"/>
      <c r="BEG84" s="187"/>
      <c r="BEH84" s="118"/>
      <c r="BEI84" s="119"/>
      <c r="BEJ84" s="119"/>
      <c r="BEK84" s="119"/>
      <c r="BEL84" s="119"/>
      <c r="BEM84" s="119"/>
      <c r="BEN84" s="116"/>
      <c r="BEO84" s="187"/>
      <c r="BEP84" s="118"/>
      <c r="BEQ84" s="119"/>
      <c r="BER84" s="119"/>
      <c r="BES84" s="119"/>
      <c r="BET84" s="119"/>
      <c r="BEU84" s="119"/>
      <c r="BEV84" s="116"/>
      <c r="BEW84" s="187"/>
      <c r="BEX84" s="118"/>
      <c r="BEY84" s="119"/>
      <c r="BEZ84" s="119"/>
      <c r="BFA84" s="119"/>
      <c r="BFB84" s="119"/>
      <c r="BFC84" s="119"/>
      <c r="BFD84" s="116"/>
      <c r="BFE84" s="187"/>
      <c r="BFF84" s="118"/>
      <c r="BFG84" s="119"/>
      <c r="BFH84" s="119"/>
      <c r="BFI84" s="119"/>
      <c r="BFJ84" s="119"/>
      <c r="BFK84" s="119"/>
      <c r="BFL84" s="116"/>
      <c r="BFM84" s="187"/>
      <c r="BFN84" s="118"/>
      <c r="BFO84" s="119"/>
      <c r="BFP84" s="119"/>
      <c r="BFQ84" s="119"/>
      <c r="BFR84" s="119"/>
      <c r="BFS84" s="119"/>
      <c r="BFT84" s="116"/>
      <c r="BFU84" s="187"/>
      <c r="BFV84" s="118"/>
      <c r="BFW84" s="119"/>
      <c r="BFX84" s="119"/>
      <c r="BFY84" s="119"/>
      <c r="BFZ84" s="119"/>
      <c r="BGA84" s="119"/>
      <c r="BGB84" s="116"/>
      <c r="BGC84" s="187"/>
      <c r="BGD84" s="118"/>
      <c r="BGE84" s="119"/>
      <c r="BGF84" s="119"/>
      <c r="BGG84" s="119"/>
      <c r="BGH84" s="119"/>
      <c r="BGI84" s="119"/>
      <c r="BGJ84" s="116"/>
      <c r="BGK84" s="187"/>
      <c r="BGL84" s="118"/>
      <c r="BGM84" s="119"/>
      <c r="BGN84" s="119"/>
      <c r="BGO84" s="119"/>
      <c r="BGP84" s="119"/>
      <c r="BGQ84" s="119"/>
      <c r="BGR84" s="116"/>
      <c r="BGS84" s="187"/>
      <c r="BGT84" s="118"/>
      <c r="BGU84" s="119"/>
      <c r="BGV84" s="119"/>
      <c r="BGW84" s="119"/>
      <c r="BGX84" s="119"/>
      <c r="BGY84" s="119"/>
      <c r="BGZ84" s="116"/>
      <c r="BHA84" s="187"/>
      <c r="BHB84" s="118"/>
      <c r="BHC84" s="119"/>
      <c r="BHD84" s="119"/>
      <c r="BHE84" s="119"/>
      <c r="BHF84" s="119"/>
      <c r="BHG84" s="119"/>
      <c r="BHH84" s="116"/>
      <c r="BHI84" s="187"/>
      <c r="BHJ84" s="118"/>
      <c r="BHK84" s="119"/>
      <c r="BHL84" s="119"/>
      <c r="BHM84" s="119"/>
      <c r="BHN84" s="119"/>
      <c r="BHO84" s="119"/>
      <c r="BHP84" s="116"/>
      <c r="BHQ84" s="187"/>
      <c r="BHR84" s="118"/>
      <c r="BHS84" s="119"/>
      <c r="BHT84" s="119"/>
      <c r="BHU84" s="119"/>
      <c r="BHV84" s="119"/>
      <c r="BHW84" s="119"/>
      <c r="BHX84" s="116"/>
      <c r="BHY84" s="187"/>
      <c r="BHZ84" s="118"/>
      <c r="BIA84" s="119"/>
      <c r="BIB84" s="119"/>
      <c r="BIC84" s="119"/>
      <c r="BID84" s="119"/>
      <c r="BIE84" s="119"/>
      <c r="BIF84" s="116"/>
      <c r="BIG84" s="187"/>
      <c r="BIH84" s="118"/>
      <c r="BII84" s="119"/>
      <c r="BIJ84" s="119"/>
      <c r="BIK84" s="119"/>
      <c r="BIL84" s="119"/>
      <c r="BIM84" s="119"/>
      <c r="BIN84" s="116"/>
      <c r="BIO84" s="187"/>
      <c r="BIP84" s="118"/>
      <c r="BIQ84" s="119"/>
      <c r="BIR84" s="119"/>
      <c r="BIS84" s="119"/>
      <c r="BIT84" s="119"/>
      <c r="BIU84" s="119"/>
      <c r="BIV84" s="116"/>
      <c r="BIW84" s="187"/>
      <c r="BIX84" s="118"/>
      <c r="BIY84" s="119"/>
      <c r="BIZ84" s="119"/>
      <c r="BJA84" s="119"/>
      <c r="BJB84" s="119"/>
      <c r="BJC84" s="119"/>
      <c r="BJD84" s="116"/>
      <c r="BJE84" s="187"/>
      <c r="BJF84" s="118"/>
      <c r="BJG84" s="119"/>
      <c r="BJH84" s="119"/>
      <c r="BJI84" s="119"/>
      <c r="BJJ84" s="119"/>
      <c r="BJK84" s="119"/>
      <c r="BJL84" s="116"/>
      <c r="BJM84" s="187"/>
      <c r="BJN84" s="118"/>
      <c r="BJO84" s="119"/>
      <c r="BJP84" s="119"/>
      <c r="BJQ84" s="119"/>
      <c r="BJR84" s="119"/>
      <c r="BJS84" s="119"/>
      <c r="BJT84" s="116"/>
      <c r="BJU84" s="187"/>
      <c r="BJV84" s="118"/>
      <c r="BJW84" s="119"/>
      <c r="BJX84" s="119"/>
      <c r="BJY84" s="119"/>
      <c r="BJZ84" s="119"/>
      <c r="BKA84" s="119"/>
      <c r="BKB84" s="116"/>
      <c r="BKC84" s="187"/>
      <c r="BKD84" s="118"/>
      <c r="BKE84" s="119"/>
      <c r="BKF84" s="119"/>
      <c r="BKG84" s="119"/>
      <c r="BKH84" s="119"/>
      <c r="BKI84" s="119"/>
      <c r="BKJ84" s="116"/>
      <c r="BKK84" s="187"/>
      <c r="BKL84" s="118"/>
      <c r="BKM84" s="119"/>
      <c r="BKN84" s="119"/>
      <c r="BKO84" s="119"/>
      <c r="BKP84" s="119"/>
      <c r="BKQ84" s="119"/>
      <c r="BKR84" s="116"/>
      <c r="BKS84" s="187"/>
      <c r="BKT84" s="118"/>
      <c r="BKU84" s="119"/>
      <c r="BKV84" s="119"/>
      <c r="BKW84" s="119"/>
      <c r="BKX84" s="119"/>
      <c r="BKY84" s="119"/>
      <c r="BKZ84" s="116"/>
      <c r="BLA84" s="187"/>
      <c r="BLB84" s="118"/>
      <c r="BLC84" s="119"/>
      <c r="BLD84" s="119"/>
      <c r="BLE84" s="119"/>
      <c r="BLF84" s="119"/>
      <c r="BLG84" s="119"/>
      <c r="BLH84" s="116"/>
      <c r="BLI84" s="187"/>
      <c r="BLJ84" s="118"/>
      <c r="BLK84" s="119"/>
      <c r="BLL84" s="119"/>
      <c r="BLM84" s="119"/>
      <c r="BLN84" s="119"/>
      <c r="BLO84" s="119"/>
      <c r="BLP84" s="116"/>
      <c r="BLQ84" s="187"/>
      <c r="BLR84" s="118"/>
      <c r="BLS84" s="119"/>
      <c r="BLT84" s="119"/>
      <c r="BLU84" s="119"/>
      <c r="BLV84" s="119"/>
      <c r="BLW84" s="119"/>
      <c r="BLX84" s="116"/>
      <c r="BLY84" s="187"/>
      <c r="BLZ84" s="118"/>
      <c r="BMA84" s="119"/>
      <c r="BMB84" s="119"/>
      <c r="BMC84" s="119"/>
      <c r="BMD84" s="119"/>
      <c r="BME84" s="119"/>
      <c r="BMF84" s="116"/>
      <c r="BMG84" s="187"/>
      <c r="BMH84" s="118"/>
      <c r="BMI84" s="119"/>
      <c r="BMJ84" s="119"/>
      <c r="BMK84" s="119"/>
      <c r="BML84" s="119"/>
      <c r="BMM84" s="119"/>
      <c r="BMN84" s="116"/>
      <c r="BMO84" s="187"/>
      <c r="BMP84" s="118"/>
      <c r="BMQ84" s="119"/>
      <c r="BMR84" s="119"/>
      <c r="BMS84" s="119"/>
      <c r="BMT84" s="119"/>
      <c r="BMU84" s="119"/>
      <c r="BMV84" s="116"/>
      <c r="BMW84" s="187"/>
      <c r="BMX84" s="118"/>
      <c r="BMY84" s="119"/>
      <c r="BMZ84" s="119"/>
      <c r="BNA84" s="119"/>
      <c r="BNB84" s="119"/>
      <c r="BNC84" s="119"/>
      <c r="BND84" s="116"/>
      <c r="BNE84" s="187"/>
      <c r="BNF84" s="118"/>
      <c r="BNG84" s="119"/>
      <c r="BNH84" s="119"/>
      <c r="BNI84" s="119"/>
      <c r="BNJ84" s="119"/>
      <c r="BNK84" s="119"/>
      <c r="BNL84" s="116"/>
      <c r="BNM84" s="187"/>
      <c r="BNN84" s="118"/>
      <c r="BNO84" s="119"/>
      <c r="BNP84" s="119"/>
      <c r="BNQ84" s="119"/>
      <c r="BNR84" s="119"/>
      <c r="BNS84" s="119"/>
      <c r="BNT84" s="116"/>
      <c r="BNU84" s="187"/>
      <c r="BNV84" s="118"/>
      <c r="BNW84" s="119"/>
      <c r="BNX84" s="119"/>
      <c r="BNY84" s="119"/>
      <c r="BNZ84" s="119"/>
      <c r="BOA84" s="119"/>
      <c r="BOB84" s="116"/>
      <c r="BOC84" s="187"/>
      <c r="BOD84" s="118"/>
      <c r="BOE84" s="119"/>
      <c r="BOF84" s="119"/>
      <c r="BOG84" s="119"/>
      <c r="BOH84" s="119"/>
      <c r="BOI84" s="119"/>
      <c r="BOJ84" s="116"/>
      <c r="BOK84" s="187"/>
      <c r="BOL84" s="118"/>
      <c r="BOM84" s="119"/>
      <c r="BON84" s="119"/>
      <c r="BOO84" s="119"/>
      <c r="BOP84" s="119"/>
      <c r="BOQ84" s="119"/>
      <c r="BOR84" s="116"/>
      <c r="BOS84" s="187"/>
      <c r="BOT84" s="118"/>
      <c r="BOU84" s="119"/>
      <c r="BOV84" s="119"/>
      <c r="BOW84" s="119"/>
      <c r="BOX84" s="119"/>
      <c r="BOY84" s="119"/>
      <c r="BOZ84" s="116"/>
      <c r="BPA84" s="187"/>
      <c r="BPB84" s="118"/>
      <c r="BPC84" s="119"/>
      <c r="BPD84" s="119"/>
      <c r="BPE84" s="119"/>
      <c r="BPF84" s="119"/>
      <c r="BPG84" s="119"/>
      <c r="BPH84" s="116"/>
      <c r="BPI84" s="187"/>
      <c r="BPJ84" s="118"/>
      <c r="BPK84" s="119"/>
      <c r="BPL84" s="119"/>
      <c r="BPM84" s="119"/>
      <c r="BPN84" s="119"/>
      <c r="BPO84" s="119"/>
      <c r="BPP84" s="116"/>
      <c r="BPQ84" s="187"/>
      <c r="BPR84" s="118"/>
      <c r="BPS84" s="119"/>
      <c r="BPT84" s="119"/>
      <c r="BPU84" s="119"/>
      <c r="BPV84" s="119"/>
      <c r="BPW84" s="119"/>
      <c r="BPX84" s="116"/>
      <c r="BPY84" s="187"/>
      <c r="BPZ84" s="118"/>
      <c r="BQA84" s="119"/>
      <c r="BQB84" s="119"/>
      <c r="BQC84" s="119"/>
      <c r="BQD84" s="119"/>
      <c r="BQE84" s="119"/>
      <c r="BQF84" s="116"/>
      <c r="BQG84" s="187"/>
      <c r="BQH84" s="118"/>
      <c r="BQI84" s="119"/>
      <c r="BQJ84" s="119"/>
      <c r="BQK84" s="119"/>
      <c r="BQL84" s="119"/>
      <c r="BQM84" s="119"/>
      <c r="BQN84" s="116"/>
      <c r="BQO84" s="187"/>
      <c r="BQP84" s="118"/>
      <c r="BQQ84" s="119"/>
      <c r="BQR84" s="119"/>
      <c r="BQS84" s="119"/>
      <c r="BQT84" s="119"/>
      <c r="BQU84" s="119"/>
      <c r="BQV84" s="116"/>
      <c r="BQW84" s="187"/>
      <c r="BQX84" s="118"/>
      <c r="BQY84" s="119"/>
      <c r="BQZ84" s="119"/>
      <c r="BRA84" s="119"/>
      <c r="BRB84" s="119"/>
      <c r="BRC84" s="119"/>
      <c r="BRD84" s="116"/>
      <c r="BRE84" s="187"/>
      <c r="BRF84" s="118"/>
      <c r="BRG84" s="119"/>
      <c r="BRH84" s="119"/>
      <c r="BRI84" s="119"/>
      <c r="BRJ84" s="119"/>
      <c r="BRK84" s="119"/>
      <c r="BRL84" s="116"/>
      <c r="BRM84" s="187"/>
      <c r="BRN84" s="118"/>
      <c r="BRO84" s="119"/>
      <c r="BRP84" s="119"/>
      <c r="BRQ84" s="119"/>
      <c r="BRR84" s="119"/>
      <c r="BRS84" s="119"/>
      <c r="BRT84" s="116"/>
      <c r="BRU84" s="187"/>
      <c r="BRV84" s="118"/>
      <c r="BRW84" s="119"/>
      <c r="BRX84" s="119"/>
      <c r="BRY84" s="119"/>
      <c r="BRZ84" s="119"/>
      <c r="BSA84" s="119"/>
      <c r="BSB84" s="116"/>
      <c r="BSC84" s="187"/>
      <c r="BSD84" s="118"/>
      <c r="BSE84" s="119"/>
      <c r="BSF84" s="119"/>
      <c r="BSG84" s="119"/>
      <c r="BSH84" s="119"/>
      <c r="BSI84" s="119"/>
      <c r="BSJ84" s="116"/>
      <c r="BSK84" s="187"/>
      <c r="BSL84" s="118"/>
      <c r="BSM84" s="119"/>
      <c r="BSN84" s="119"/>
      <c r="BSO84" s="119"/>
      <c r="BSP84" s="119"/>
      <c r="BSQ84" s="119"/>
      <c r="BSR84" s="116"/>
      <c r="BSS84" s="187"/>
      <c r="BST84" s="118"/>
      <c r="BSU84" s="119"/>
      <c r="BSV84" s="119"/>
      <c r="BSW84" s="119"/>
      <c r="BSX84" s="119"/>
      <c r="BSY84" s="119"/>
      <c r="BSZ84" s="116"/>
      <c r="BTA84" s="187"/>
      <c r="BTB84" s="118"/>
      <c r="BTC84" s="119"/>
      <c r="BTD84" s="119"/>
      <c r="BTE84" s="119"/>
      <c r="BTF84" s="119"/>
      <c r="BTG84" s="119"/>
      <c r="BTH84" s="116"/>
      <c r="BTI84" s="187"/>
      <c r="BTJ84" s="118"/>
      <c r="BTK84" s="119"/>
      <c r="BTL84" s="119"/>
      <c r="BTM84" s="119"/>
      <c r="BTN84" s="119"/>
      <c r="BTO84" s="119"/>
      <c r="BTP84" s="116"/>
      <c r="BTQ84" s="187"/>
      <c r="BTR84" s="118"/>
      <c r="BTS84" s="119"/>
      <c r="BTT84" s="119"/>
      <c r="BTU84" s="119"/>
      <c r="BTV84" s="119"/>
      <c r="BTW84" s="119"/>
      <c r="BTX84" s="116"/>
      <c r="BTY84" s="187"/>
      <c r="BTZ84" s="118"/>
      <c r="BUA84" s="119"/>
      <c r="BUB84" s="119"/>
      <c r="BUC84" s="119"/>
      <c r="BUD84" s="119"/>
      <c r="BUE84" s="119"/>
      <c r="BUF84" s="116"/>
      <c r="BUG84" s="187"/>
      <c r="BUH84" s="118"/>
      <c r="BUI84" s="119"/>
      <c r="BUJ84" s="119"/>
      <c r="BUK84" s="119"/>
      <c r="BUL84" s="119"/>
      <c r="BUM84" s="119"/>
      <c r="BUN84" s="116"/>
      <c r="BUO84" s="187"/>
      <c r="BUP84" s="118"/>
      <c r="BUQ84" s="119"/>
      <c r="BUR84" s="119"/>
      <c r="BUS84" s="119"/>
      <c r="BUT84" s="119"/>
      <c r="BUU84" s="119"/>
      <c r="BUV84" s="116"/>
      <c r="BUW84" s="187"/>
      <c r="BUX84" s="118"/>
      <c r="BUY84" s="119"/>
      <c r="BUZ84" s="119"/>
      <c r="BVA84" s="119"/>
      <c r="BVB84" s="119"/>
      <c r="BVC84" s="119"/>
      <c r="BVD84" s="116"/>
      <c r="BVE84" s="187"/>
      <c r="BVF84" s="118"/>
      <c r="BVG84" s="119"/>
      <c r="BVH84" s="119"/>
      <c r="BVI84" s="119"/>
      <c r="BVJ84" s="119"/>
      <c r="BVK84" s="119"/>
      <c r="BVL84" s="116"/>
      <c r="BVM84" s="187"/>
      <c r="BVN84" s="118"/>
      <c r="BVO84" s="119"/>
      <c r="BVP84" s="119"/>
      <c r="BVQ84" s="119"/>
      <c r="BVR84" s="119"/>
      <c r="BVS84" s="119"/>
      <c r="BVT84" s="116"/>
      <c r="BVU84" s="187"/>
      <c r="BVV84" s="118"/>
      <c r="BVW84" s="119"/>
      <c r="BVX84" s="119"/>
      <c r="BVY84" s="119"/>
      <c r="BVZ84" s="119"/>
      <c r="BWA84" s="119"/>
      <c r="BWB84" s="116"/>
      <c r="BWC84" s="187"/>
      <c r="BWD84" s="118"/>
      <c r="BWE84" s="119"/>
      <c r="BWF84" s="119"/>
      <c r="BWG84" s="119"/>
      <c r="BWH84" s="119"/>
      <c r="BWI84" s="119"/>
      <c r="BWJ84" s="116"/>
      <c r="BWK84" s="187"/>
      <c r="BWL84" s="118"/>
      <c r="BWM84" s="119"/>
      <c r="BWN84" s="119"/>
      <c r="BWO84" s="119"/>
      <c r="BWP84" s="119"/>
      <c r="BWQ84" s="119"/>
      <c r="BWR84" s="116"/>
      <c r="BWS84" s="187"/>
      <c r="BWT84" s="118"/>
      <c r="BWU84" s="119"/>
      <c r="BWV84" s="119"/>
      <c r="BWW84" s="119"/>
      <c r="BWX84" s="119"/>
      <c r="BWY84" s="119"/>
      <c r="BWZ84" s="116"/>
      <c r="BXA84" s="187"/>
      <c r="BXB84" s="118"/>
      <c r="BXC84" s="119"/>
      <c r="BXD84" s="119"/>
      <c r="BXE84" s="119"/>
      <c r="BXF84" s="119"/>
      <c r="BXG84" s="119"/>
      <c r="BXH84" s="116"/>
      <c r="BXI84" s="187"/>
      <c r="BXJ84" s="118"/>
      <c r="BXK84" s="119"/>
      <c r="BXL84" s="119"/>
      <c r="BXM84" s="119"/>
      <c r="BXN84" s="119"/>
      <c r="BXO84" s="119"/>
      <c r="BXP84" s="116"/>
      <c r="BXQ84" s="187"/>
      <c r="BXR84" s="118"/>
      <c r="BXS84" s="119"/>
      <c r="BXT84" s="119"/>
      <c r="BXU84" s="119"/>
      <c r="BXV84" s="119"/>
      <c r="BXW84" s="119"/>
      <c r="BXX84" s="116"/>
      <c r="BXY84" s="187"/>
      <c r="BXZ84" s="118"/>
      <c r="BYA84" s="119"/>
      <c r="BYB84" s="119"/>
      <c r="BYC84" s="119"/>
      <c r="BYD84" s="119"/>
      <c r="BYE84" s="119"/>
      <c r="BYF84" s="116"/>
      <c r="BYG84" s="187"/>
      <c r="BYH84" s="118"/>
      <c r="BYI84" s="119"/>
      <c r="BYJ84" s="119"/>
      <c r="BYK84" s="119"/>
      <c r="BYL84" s="119"/>
      <c r="BYM84" s="119"/>
      <c r="BYN84" s="116"/>
      <c r="BYO84" s="187"/>
      <c r="BYP84" s="118"/>
      <c r="BYQ84" s="119"/>
      <c r="BYR84" s="119"/>
      <c r="BYS84" s="119"/>
      <c r="BYT84" s="119"/>
      <c r="BYU84" s="119"/>
      <c r="BYV84" s="116"/>
      <c r="BYW84" s="187"/>
      <c r="BYX84" s="118"/>
      <c r="BYY84" s="119"/>
      <c r="BYZ84" s="119"/>
      <c r="BZA84" s="119"/>
      <c r="BZB84" s="119"/>
      <c r="BZC84" s="119"/>
      <c r="BZD84" s="116"/>
      <c r="BZE84" s="187"/>
      <c r="BZF84" s="118"/>
      <c r="BZG84" s="119"/>
      <c r="BZH84" s="119"/>
      <c r="BZI84" s="119"/>
      <c r="BZJ84" s="119"/>
      <c r="BZK84" s="119"/>
      <c r="BZL84" s="116"/>
      <c r="BZM84" s="187"/>
      <c r="BZN84" s="118"/>
      <c r="BZO84" s="119"/>
      <c r="BZP84" s="119"/>
      <c r="BZQ84" s="119"/>
      <c r="BZR84" s="119"/>
      <c r="BZS84" s="119"/>
      <c r="BZT84" s="116"/>
      <c r="BZU84" s="187"/>
      <c r="BZV84" s="118"/>
      <c r="BZW84" s="119"/>
      <c r="BZX84" s="119"/>
      <c r="BZY84" s="119"/>
      <c r="BZZ84" s="119"/>
      <c r="CAA84" s="119"/>
      <c r="CAB84" s="116"/>
      <c r="CAC84" s="187"/>
      <c r="CAD84" s="118"/>
      <c r="CAE84" s="119"/>
      <c r="CAF84" s="119"/>
      <c r="CAG84" s="119"/>
      <c r="CAH84" s="119"/>
      <c r="CAI84" s="119"/>
      <c r="CAJ84" s="116"/>
      <c r="CAK84" s="187"/>
      <c r="CAL84" s="118"/>
      <c r="CAM84" s="119"/>
      <c r="CAN84" s="119"/>
      <c r="CAO84" s="119"/>
      <c r="CAP84" s="119"/>
      <c r="CAQ84" s="119"/>
      <c r="CAR84" s="116"/>
      <c r="CAS84" s="187"/>
      <c r="CAT84" s="118"/>
      <c r="CAU84" s="119"/>
      <c r="CAV84" s="119"/>
      <c r="CAW84" s="119"/>
      <c r="CAX84" s="119"/>
      <c r="CAY84" s="119"/>
      <c r="CAZ84" s="116"/>
      <c r="CBA84" s="187"/>
      <c r="CBB84" s="118"/>
      <c r="CBC84" s="119"/>
      <c r="CBD84" s="119"/>
      <c r="CBE84" s="119"/>
      <c r="CBF84" s="119"/>
      <c r="CBG84" s="119"/>
      <c r="CBH84" s="116"/>
      <c r="CBI84" s="187"/>
      <c r="CBJ84" s="118"/>
      <c r="CBK84" s="119"/>
      <c r="CBL84" s="119"/>
      <c r="CBM84" s="119"/>
      <c r="CBN84" s="119"/>
      <c r="CBO84" s="119"/>
      <c r="CBP84" s="116"/>
      <c r="CBQ84" s="187"/>
      <c r="CBR84" s="118"/>
      <c r="CBS84" s="119"/>
      <c r="CBT84" s="119"/>
      <c r="CBU84" s="119"/>
      <c r="CBV84" s="119"/>
      <c r="CBW84" s="119"/>
      <c r="CBX84" s="116"/>
      <c r="CBY84" s="187"/>
      <c r="CBZ84" s="118"/>
      <c r="CCA84" s="119"/>
      <c r="CCB84" s="119"/>
      <c r="CCC84" s="119"/>
      <c r="CCD84" s="119"/>
      <c r="CCE84" s="119"/>
      <c r="CCF84" s="116"/>
      <c r="CCG84" s="187"/>
      <c r="CCH84" s="118"/>
      <c r="CCI84" s="119"/>
      <c r="CCJ84" s="119"/>
      <c r="CCK84" s="119"/>
      <c r="CCL84" s="119"/>
      <c r="CCM84" s="119"/>
      <c r="CCN84" s="116"/>
      <c r="CCO84" s="187"/>
      <c r="CCP84" s="118"/>
      <c r="CCQ84" s="119"/>
      <c r="CCR84" s="119"/>
      <c r="CCS84" s="119"/>
      <c r="CCT84" s="119"/>
      <c r="CCU84" s="119"/>
      <c r="CCV84" s="116"/>
      <c r="CCW84" s="187"/>
      <c r="CCX84" s="118"/>
      <c r="CCY84" s="119"/>
      <c r="CCZ84" s="119"/>
      <c r="CDA84" s="119"/>
      <c r="CDB84" s="119"/>
      <c r="CDC84" s="119"/>
      <c r="CDD84" s="116"/>
      <c r="CDE84" s="187"/>
      <c r="CDF84" s="118"/>
      <c r="CDG84" s="119"/>
      <c r="CDH84" s="119"/>
      <c r="CDI84" s="119"/>
      <c r="CDJ84" s="119"/>
      <c r="CDK84" s="119"/>
      <c r="CDL84" s="116"/>
      <c r="CDM84" s="187"/>
      <c r="CDN84" s="118"/>
      <c r="CDO84" s="119"/>
      <c r="CDP84" s="119"/>
      <c r="CDQ84" s="119"/>
      <c r="CDR84" s="119"/>
      <c r="CDS84" s="119"/>
      <c r="CDT84" s="116"/>
      <c r="CDU84" s="187"/>
      <c r="CDV84" s="118"/>
      <c r="CDW84" s="119"/>
      <c r="CDX84" s="119"/>
      <c r="CDY84" s="119"/>
      <c r="CDZ84" s="119"/>
      <c r="CEA84" s="119"/>
      <c r="CEB84" s="116"/>
      <c r="CEC84" s="187"/>
      <c r="CED84" s="118"/>
      <c r="CEE84" s="119"/>
      <c r="CEF84" s="119"/>
      <c r="CEG84" s="119"/>
      <c r="CEH84" s="119"/>
      <c r="CEI84" s="119"/>
      <c r="CEJ84" s="116"/>
      <c r="CEK84" s="187"/>
      <c r="CEL84" s="118"/>
      <c r="CEM84" s="119"/>
      <c r="CEN84" s="119"/>
      <c r="CEO84" s="119"/>
      <c r="CEP84" s="119"/>
      <c r="CEQ84" s="119"/>
      <c r="CER84" s="116"/>
      <c r="CES84" s="187"/>
      <c r="CET84" s="118"/>
      <c r="CEU84" s="119"/>
      <c r="CEV84" s="119"/>
      <c r="CEW84" s="119"/>
      <c r="CEX84" s="119"/>
      <c r="CEY84" s="119"/>
      <c r="CEZ84" s="116"/>
      <c r="CFA84" s="187"/>
      <c r="CFB84" s="118"/>
      <c r="CFC84" s="119"/>
      <c r="CFD84" s="119"/>
      <c r="CFE84" s="119"/>
      <c r="CFF84" s="119"/>
      <c r="CFG84" s="119"/>
      <c r="CFH84" s="116"/>
      <c r="CFI84" s="187"/>
      <c r="CFJ84" s="118"/>
      <c r="CFK84" s="119"/>
      <c r="CFL84" s="119"/>
      <c r="CFM84" s="119"/>
      <c r="CFN84" s="119"/>
      <c r="CFO84" s="119"/>
      <c r="CFP84" s="116"/>
      <c r="CFQ84" s="187"/>
      <c r="CFR84" s="118"/>
      <c r="CFS84" s="119"/>
      <c r="CFT84" s="119"/>
      <c r="CFU84" s="119"/>
      <c r="CFV84" s="119"/>
      <c r="CFW84" s="119"/>
      <c r="CFX84" s="116"/>
      <c r="CFY84" s="187"/>
      <c r="CFZ84" s="118"/>
      <c r="CGA84" s="119"/>
      <c r="CGB84" s="119"/>
      <c r="CGC84" s="119"/>
      <c r="CGD84" s="119"/>
      <c r="CGE84" s="119"/>
      <c r="CGF84" s="116"/>
      <c r="CGG84" s="187"/>
      <c r="CGH84" s="118"/>
      <c r="CGI84" s="119"/>
      <c r="CGJ84" s="119"/>
      <c r="CGK84" s="119"/>
      <c r="CGL84" s="119"/>
      <c r="CGM84" s="119"/>
      <c r="CGN84" s="116"/>
      <c r="CGO84" s="187"/>
      <c r="CGP84" s="118"/>
      <c r="CGQ84" s="119"/>
      <c r="CGR84" s="119"/>
      <c r="CGS84" s="119"/>
      <c r="CGT84" s="119"/>
      <c r="CGU84" s="119"/>
      <c r="CGV84" s="116"/>
      <c r="CGW84" s="187"/>
      <c r="CGX84" s="118"/>
      <c r="CGY84" s="119"/>
      <c r="CGZ84" s="119"/>
      <c r="CHA84" s="119"/>
      <c r="CHB84" s="119"/>
      <c r="CHC84" s="119"/>
      <c r="CHD84" s="116"/>
      <c r="CHE84" s="187"/>
      <c r="CHF84" s="118"/>
      <c r="CHG84" s="119"/>
      <c r="CHH84" s="119"/>
      <c r="CHI84" s="119"/>
      <c r="CHJ84" s="119"/>
      <c r="CHK84" s="119"/>
      <c r="CHL84" s="116"/>
      <c r="CHM84" s="187"/>
      <c r="CHN84" s="118"/>
      <c r="CHO84" s="119"/>
      <c r="CHP84" s="119"/>
      <c r="CHQ84" s="119"/>
      <c r="CHR84" s="119"/>
      <c r="CHS84" s="119"/>
      <c r="CHT84" s="116"/>
      <c r="CHU84" s="187"/>
      <c r="CHV84" s="118"/>
      <c r="CHW84" s="119"/>
      <c r="CHX84" s="119"/>
      <c r="CHY84" s="119"/>
      <c r="CHZ84" s="119"/>
      <c r="CIA84" s="119"/>
      <c r="CIB84" s="116"/>
      <c r="CIC84" s="187"/>
      <c r="CID84" s="118"/>
      <c r="CIE84" s="119"/>
      <c r="CIF84" s="119"/>
      <c r="CIG84" s="119"/>
      <c r="CIH84" s="119"/>
      <c r="CII84" s="119"/>
      <c r="CIJ84" s="116"/>
      <c r="CIK84" s="187"/>
      <c r="CIL84" s="118"/>
      <c r="CIM84" s="119"/>
      <c r="CIN84" s="119"/>
      <c r="CIO84" s="119"/>
      <c r="CIP84" s="119"/>
      <c r="CIQ84" s="119"/>
      <c r="CIR84" s="116"/>
      <c r="CIS84" s="187"/>
      <c r="CIT84" s="118"/>
      <c r="CIU84" s="119"/>
      <c r="CIV84" s="119"/>
      <c r="CIW84" s="119"/>
      <c r="CIX84" s="119"/>
      <c r="CIY84" s="119"/>
      <c r="CIZ84" s="116"/>
      <c r="CJA84" s="187"/>
      <c r="CJB84" s="118"/>
      <c r="CJC84" s="119"/>
      <c r="CJD84" s="119"/>
      <c r="CJE84" s="119"/>
      <c r="CJF84" s="119"/>
      <c r="CJG84" s="119"/>
      <c r="CJH84" s="116"/>
      <c r="CJI84" s="187"/>
      <c r="CJJ84" s="118"/>
      <c r="CJK84" s="119"/>
      <c r="CJL84" s="119"/>
      <c r="CJM84" s="119"/>
      <c r="CJN84" s="119"/>
      <c r="CJO84" s="119"/>
      <c r="CJP84" s="116"/>
      <c r="CJQ84" s="187"/>
      <c r="CJR84" s="118"/>
      <c r="CJS84" s="119"/>
      <c r="CJT84" s="119"/>
      <c r="CJU84" s="119"/>
      <c r="CJV84" s="119"/>
      <c r="CJW84" s="119"/>
      <c r="CJX84" s="116"/>
      <c r="CJY84" s="187"/>
      <c r="CJZ84" s="118"/>
      <c r="CKA84" s="119"/>
      <c r="CKB84" s="119"/>
      <c r="CKC84" s="119"/>
      <c r="CKD84" s="119"/>
      <c r="CKE84" s="119"/>
      <c r="CKF84" s="116"/>
      <c r="CKG84" s="187"/>
      <c r="CKH84" s="118"/>
      <c r="CKI84" s="119"/>
      <c r="CKJ84" s="119"/>
      <c r="CKK84" s="119"/>
      <c r="CKL84" s="119"/>
      <c r="CKM84" s="119"/>
      <c r="CKN84" s="116"/>
      <c r="CKO84" s="187"/>
      <c r="CKP84" s="118"/>
      <c r="CKQ84" s="119"/>
      <c r="CKR84" s="119"/>
      <c r="CKS84" s="119"/>
      <c r="CKT84" s="119"/>
      <c r="CKU84" s="119"/>
      <c r="CKV84" s="116"/>
      <c r="CKW84" s="187"/>
      <c r="CKX84" s="118"/>
      <c r="CKY84" s="119"/>
      <c r="CKZ84" s="119"/>
      <c r="CLA84" s="119"/>
      <c r="CLB84" s="119"/>
      <c r="CLC84" s="119"/>
      <c r="CLD84" s="116"/>
      <c r="CLE84" s="187"/>
      <c r="CLF84" s="118"/>
      <c r="CLG84" s="119"/>
      <c r="CLH84" s="119"/>
      <c r="CLI84" s="119"/>
      <c r="CLJ84" s="119"/>
      <c r="CLK84" s="119"/>
      <c r="CLL84" s="116"/>
      <c r="CLM84" s="187"/>
      <c r="CLN84" s="118"/>
      <c r="CLO84" s="119"/>
      <c r="CLP84" s="119"/>
      <c r="CLQ84" s="119"/>
      <c r="CLR84" s="119"/>
      <c r="CLS84" s="119"/>
      <c r="CLT84" s="116"/>
      <c r="CLU84" s="187"/>
      <c r="CLV84" s="118"/>
      <c r="CLW84" s="119"/>
      <c r="CLX84" s="119"/>
      <c r="CLY84" s="119"/>
      <c r="CLZ84" s="119"/>
      <c r="CMA84" s="119"/>
      <c r="CMB84" s="116"/>
      <c r="CMC84" s="187"/>
      <c r="CMD84" s="118"/>
      <c r="CME84" s="119"/>
      <c r="CMF84" s="119"/>
      <c r="CMG84" s="119"/>
      <c r="CMH84" s="119"/>
      <c r="CMI84" s="119"/>
      <c r="CMJ84" s="116"/>
      <c r="CMK84" s="187"/>
      <c r="CML84" s="118"/>
      <c r="CMM84" s="119"/>
      <c r="CMN84" s="119"/>
      <c r="CMO84" s="119"/>
      <c r="CMP84" s="119"/>
      <c r="CMQ84" s="119"/>
      <c r="CMR84" s="116"/>
      <c r="CMS84" s="187"/>
      <c r="CMT84" s="118"/>
      <c r="CMU84" s="119"/>
      <c r="CMV84" s="119"/>
      <c r="CMW84" s="119"/>
      <c r="CMX84" s="119"/>
      <c r="CMY84" s="119"/>
      <c r="CMZ84" s="116"/>
      <c r="CNA84" s="187"/>
      <c r="CNB84" s="118"/>
      <c r="CNC84" s="119"/>
      <c r="CND84" s="119"/>
      <c r="CNE84" s="119"/>
      <c r="CNF84" s="119"/>
      <c r="CNG84" s="119"/>
      <c r="CNH84" s="116"/>
      <c r="CNI84" s="187"/>
      <c r="CNJ84" s="118"/>
      <c r="CNK84" s="119"/>
      <c r="CNL84" s="119"/>
      <c r="CNM84" s="119"/>
      <c r="CNN84" s="119"/>
      <c r="CNO84" s="119"/>
      <c r="CNP84" s="116"/>
      <c r="CNQ84" s="187"/>
      <c r="CNR84" s="118"/>
      <c r="CNS84" s="119"/>
      <c r="CNT84" s="119"/>
      <c r="CNU84" s="119"/>
      <c r="CNV84" s="119"/>
      <c r="CNW84" s="119"/>
      <c r="CNX84" s="116"/>
      <c r="CNY84" s="187"/>
      <c r="CNZ84" s="118"/>
      <c r="COA84" s="119"/>
      <c r="COB84" s="119"/>
      <c r="COC84" s="119"/>
      <c r="COD84" s="119"/>
      <c r="COE84" s="119"/>
      <c r="COF84" s="116"/>
      <c r="COG84" s="187"/>
      <c r="COH84" s="118"/>
      <c r="COI84" s="119"/>
      <c r="COJ84" s="119"/>
      <c r="COK84" s="119"/>
      <c r="COL84" s="119"/>
      <c r="COM84" s="119"/>
      <c r="CON84" s="116"/>
      <c r="COO84" s="187"/>
      <c r="COP84" s="118"/>
      <c r="COQ84" s="119"/>
      <c r="COR84" s="119"/>
      <c r="COS84" s="119"/>
      <c r="COT84" s="119"/>
      <c r="COU84" s="119"/>
      <c r="COV84" s="116"/>
      <c r="COW84" s="187"/>
      <c r="COX84" s="118"/>
      <c r="COY84" s="119"/>
      <c r="COZ84" s="119"/>
      <c r="CPA84" s="119"/>
      <c r="CPB84" s="119"/>
      <c r="CPC84" s="119"/>
      <c r="CPD84" s="116"/>
      <c r="CPE84" s="187"/>
      <c r="CPF84" s="118"/>
      <c r="CPG84" s="119"/>
      <c r="CPH84" s="119"/>
      <c r="CPI84" s="119"/>
      <c r="CPJ84" s="119"/>
      <c r="CPK84" s="119"/>
      <c r="CPL84" s="116"/>
      <c r="CPM84" s="187"/>
      <c r="CPN84" s="118"/>
      <c r="CPO84" s="119"/>
      <c r="CPP84" s="119"/>
      <c r="CPQ84" s="119"/>
      <c r="CPR84" s="119"/>
      <c r="CPS84" s="119"/>
      <c r="CPT84" s="116"/>
      <c r="CPU84" s="187"/>
      <c r="CPV84" s="118"/>
      <c r="CPW84" s="119"/>
      <c r="CPX84" s="119"/>
      <c r="CPY84" s="119"/>
      <c r="CPZ84" s="119"/>
      <c r="CQA84" s="119"/>
      <c r="CQB84" s="116"/>
      <c r="CQC84" s="187"/>
      <c r="CQD84" s="118"/>
      <c r="CQE84" s="119"/>
      <c r="CQF84" s="119"/>
      <c r="CQG84" s="119"/>
      <c r="CQH84" s="119"/>
      <c r="CQI84" s="119"/>
      <c r="CQJ84" s="116"/>
      <c r="CQK84" s="187"/>
      <c r="CQL84" s="118"/>
      <c r="CQM84" s="119"/>
      <c r="CQN84" s="119"/>
      <c r="CQO84" s="119"/>
      <c r="CQP84" s="119"/>
      <c r="CQQ84" s="119"/>
      <c r="CQR84" s="116"/>
      <c r="CQS84" s="187"/>
      <c r="CQT84" s="118"/>
      <c r="CQU84" s="119"/>
      <c r="CQV84" s="119"/>
      <c r="CQW84" s="119"/>
      <c r="CQX84" s="119"/>
      <c r="CQY84" s="119"/>
      <c r="CQZ84" s="116"/>
      <c r="CRA84" s="187"/>
      <c r="CRB84" s="118"/>
      <c r="CRC84" s="119"/>
      <c r="CRD84" s="119"/>
      <c r="CRE84" s="119"/>
      <c r="CRF84" s="119"/>
      <c r="CRG84" s="119"/>
      <c r="CRH84" s="116"/>
      <c r="CRI84" s="187"/>
      <c r="CRJ84" s="118"/>
      <c r="CRK84" s="119"/>
      <c r="CRL84" s="119"/>
      <c r="CRM84" s="119"/>
      <c r="CRN84" s="119"/>
      <c r="CRO84" s="119"/>
      <c r="CRP84" s="116"/>
      <c r="CRQ84" s="187"/>
      <c r="CRR84" s="118"/>
      <c r="CRS84" s="119"/>
      <c r="CRT84" s="119"/>
      <c r="CRU84" s="119"/>
      <c r="CRV84" s="119"/>
      <c r="CRW84" s="119"/>
      <c r="CRX84" s="116"/>
      <c r="CRY84" s="187"/>
      <c r="CRZ84" s="118"/>
      <c r="CSA84" s="119"/>
      <c r="CSB84" s="119"/>
      <c r="CSC84" s="119"/>
      <c r="CSD84" s="119"/>
      <c r="CSE84" s="119"/>
      <c r="CSF84" s="116"/>
      <c r="CSG84" s="187"/>
      <c r="CSH84" s="118"/>
      <c r="CSI84" s="119"/>
      <c r="CSJ84" s="119"/>
      <c r="CSK84" s="119"/>
      <c r="CSL84" s="119"/>
      <c r="CSM84" s="119"/>
      <c r="CSN84" s="116"/>
      <c r="CSO84" s="187"/>
      <c r="CSP84" s="118"/>
      <c r="CSQ84" s="119"/>
      <c r="CSR84" s="119"/>
      <c r="CSS84" s="119"/>
      <c r="CST84" s="119"/>
      <c r="CSU84" s="119"/>
      <c r="CSV84" s="116"/>
      <c r="CSW84" s="187"/>
      <c r="CSX84" s="118"/>
      <c r="CSY84" s="119"/>
      <c r="CSZ84" s="119"/>
      <c r="CTA84" s="119"/>
      <c r="CTB84" s="119"/>
      <c r="CTC84" s="119"/>
      <c r="CTD84" s="116"/>
      <c r="CTE84" s="187"/>
      <c r="CTF84" s="118"/>
      <c r="CTG84" s="119"/>
      <c r="CTH84" s="119"/>
      <c r="CTI84" s="119"/>
      <c r="CTJ84" s="119"/>
      <c r="CTK84" s="119"/>
      <c r="CTL84" s="116"/>
      <c r="CTM84" s="187"/>
      <c r="CTN84" s="118"/>
      <c r="CTO84" s="119"/>
      <c r="CTP84" s="119"/>
      <c r="CTQ84" s="119"/>
      <c r="CTR84" s="119"/>
      <c r="CTS84" s="119"/>
      <c r="CTT84" s="116"/>
      <c r="CTU84" s="187"/>
      <c r="CTV84" s="118"/>
      <c r="CTW84" s="119"/>
      <c r="CTX84" s="119"/>
      <c r="CTY84" s="119"/>
      <c r="CTZ84" s="119"/>
      <c r="CUA84" s="119"/>
      <c r="CUB84" s="116"/>
      <c r="CUC84" s="187"/>
      <c r="CUD84" s="118"/>
      <c r="CUE84" s="119"/>
      <c r="CUF84" s="119"/>
      <c r="CUG84" s="119"/>
      <c r="CUH84" s="119"/>
      <c r="CUI84" s="119"/>
      <c r="CUJ84" s="116"/>
      <c r="CUK84" s="187"/>
      <c r="CUL84" s="118"/>
      <c r="CUM84" s="119"/>
      <c r="CUN84" s="119"/>
      <c r="CUO84" s="119"/>
      <c r="CUP84" s="119"/>
      <c r="CUQ84" s="119"/>
      <c r="CUR84" s="116"/>
      <c r="CUS84" s="187"/>
      <c r="CUT84" s="118"/>
      <c r="CUU84" s="119"/>
      <c r="CUV84" s="119"/>
      <c r="CUW84" s="119"/>
      <c r="CUX84" s="119"/>
      <c r="CUY84" s="119"/>
      <c r="CUZ84" s="116"/>
      <c r="CVA84" s="187"/>
      <c r="CVB84" s="118"/>
      <c r="CVC84" s="119"/>
      <c r="CVD84" s="119"/>
      <c r="CVE84" s="119"/>
      <c r="CVF84" s="119"/>
      <c r="CVG84" s="119"/>
      <c r="CVH84" s="116"/>
      <c r="CVI84" s="187"/>
      <c r="CVJ84" s="118"/>
      <c r="CVK84" s="119"/>
      <c r="CVL84" s="119"/>
      <c r="CVM84" s="119"/>
      <c r="CVN84" s="119"/>
      <c r="CVO84" s="119"/>
      <c r="CVP84" s="116"/>
      <c r="CVQ84" s="187"/>
      <c r="CVR84" s="118"/>
      <c r="CVS84" s="119"/>
      <c r="CVT84" s="119"/>
      <c r="CVU84" s="119"/>
      <c r="CVV84" s="119"/>
      <c r="CVW84" s="119"/>
      <c r="CVX84" s="116"/>
      <c r="CVY84" s="187"/>
      <c r="CVZ84" s="118"/>
      <c r="CWA84" s="119"/>
      <c r="CWB84" s="119"/>
      <c r="CWC84" s="119"/>
      <c r="CWD84" s="119"/>
      <c r="CWE84" s="119"/>
      <c r="CWF84" s="116"/>
      <c r="CWG84" s="187"/>
      <c r="CWH84" s="118"/>
      <c r="CWI84" s="119"/>
      <c r="CWJ84" s="119"/>
      <c r="CWK84" s="119"/>
      <c r="CWL84" s="119"/>
      <c r="CWM84" s="119"/>
      <c r="CWN84" s="116"/>
      <c r="CWO84" s="187"/>
      <c r="CWP84" s="118"/>
      <c r="CWQ84" s="119"/>
      <c r="CWR84" s="119"/>
      <c r="CWS84" s="119"/>
      <c r="CWT84" s="119"/>
      <c r="CWU84" s="119"/>
      <c r="CWV84" s="116"/>
      <c r="CWW84" s="187"/>
      <c r="CWX84" s="118"/>
      <c r="CWY84" s="119"/>
      <c r="CWZ84" s="119"/>
      <c r="CXA84" s="119"/>
      <c r="CXB84" s="119"/>
      <c r="CXC84" s="119"/>
      <c r="CXD84" s="116"/>
      <c r="CXE84" s="187"/>
      <c r="CXF84" s="118"/>
      <c r="CXG84" s="119"/>
      <c r="CXH84" s="119"/>
      <c r="CXI84" s="119"/>
      <c r="CXJ84" s="119"/>
      <c r="CXK84" s="119"/>
      <c r="CXL84" s="116"/>
      <c r="CXM84" s="187"/>
      <c r="CXN84" s="118"/>
      <c r="CXO84" s="119"/>
      <c r="CXP84" s="119"/>
      <c r="CXQ84" s="119"/>
      <c r="CXR84" s="119"/>
      <c r="CXS84" s="119"/>
      <c r="CXT84" s="116"/>
      <c r="CXU84" s="187"/>
      <c r="CXV84" s="118"/>
      <c r="CXW84" s="119"/>
      <c r="CXX84" s="119"/>
      <c r="CXY84" s="119"/>
      <c r="CXZ84" s="119"/>
      <c r="CYA84" s="119"/>
      <c r="CYB84" s="116"/>
      <c r="CYC84" s="187"/>
      <c r="CYD84" s="118"/>
      <c r="CYE84" s="119"/>
      <c r="CYF84" s="119"/>
      <c r="CYG84" s="119"/>
      <c r="CYH84" s="119"/>
      <c r="CYI84" s="119"/>
      <c r="CYJ84" s="116"/>
      <c r="CYK84" s="187"/>
      <c r="CYL84" s="118"/>
      <c r="CYM84" s="119"/>
      <c r="CYN84" s="119"/>
      <c r="CYO84" s="119"/>
      <c r="CYP84" s="119"/>
      <c r="CYQ84" s="119"/>
      <c r="CYR84" s="116"/>
      <c r="CYS84" s="187"/>
      <c r="CYT84" s="118"/>
      <c r="CYU84" s="119"/>
      <c r="CYV84" s="119"/>
      <c r="CYW84" s="119"/>
      <c r="CYX84" s="119"/>
      <c r="CYY84" s="119"/>
      <c r="CYZ84" s="116"/>
      <c r="CZA84" s="187"/>
      <c r="CZB84" s="118"/>
      <c r="CZC84" s="119"/>
      <c r="CZD84" s="119"/>
      <c r="CZE84" s="119"/>
      <c r="CZF84" s="119"/>
      <c r="CZG84" s="119"/>
      <c r="CZH84" s="116"/>
      <c r="CZI84" s="187"/>
      <c r="CZJ84" s="118"/>
      <c r="CZK84" s="119"/>
      <c r="CZL84" s="119"/>
      <c r="CZM84" s="119"/>
      <c r="CZN84" s="119"/>
      <c r="CZO84" s="119"/>
      <c r="CZP84" s="116"/>
      <c r="CZQ84" s="187"/>
      <c r="CZR84" s="118"/>
      <c r="CZS84" s="119"/>
      <c r="CZT84" s="119"/>
      <c r="CZU84" s="119"/>
      <c r="CZV84" s="119"/>
      <c r="CZW84" s="119"/>
      <c r="CZX84" s="116"/>
      <c r="CZY84" s="187"/>
      <c r="CZZ84" s="118"/>
      <c r="DAA84" s="119"/>
      <c r="DAB84" s="119"/>
      <c r="DAC84" s="119"/>
      <c r="DAD84" s="119"/>
      <c r="DAE84" s="119"/>
      <c r="DAF84" s="116"/>
      <c r="DAG84" s="187"/>
      <c r="DAH84" s="118"/>
      <c r="DAI84" s="119"/>
      <c r="DAJ84" s="119"/>
      <c r="DAK84" s="119"/>
      <c r="DAL84" s="119"/>
      <c r="DAM84" s="119"/>
      <c r="DAN84" s="116"/>
      <c r="DAO84" s="187"/>
      <c r="DAP84" s="118"/>
      <c r="DAQ84" s="119"/>
      <c r="DAR84" s="119"/>
      <c r="DAS84" s="119"/>
      <c r="DAT84" s="119"/>
      <c r="DAU84" s="119"/>
      <c r="DAV84" s="116"/>
      <c r="DAW84" s="187"/>
      <c r="DAX84" s="118"/>
      <c r="DAY84" s="119"/>
      <c r="DAZ84" s="119"/>
      <c r="DBA84" s="119"/>
      <c r="DBB84" s="119"/>
      <c r="DBC84" s="119"/>
      <c r="DBD84" s="116"/>
      <c r="DBE84" s="187"/>
      <c r="DBF84" s="118"/>
      <c r="DBG84" s="119"/>
      <c r="DBH84" s="119"/>
      <c r="DBI84" s="119"/>
      <c r="DBJ84" s="119"/>
      <c r="DBK84" s="119"/>
      <c r="DBL84" s="116"/>
      <c r="DBM84" s="187"/>
      <c r="DBN84" s="118"/>
      <c r="DBO84" s="119"/>
      <c r="DBP84" s="119"/>
      <c r="DBQ84" s="119"/>
      <c r="DBR84" s="119"/>
      <c r="DBS84" s="119"/>
      <c r="DBT84" s="116"/>
      <c r="DBU84" s="187"/>
      <c r="DBV84" s="118"/>
      <c r="DBW84" s="119"/>
      <c r="DBX84" s="119"/>
      <c r="DBY84" s="119"/>
      <c r="DBZ84" s="119"/>
      <c r="DCA84" s="119"/>
      <c r="DCB84" s="116"/>
      <c r="DCC84" s="187"/>
      <c r="DCD84" s="118"/>
      <c r="DCE84" s="119"/>
      <c r="DCF84" s="119"/>
      <c r="DCG84" s="119"/>
      <c r="DCH84" s="119"/>
      <c r="DCI84" s="119"/>
      <c r="DCJ84" s="116"/>
      <c r="DCK84" s="187"/>
      <c r="DCL84" s="118"/>
      <c r="DCM84" s="119"/>
      <c r="DCN84" s="119"/>
      <c r="DCO84" s="119"/>
      <c r="DCP84" s="119"/>
      <c r="DCQ84" s="119"/>
      <c r="DCR84" s="116"/>
      <c r="DCS84" s="187"/>
      <c r="DCT84" s="118"/>
      <c r="DCU84" s="119"/>
      <c r="DCV84" s="119"/>
      <c r="DCW84" s="119"/>
      <c r="DCX84" s="119"/>
      <c r="DCY84" s="119"/>
      <c r="DCZ84" s="116"/>
      <c r="DDA84" s="187"/>
      <c r="DDB84" s="118"/>
      <c r="DDC84" s="119"/>
      <c r="DDD84" s="119"/>
      <c r="DDE84" s="119"/>
      <c r="DDF84" s="119"/>
      <c r="DDG84" s="119"/>
      <c r="DDH84" s="116"/>
      <c r="DDI84" s="187"/>
      <c r="DDJ84" s="118"/>
      <c r="DDK84" s="119"/>
      <c r="DDL84" s="119"/>
      <c r="DDM84" s="119"/>
      <c r="DDN84" s="119"/>
      <c r="DDO84" s="119"/>
      <c r="DDP84" s="116"/>
      <c r="DDQ84" s="187"/>
      <c r="DDR84" s="118"/>
      <c r="DDS84" s="119"/>
      <c r="DDT84" s="119"/>
      <c r="DDU84" s="119"/>
      <c r="DDV84" s="119"/>
      <c r="DDW84" s="119"/>
      <c r="DDX84" s="116"/>
      <c r="DDY84" s="187"/>
      <c r="DDZ84" s="118"/>
      <c r="DEA84" s="119"/>
      <c r="DEB84" s="119"/>
      <c r="DEC84" s="119"/>
      <c r="DED84" s="119"/>
      <c r="DEE84" s="119"/>
      <c r="DEF84" s="116"/>
      <c r="DEG84" s="187"/>
      <c r="DEH84" s="118"/>
      <c r="DEI84" s="119"/>
      <c r="DEJ84" s="119"/>
      <c r="DEK84" s="119"/>
      <c r="DEL84" s="119"/>
      <c r="DEM84" s="119"/>
      <c r="DEN84" s="116"/>
      <c r="DEO84" s="187"/>
      <c r="DEP84" s="118"/>
      <c r="DEQ84" s="119"/>
      <c r="DER84" s="119"/>
      <c r="DES84" s="119"/>
      <c r="DET84" s="119"/>
      <c r="DEU84" s="119"/>
      <c r="DEV84" s="116"/>
      <c r="DEW84" s="187"/>
      <c r="DEX84" s="118"/>
      <c r="DEY84" s="119"/>
      <c r="DEZ84" s="119"/>
      <c r="DFA84" s="119"/>
      <c r="DFB84" s="119"/>
      <c r="DFC84" s="119"/>
      <c r="DFD84" s="116"/>
      <c r="DFE84" s="187"/>
      <c r="DFF84" s="118"/>
      <c r="DFG84" s="119"/>
      <c r="DFH84" s="119"/>
      <c r="DFI84" s="119"/>
      <c r="DFJ84" s="119"/>
      <c r="DFK84" s="119"/>
      <c r="DFL84" s="116"/>
      <c r="DFM84" s="187"/>
      <c r="DFN84" s="118"/>
      <c r="DFO84" s="119"/>
      <c r="DFP84" s="119"/>
      <c r="DFQ84" s="119"/>
      <c r="DFR84" s="119"/>
      <c r="DFS84" s="119"/>
      <c r="DFT84" s="116"/>
      <c r="DFU84" s="187"/>
      <c r="DFV84" s="118"/>
      <c r="DFW84" s="119"/>
      <c r="DFX84" s="119"/>
      <c r="DFY84" s="119"/>
      <c r="DFZ84" s="119"/>
      <c r="DGA84" s="119"/>
      <c r="DGB84" s="116"/>
      <c r="DGC84" s="187"/>
      <c r="DGD84" s="118"/>
      <c r="DGE84" s="119"/>
      <c r="DGF84" s="119"/>
      <c r="DGG84" s="119"/>
      <c r="DGH84" s="119"/>
      <c r="DGI84" s="119"/>
      <c r="DGJ84" s="116"/>
      <c r="DGK84" s="187"/>
      <c r="DGL84" s="118"/>
      <c r="DGM84" s="119"/>
      <c r="DGN84" s="119"/>
      <c r="DGO84" s="119"/>
      <c r="DGP84" s="119"/>
      <c r="DGQ84" s="119"/>
      <c r="DGR84" s="116"/>
      <c r="DGS84" s="187"/>
      <c r="DGT84" s="118"/>
      <c r="DGU84" s="119"/>
      <c r="DGV84" s="119"/>
      <c r="DGW84" s="119"/>
      <c r="DGX84" s="119"/>
      <c r="DGY84" s="119"/>
      <c r="DGZ84" s="116"/>
      <c r="DHA84" s="187"/>
      <c r="DHB84" s="118"/>
      <c r="DHC84" s="119"/>
      <c r="DHD84" s="119"/>
      <c r="DHE84" s="119"/>
      <c r="DHF84" s="119"/>
      <c r="DHG84" s="119"/>
      <c r="DHH84" s="116"/>
      <c r="DHI84" s="187"/>
      <c r="DHJ84" s="118"/>
      <c r="DHK84" s="119"/>
      <c r="DHL84" s="119"/>
      <c r="DHM84" s="119"/>
      <c r="DHN84" s="119"/>
      <c r="DHO84" s="119"/>
      <c r="DHP84" s="116"/>
      <c r="DHQ84" s="187"/>
      <c r="DHR84" s="118"/>
      <c r="DHS84" s="119"/>
      <c r="DHT84" s="119"/>
      <c r="DHU84" s="119"/>
      <c r="DHV84" s="119"/>
      <c r="DHW84" s="119"/>
      <c r="DHX84" s="116"/>
      <c r="DHY84" s="187"/>
      <c r="DHZ84" s="118"/>
      <c r="DIA84" s="119"/>
      <c r="DIB84" s="119"/>
      <c r="DIC84" s="119"/>
      <c r="DID84" s="119"/>
      <c r="DIE84" s="119"/>
      <c r="DIF84" s="116"/>
      <c r="DIG84" s="187"/>
      <c r="DIH84" s="118"/>
      <c r="DII84" s="119"/>
      <c r="DIJ84" s="119"/>
      <c r="DIK84" s="119"/>
      <c r="DIL84" s="119"/>
      <c r="DIM84" s="119"/>
      <c r="DIN84" s="116"/>
      <c r="DIO84" s="187"/>
      <c r="DIP84" s="118"/>
      <c r="DIQ84" s="119"/>
      <c r="DIR84" s="119"/>
      <c r="DIS84" s="119"/>
      <c r="DIT84" s="119"/>
      <c r="DIU84" s="119"/>
      <c r="DIV84" s="116"/>
      <c r="DIW84" s="187"/>
      <c r="DIX84" s="118"/>
      <c r="DIY84" s="119"/>
      <c r="DIZ84" s="119"/>
      <c r="DJA84" s="119"/>
      <c r="DJB84" s="119"/>
      <c r="DJC84" s="119"/>
      <c r="DJD84" s="116"/>
      <c r="DJE84" s="187"/>
      <c r="DJF84" s="118"/>
      <c r="DJG84" s="119"/>
      <c r="DJH84" s="119"/>
      <c r="DJI84" s="119"/>
      <c r="DJJ84" s="119"/>
      <c r="DJK84" s="119"/>
      <c r="DJL84" s="116"/>
      <c r="DJM84" s="187"/>
      <c r="DJN84" s="118"/>
      <c r="DJO84" s="119"/>
      <c r="DJP84" s="119"/>
      <c r="DJQ84" s="119"/>
      <c r="DJR84" s="119"/>
      <c r="DJS84" s="119"/>
      <c r="DJT84" s="116"/>
      <c r="DJU84" s="187"/>
      <c r="DJV84" s="118"/>
      <c r="DJW84" s="119"/>
      <c r="DJX84" s="119"/>
      <c r="DJY84" s="119"/>
      <c r="DJZ84" s="119"/>
      <c r="DKA84" s="119"/>
      <c r="DKB84" s="116"/>
      <c r="DKC84" s="187"/>
      <c r="DKD84" s="118"/>
      <c r="DKE84" s="119"/>
      <c r="DKF84" s="119"/>
      <c r="DKG84" s="119"/>
      <c r="DKH84" s="119"/>
      <c r="DKI84" s="119"/>
      <c r="DKJ84" s="116"/>
      <c r="DKK84" s="187"/>
      <c r="DKL84" s="118"/>
      <c r="DKM84" s="119"/>
      <c r="DKN84" s="119"/>
      <c r="DKO84" s="119"/>
      <c r="DKP84" s="119"/>
      <c r="DKQ84" s="119"/>
      <c r="DKR84" s="116"/>
      <c r="DKS84" s="187"/>
      <c r="DKT84" s="118"/>
      <c r="DKU84" s="119"/>
      <c r="DKV84" s="119"/>
      <c r="DKW84" s="119"/>
      <c r="DKX84" s="119"/>
      <c r="DKY84" s="119"/>
      <c r="DKZ84" s="116"/>
      <c r="DLA84" s="187"/>
      <c r="DLB84" s="118"/>
      <c r="DLC84" s="119"/>
      <c r="DLD84" s="119"/>
      <c r="DLE84" s="119"/>
      <c r="DLF84" s="119"/>
      <c r="DLG84" s="119"/>
      <c r="DLH84" s="116"/>
      <c r="DLI84" s="187"/>
      <c r="DLJ84" s="118"/>
      <c r="DLK84" s="119"/>
      <c r="DLL84" s="119"/>
      <c r="DLM84" s="119"/>
      <c r="DLN84" s="119"/>
      <c r="DLO84" s="119"/>
      <c r="DLP84" s="116"/>
      <c r="DLQ84" s="187"/>
      <c r="DLR84" s="118"/>
      <c r="DLS84" s="119"/>
      <c r="DLT84" s="119"/>
      <c r="DLU84" s="119"/>
      <c r="DLV84" s="119"/>
      <c r="DLW84" s="119"/>
      <c r="DLX84" s="116"/>
      <c r="DLY84" s="187"/>
      <c r="DLZ84" s="118"/>
      <c r="DMA84" s="119"/>
      <c r="DMB84" s="119"/>
      <c r="DMC84" s="119"/>
      <c r="DMD84" s="119"/>
      <c r="DME84" s="119"/>
      <c r="DMF84" s="116"/>
      <c r="DMG84" s="187"/>
      <c r="DMH84" s="118"/>
      <c r="DMI84" s="119"/>
      <c r="DMJ84" s="119"/>
      <c r="DMK84" s="119"/>
      <c r="DML84" s="119"/>
      <c r="DMM84" s="119"/>
      <c r="DMN84" s="116"/>
      <c r="DMO84" s="187"/>
      <c r="DMP84" s="118"/>
      <c r="DMQ84" s="119"/>
      <c r="DMR84" s="119"/>
      <c r="DMS84" s="119"/>
      <c r="DMT84" s="119"/>
      <c r="DMU84" s="119"/>
      <c r="DMV84" s="116"/>
      <c r="DMW84" s="187"/>
      <c r="DMX84" s="118"/>
      <c r="DMY84" s="119"/>
      <c r="DMZ84" s="119"/>
      <c r="DNA84" s="119"/>
      <c r="DNB84" s="119"/>
      <c r="DNC84" s="119"/>
      <c r="DND84" s="116"/>
      <c r="DNE84" s="187"/>
      <c r="DNF84" s="118"/>
      <c r="DNG84" s="119"/>
      <c r="DNH84" s="119"/>
      <c r="DNI84" s="119"/>
      <c r="DNJ84" s="119"/>
      <c r="DNK84" s="119"/>
      <c r="DNL84" s="116"/>
      <c r="DNM84" s="187"/>
      <c r="DNN84" s="118"/>
      <c r="DNO84" s="119"/>
      <c r="DNP84" s="119"/>
      <c r="DNQ84" s="119"/>
      <c r="DNR84" s="119"/>
      <c r="DNS84" s="119"/>
      <c r="DNT84" s="116"/>
      <c r="DNU84" s="187"/>
      <c r="DNV84" s="118"/>
      <c r="DNW84" s="119"/>
      <c r="DNX84" s="119"/>
      <c r="DNY84" s="119"/>
      <c r="DNZ84" s="119"/>
      <c r="DOA84" s="119"/>
      <c r="DOB84" s="116"/>
      <c r="DOC84" s="187"/>
      <c r="DOD84" s="118"/>
      <c r="DOE84" s="119"/>
      <c r="DOF84" s="119"/>
      <c r="DOG84" s="119"/>
      <c r="DOH84" s="119"/>
      <c r="DOI84" s="119"/>
      <c r="DOJ84" s="116"/>
      <c r="DOK84" s="187"/>
      <c r="DOL84" s="118"/>
      <c r="DOM84" s="119"/>
      <c r="DON84" s="119"/>
      <c r="DOO84" s="119"/>
      <c r="DOP84" s="119"/>
      <c r="DOQ84" s="119"/>
      <c r="DOR84" s="116"/>
      <c r="DOS84" s="187"/>
      <c r="DOT84" s="118"/>
      <c r="DOU84" s="119"/>
      <c r="DOV84" s="119"/>
      <c r="DOW84" s="119"/>
      <c r="DOX84" s="119"/>
      <c r="DOY84" s="119"/>
      <c r="DOZ84" s="116"/>
      <c r="DPA84" s="187"/>
      <c r="DPB84" s="118"/>
      <c r="DPC84" s="119"/>
      <c r="DPD84" s="119"/>
      <c r="DPE84" s="119"/>
      <c r="DPF84" s="119"/>
      <c r="DPG84" s="119"/>
      <c r="DPH84" s="116"/>
      <c r="DPI84" s="187"/>
      <c r="DPJ84" s="118"/>
      <c r="DPK84" s="119"/>
      <c r="DPL84" s="119"/>
      <c r="DPM84" s="119"/>
      <c r="DPN84" s="119"/>
      <c r="DPO84" s="119"/>
      <c r="DPP84" s="116"/>
      <c r="DPQ84" s="187"/>
      <c r="DPR84" s="118"/>
      <c r="DPS84" s="119"/>
      <c r="DPT84" s="119"/>
      <c r="DPU84" s="119"/>
      <c r="DPV84" s="119"/>
      <c r="DPW84" s="119"/>
      <c r="DPX84" s="116"/>
      <c r="DPY84" s="187"/>
      <c r="DPZ84" s="118"/>
      <c r="DQA84" s="119"/>
      <c r="DQB84" s="119"/>
      <c r="DQC84" s="119"/>
      <c r="DQD84" s="119"/>
      <c r="DQE84" s="119"/>
      <c r="DQF84" s="116"/>
      <c r="DQG84" s="187"/>
      <c r="DQH84" s="118"/>
      <c r="DQI84" s="119"/>
      <c r="DQJ84" s="119"/>
      <c r="DQK84" s="119"/>
      <c r="DQL84" s="119"/>
      <c r="DQM84" s="119"/>
      <c r="DQN84" s="116"/>
      <c r="DQO84" s="187"/>
      <c r="DQP84" s="118"/>
      <c r="DQQ84" s="119"/>
      <c r="DQR84" s="119"/>
      <c r="DQS84" s="119"/>
      <c r="DQT84" s="119"/>
      <c r="DQU84" s="119"/>
      <c r="DQV84" s="116"/>
      <c r="DQW84" s="187"/>
      <c r="DQX84" s="118"/>
      <c r="DQY84" s="119"/>
      <c r="DQZ84" s="119"/>
      <c r="DRA84" s="119"/>
      <c r="DRB84" s="119"/>
      <c r="DRC84" s="119"/>
      <c r="DRD84" s="116"/>
      <c r="DRE84" s="187"/>
      <c r="DRF84" s="118"/>
      <c r="DRG84" s="119"/>
      <c r="DRH84" s="119"/>
      <c r="DRI84" s="119"/>
      <c r="DRJ84" s="119"/>
      <c r="DRK84" s="119"/>
      <c r="DRL84" s="116"/>
      <c r="DRM84" s="187"/>
      <c r="DRN84" s="118"/>
      <c r="DRO84" s="119"/>
      <c r="DRP84" s="119"/>
      <c r="DRQ84" s="119"/>
      <c r="DRR84" s="119"/>
      <c r="DRS84" s="119"/>
      <c r="DRT84" s="116"/>
      <c r="DRU84" s="187"/>
      <c r="DRV84" s="118"/>
      <c r="DRW84" s="119"/>
      <c r="DRX84" s="119"/>
      <c r="DRY84" s="119"/>
      <c r="DRZ84" s="119"/>
      <c r="DSA84" s="119"/>
      <c r="DSB84" s="116"/>
      <c r="DSC84" s="187"/>
      <c r="DSD84" s="118"/>
      <c r="DSE84" s="119"/>
      <c r="DSF84" s="119"/>
      <c r="DSG84" s="119"/>
      <c r="DSH84" s="119"/>
      <c r="DSI84" s="119"/>
      <c r="DSJ84" s="116"/>
      <c r="DSK84" s="187"/>
      <c r="DSL84" s="118"/>
      <c r="DSM84" s="119"/>
      <c r="DSN84" s="119"/>
      <c r="DSO84" s="119"/>
      <c r="DSP84" s="119"/>
      <c r="DSQ84" s="119"/>
      <c r="DSR84" s="116"/>
      <c r="DSS84" s="187"/>
      <c r="DST84" s="118"/>
      <c r="DSU84" s="119"/>
      <c r="DSV84" s="119"/>
      <c r="DSW84" s="119"/>
      <c r="DSX84" s="119"/>
      <c r="DSY84" s="119"/>
      <c r="DSZ84" s="116"/>
      <c r="DTA84" s="187"/>
      <c r="DTB84" s="118"/>
      <c r="DTC84" s="119"/>
      <c r="DTD84" s="119"/>
      <c r="DTE84" s="119"/>
      <c r="DTF84" s="119"/>
      <c r="DTG84" s="119"/>
      <c r="DTH84" s="116"/>
      <c r="DTI84" s="187"/>
      <c r="DTJ84" s="118"/>
      <c r="DTK84" s="119"/>
      <c r="DTL84" s="119"/>
      <c r="DTM84" s="119"/>
      <c r="DTN84" s="119"/>
      <c r="DTO84" s="119"/>
      <c r="DTP84" s="116"/>
      <c r="DTQ84" s="187"/>
      <c r="DTR84" s="118"/>
      <c r="DTS84" s="119"/>
      <c r="DTT84" s="119"/>
      <c r="DTU84" s="119"/>
      <c r="DTV84" s="119"/>
      <c r="DTW84" s="119"/>
      <c r="DTX84" s="116"/>
      <c r="DTY84" s="187"/>
      <c r="DTZ84" s="118"/>
      <c r="DUA84" s="119"/>
      <c r="DUB84" s="119"/>
      <c r="DUC84" s="119"/>
      <c r="DUD84" s="119"/>
      <c r="DUE84" s="119"/>
      <c r="DUF84" s="116"/>
      <c r="DUG84" s="187"/>
      <c r="DUH84" s="118"/>
      <c r="DUI84" s="119"/>
      <c r="DUJ84" s="119"/>
      <c r="DUK84" s="119"/>
      <c r="DUL84" s="119"/>
      <c r="DUM84" s="119"/>
      <c r="DUN84" s="116"/>
      <c r="DUO84" s="187"/>
      <c r="DUP84" s="118"/>
      <c r="DUQ84" s="119"/>
      <c r="DUR84" s="119"/>
      <c r="DUS84" s="119"/>
      <c r="DUT84" s="119"/>
      <c r="DUU84" s="119"/>
      <c r="DUV84" s="116"/>
      <c r="DUW84" s="187"/>
      <c r="DUX84" s="118"/>
      <c r="DUY84" s="119"/>
      <c r="DUZ84" s="119"/>
      <c r="DVA84" s="119"/>
      <c r="DVB84" s="119"/>
      <c r="DVC84" s="119"/>
      <c r="DVD84" s="116"/>
      <c r="DVE84" s="187"/>
      <c r="DVF84" s="118"/>
      <c r="DVG84" s="119"/>
      <c r="DVH84" s="119"/>
      <c r="DVI84" s="119"/>
      <c r="DVJ84" s="119"/>
      <c r="DVK84" s="119"/>
      <c r="DVL84" s="116"/>
      <c r="DVM84" s="187"/>
      <c r="DVN84" s="118"/>
      <c r="DVO84" s="119"/>
      <c r="DVP84" s="119"/>
      <c r="DVQ84" s="119"/>
      <c r="DVR84" s="119"/>
      <c r="DVS84" s="119"/>
      <c r="DVT84" s="116"/>
      <c r="DVU84" s="187"/>
      <c r="DVV84" s="118"/>
      <c r="DVW84" s="119"/>
      <c r="DVX84" s="119"/>
      <c r="DVY84" s="119"/>
      <c r="DVZ84" s="119"/>
      <c r="DWA84" s="119"/>
      <c r="DWB84" s="116"/>
      <c r="DWC84" s="187"/>
      <c r="DWD84" s="118"/>
      <c r="DWE84" s="119"/>
      <c r="DWF84" s="119"/>
      <c r="DWG84" s="119"/>
      <c r="DWH84" s="119"/>
      <c r="DWI84" s="119"/>
      <c r="DWJ84" s="116"/>
      <c r="DWK84" s="187"/>
      <c r="DWL84" s="118"/>
      <c r="DWM84" s="119"/>
      <c r="DWN84" s="119"/>
      <c r="DWO84" s="119"/>
      <c r="DWP84" s="119"/>
      <c r="DWQ84" s="119"/>
      <c r="DWR84" s="116"/>
      <c r="DWS84" s="187"/>
      <c r="DWT84" s="118"/>
      <c r="DWU84" s="119"/>
      <c r="DWV84" s="119"/>
      <c r="DWW84" s="119"/>
      <c r="DWX84" s="119"/>
      <c r="DWY84" s="119"/>
      <c r="DWZ84" s="116"/>
      <c r="DXA84" s="187"/>
      <c r="DXB84" s="118"/>
      <c r="DXC84" s="119"/>
      <c r="DXD84" s="119"/>
      <c r="DXE84" s="119"/>
      <c r="DXF84" s="119"/>
      <c r="DXG84" s="119"/>
      <c r="DXH84" s="116"/>
      <c r="DXI84" s="187"/>
      <c r="DXJ84" s="118"/>
      <c r="DXK84" s="119"/>
      <c r="DXL84" s="119"/>
      <c r="DXM84" s="119"/>
      <c r="DXN84" s="119"/>
      <c r="DXO84" s="119"/>
      <c r="DXP84" s="116"/>
      <c r="DXQ84" s="187"/>
      <c r="DXR84" s="118"/>
      <c r="DXS84" s="119"/>
      <c r="DXT84" s="119"/>
      <c r="DXU84" s="119"/>
      <c r="DXV84" s="119"/>
      <c r="DXW84" s="119"/>
      <c r="DXX84" s="116"/>
      <c r="DXY84" s="187"/>
      <c r="DXZ84" s="118"/>
      <c r="DYA84" s="119"/>
      <c r="DYB84" s="119"/>
      <c r="DYC84" s="119"/>
      <c r="DYD84" s="119"/>
      <c r="DYE84" s="119"/>
      <c r="DYF84" s="116"/>
      <c r="DYG84" s="187"/>
      <c r="DYH84" s="118"/>
      <c r="DYI84" s="119"/>
      <c r="DYJ84" s="119"/>
      <c r="DYK84" s="119"/>
      <c r="DYL84" s="119"/>
      <c r="DYM84" s="119"/>
      <c r="DYN84" s="116"/>
      <c r="DYO84" s="187"/>
      <c r="DYP84" s="118"/>
      <c r="DYQ84" s="119"/>
      <c r="DYR84" s="119"/>
      <c r="DYS84" s="119"/>
      <c r="DYT84" s="119"/>
      <c r="DYU84" s="119"/>
      <c r="DYV84" s="116"/>
      <c r="DYW84" s="187"/>
      <c r="DYX84" s="118"/>
      <c r="DYY84" s="119"/>
      <c r="DYZ84" s="119"/>
      <c r="DZA84" s="119"/>
      <c r="DZB84" s="119"/>
      <c r="DZC84" s="119"/>
      <c r="DZD84" s="116"/>
      <c r="DZE84" s="187"/>
      <c r="DZF84" s="118"/>
      <c r="DZG84" s="119"/>
      <c r="DZH84" s="119"/>
      <c r="DZI84" s="119"/>
      <c r="DZJ84" s="119"/>
      <c r="DZK84" s="119"/>
      <c r="DZL84" s="116"/>
      <c r="DZM84" s="187"/>
      <c r="DZN84" s="118"/>
      <c r="DZO84" s="119"/>
      <c r="DZP84" s="119"/>
      <c r="DZQ84" s="119"/>
      <c r="DZR84" s="119"/>
      <c r="DZS84" s="119"/>
      <c r="DZT84" s="116"/>
      <c r="DZU84" s="187"/>
      <c r="DZV84" s="118"/>
      <c r="DZW84" s="119"/>
      <c r="DZX84" s="119"/>
      <c r="DZY84" s="119"/>
      <c r="DZZ84" s="119"/>
      <c r="EAA84" s="119"/>
      <c r="EAB84" s="116"/>
      <c r="EAC84" s="187"/>
      <c r="EAD84" s="118"/>
      <c r="EAE84" s="119"/>
      <c r="EAF84" s="119"/>
      <c r="EAG84" s="119"/>
      <c r="EAH84" s="119"/>
      <c r="EAI84" s="119"/>
      <c r="EAJ84" s="116"/>
      <c r="EAK84" s="187"/>
      <c r="EAL84" s="118"/>
      <c r="EAM84" s="119"/>
      <c r="EAN84" s="119"/>
      <c r="EAO84" s="119"/>
      <c r="EAP84" s="119"/>
      <c r="EAQ84" s="119"/>
      <c r="EAR84" s="116"/>
      <c r="EAS84" s="187"/>
      <c r="EAT84" s="118"/>
      <c r="EAU84" s="119"/>
      <c r="EAV84" s="119"/>
      <c r="EAW84" s="119"/>
      <c r="EAX84" s="119"/>
      <c r="EAY84" s="119"/>
      <c r="EAZ84" s="116"/>
      <c r="EBA84" s="187"/>
      <c r="EBB84" s="118"/>
      <c r="EBC84" s="119"/>
      <c r="EBD84" s="119"/>
      <c r="EBE84" s="119"/>
      <c r="EBF84" s="119"/>
      <c r="EBG84" s="119"/>
      <c r="EBH84" s="116"/>
      <c r="EBI84" s="187"/>
      <c r="EBJ84" s="118"/>
      <c r="EBK84" s="119"/>
      <c r="EBL84" s="119"/>
      <c r="EBM84" s="119"/>
      <c r="EBN84" s="119"/>
      <c r="EBO84" s="119"/>
      <c r="EBP84" s="116"/>
      <c r="EBQ84" s="187"/>
      <c r="EBR84" s="118"/>
      <c r="EBS84" s="119"/>
      <c r="EBT84" s="119"/>
      <c r="EBU84" s="119"/>
      <c r="EBV84" s="119"/>
      <c r="EBW84" s="119"/>
      <c r="EBX84" s="116"/>
      <c r="EBY84" s="187"/>
      <c r="EBZ84" s="118"/>
      <c r="ECA84" s="119"/>
      <c r="ECB84" s="119"/>
      <c r="ECC84" s="119"/>
      <c r="ECD84" s="119"/>
      <c r="ECE84" s="119"/>
      <c r="ECF84" s="116"/>
      <c r="ECG84" s="187"/>
      <c r="ECH84" s="118"/>
      <c r="ECI84" s="119"/>
      <c r="ECJ84" s="119"/>
      <c r="ECK84" s="119"/>
      <c r="ECL84" s="119"/>
      <c r="ECM84" s="119"/>
      <c r="ECN84" s="116"/>
      <c r="ECO84" s="187"/>
      <c r="ECP84" s="118"/>
      <c r="ECQ84" s="119"/>
      <c r="ECR84" s="119"/>
      <c r="ECS84" s="119"/>
      <c r="ECT84" s="119"/>
      <c r="ECU84" s="119"/>
      <c r="ECV84" s="116"/>
      <c r="ECW84" s="187"/>
      <c r="ECX84" s="118"/>
      <c r="ECY84" s="119"/>
      <c r="ECZ84" s="119"/>
      <c r="EDA84" s="119"/>
      <c r="EDB84" s="119"/>
      <c r="EDC84" s="119"/>
      <c r="EDD84" s="116"/>
      <c r="EDE84" s="187"/>
      <c r="EDF84" s="118"/>
      <c r="EDG84" s="119"/>
      <c r="EDH84" s="119"/>
      <c r="EDI84" s="119"/>
      <c r="EDJ84" s="119"/>
      <c r="EDK84" s="119"/>
      <c r="EDL84" s="116"/>
      <c r="EDM84" s="187"/>
      <c r="EDN84" s="118"/>
      <c r="EDO84" s="119"/>
      <c r="EDP84" s="119"/>
      <c r="EDQ84" s="119"/>
      <c r="EDR84" s="119"/>
      <c r="EDS84" s="119"/>
      <c r="EDT84" s="116"/>
      <c r="EDU84" s="187"/>
      <c r="EDV84" s="118"/>
      <c r="EDW84" s="119"/>
      <c r="EDX84" s="119"/>
      <c r="EDY84" s="119"/>
      <c r="EDZ84" s="119"/>
      <c r="EEA84" s="119"/>
      <c r="EEB84" s="116"/>
      <c r="EEC84" s="187"/>
      <c r="EED84" s="118"/>
      <c r="EEE84" s="119"/>
      <c r="EEF84" s="119"/>
      <c r="EEG84" s="119"/>
      <c r="EEH84" s="119"/>
      <c r="EEI84" s="119"/>
      <c r="EEJ84" s="116"/>
      <c r="EEK84" s="187"/>
      <c r="EEL84" s="118"/>
      <c r="EEM84" s="119"/>
      <c r="EEN84" s="119"/>
      <c r="EEO84" s="119"/>
      <c r="EEP84" s="119"/>
      <c r="EEQ84" s="119"/>
      <c r="EER84" s="116"/>
      <c r="EES84" s="187"/>
      <c r="EET84" s="118"/>
      <c r="EEU84" s="119"/>
      <c r="EEV84" s="119"/>
      <c r="EEW84" s="119"/>
      <c r="EEX84" s="119"/>
      <c r="EEY84" s="119"/>
      <c r="EEZ84" s="116"/>
      <c r="EFA84" s="187"/>
      <c r="EFB84" s="118"/>
      <c r="EFC84" s="119"/>
      <c r="EFD84" s="119"/>
      <c r="EFE84" s="119"/>
      <c r="EFF84" s="119"/>
      <c r="EFG84" s="119"/>
      <c r="EFH84" s="116"/>
      <c r="EFI84" s="187"/>
      <c r="EFJ84" s="118"/>
      <c r="EFK84" s="119"/>
      <c r="EFL84" s="119"/>
      <c r="EFM84" s="119"/>
      <c r="EFN84" s="119"/>
      <c r="EFO84" s="119"/>
      <c r="EFP84" s="116"/>
      <c r="EFQ84" s="187"/>
      <c r="EFR84" s="118"/>
      <c r="EFS84" s="119"/>
      <c r="EFT84" s="119"/>
      <c r="EFU84" s="119"/>
      <c r="EFV84" s="119"/>
      <c r="EFW84" s="119"/>
      <c r="EFX84" s="116"/>
      <c r="EFY84" s="187"/>
      <c r="EFZ84" s="118"/>
      <c r="EGA84" s="119"/>
      <c r="EGB84" s="119"/>
      <c r="EGC84" s="119"/>
      <c r="EGD84" s="119"/>
      <c r="EGE84" s="119"/>
      <c r="EGF84" s="116"/>
      <c r="EGG84" s="187"/>
      <c r="EGH84" s="118"/>
      <c r="EGI84" s="119"/>
      <c r="EGJ84" s="119"/>
      <c r="EGK84" s="119"/>
      <c r="EGL84" s="119"/>
      <c r="EGM84" s="119"/>
      <c r="EGN84" s="116"/>
      <c r="EGO84" s="187"/>
      <c r="EGP84" s="118"/>
      <c r="EGQ84" s="119"/>
      <c r="EGR84" s="119"/>
      <c r="EGS84" s="119"/>
      <c r="EGT84" s="119"/>
      <c r="EGU84" s="119"/>
      <c r="EGV84" s="116"/>
      <c r="EGW84" s="187"/>
      <c r="EGX84" s="118"/>
      <c r="EGY84" s="119"/>
      <c r="EGZ84" s="119"/>
      <c r="EHA84" s="119"/>
      <c r="EHB84" s="119"/>
      <c r="EHC84" s="119"/>
      <c r="EHD84" s="116"/>
      <c r="EHE84" s="187"/>
      <c r="EHF84" s="118"/>
      <c r="EHG84" s="119"/>
      <c r="EHH84" s="119"/>
      <c r="EHI84" s="119"/>
      <c r="EHJ84" s="119"/>
      <c r="EHK84" s="119"/>
      <c r="EHL84" s="116"/>
      <c r="EHM84" s="187"/>
      <c r="EHN84" s="118"/>
      <c r="EHO84" s="119"/>
      <c r="EHP84" s="119"/>
      <c r="EHQ84" s="119"/>
      <c r="EHR84" s="119"/>
      <c r="EHS84" s="119"/>
      <c r="EHT84" s="116"/>
      <c r="EHU84" s="187"/>
      <c r="EHV84" s="118"/>
      <c r="EHW84" s="119"/>
      <c r="EHX84" s="119"/>
      <c r="EHY84" s="119"/>
      <c r="EHZ84" s="119"/>
      <c r="EIA84" s="119"/>
      <c r="EIB84" s="116"/>
      <c r="EIC84" s="187"/>
      <c r="EID84" s="118"/>
      <c r="EIE84" s="119"/>
      <c r="EIF84" s="119"/>
      <c r="EIG84" s="119"/>
      <c r="EIH84" s="119"/>
      <c r="EII84" s="119"/>
      <c r="EIJ84" s="116"/>
      <c r="EIK84" s="187"/>
      <c r="EIL84" s="118"/>
      <c r="EIM84" s="119"/>
      <c r="EIN84" s="119"/>
      <c r="EIO84" s="119"/>
      <c r="EIP84" s="119"/>
      <c r="EIQ84" s="119"/>
      <c r="EIR84" s="116"/>
      <c r="EIS84" s="187"/>
      <c r="EIT84" s="118"/>
      <c r="EIU84" s="119"/>
      <c r="EIV84" s="119"/>
      <c r="EIW84" s="119"/>
      <c r="EIX84" s="119"/>
      <c r="EIY84" s="119"/>
      <c r="EIZ84" s="116"/>
      <c r="EJA84" s="187"/>
      <c r="EJB84" s="118"/>
      <c r="EJC84" s="119"/>
      <c r="EJD84" s="119"/>
      <c r="EJE84" s="119"/>
      <c r="EJF84" s="119"/>
      <c r="EJG84" s="119"/>
      <c r="EJH84" s="116"/>
      <c r="EJI84" s="187"/>
      <c r="EJJ84" s="118"/>
      <c r="EJK84" s="119"/>
      <c r="EJL84" s="119"/>
      <c r="EJM84" s="119"/>
      <c r="EJN84" s="119"/>
      <c r="EJO84" s="119"/>
      <c r="EJP84" s="116"/>
      <c r="EJQ84" s="187"/>
      <c r="EJR84" s="118"/>
      <c r="EJS84" s="119"/>
      <c r="EJT84" s="119"/>
      <c r="EJU84" s="119"/>
      <c r="EJV84" s="119"/>
      <c r="EJW84" s="119"/>
      <c r="EJX84" s="116"/>
      <c r="EJY84" s="187"/>
      <c r="EJZ84" s="118"/>
      <c r="EKA84" s="119"/>
      <c r="EKB84" s="119"/>
      <c r="EKC84" s="119"/>
      <c r="EKD84" s="119"/>
      <c r="EKE84" s="119"/>
      <c r="EKF84" s="116"/>
      <c r="EKG84" s="187"/>
      <c r="EKH84" s="118"/>
      <c r="EKI84" s="119"/>
      <c r="EKJ84" s="119"/>
      <c r="EKK84" s="119"/>
      <c r="EKL84" s="119"/>
      <c r="EKM84" s="119"/>
      <c r="EKN84" s="116"/>
      <c r="EKO84" s="187"/>
      <c r="EKP84" s="118"/>
      <c r="EKQ84" s="119"/>
      <c r="EKR84" s="119"/>
      <c r="EKS84" s="119"/>
      <c r="EKT84" s="119"/>
      <c r="EKU84" s="119"/>
      <c r="EKV84" s="116"/>
      <c r="EKW84" s="187"/>
      <c r="EKX84" s="118"/>
      <c r="EKY84" s="119"/>
      <c r="EKZ84" s="119"/>
      <c r="ELA84" s="119"/>
      <c r="ELB84" s="119"/>
      <c r="ELC84" s="119"/>
      <c r="ELD84" s="116"/>
      <c r="ELE84" s="187"/>
      <c r="ELF84" s="118"/>
      <c r="ELG84" s="119"/>
      <c r="ELH84" s="119"/>
      <c r="ELI84" s="119"/>
      <c r="ELJ84" s="119"/>
      <c r="ELK84" s="119"/>
      <c r="ELL84" s="116"/>
      <c r="ELM84" s="187"/>
      <c r="ELN84" s="118"/>
      <c r="ELO84" s="119"/>
      <c r="ELP84" s="119"/>
      <c r="ELQ84" s="119"/>
      <c r="ELR84" s="119"/>
      <c r="ELS84" s="119"/>
      <c r="ELT84" s="116"/>
      <c r="ELU84" s="187"/>
      <c r="ELV84" s="118"/>
      <c r="ELW84" s="119"/>
      <c r="ELX84" s="119"/>
      <c r="ELY84" s="119"/>
      <c r="ELZ84" s="119"/>
      <c r="EMA84" s="119"/>
      <c r="EMB84" s="116"/>
      <c r="EMC84" s="187"/>
      <c r="EMD84" s="118"/>
      <c r="EME84" s="119"/>
      <c r="EMF84" s="119"/>
      <c r="EMG84" s="119"/>
      <c r="EMH84" s="119"/>
      <c r="EMI84" s="119"/>
      <c r="EMJ84" s="116"/>
      <c r="EMK84" s="187"/>
      <c r="EML84" s="118"/>
      <c r="EMM84" s="119"/>
      <c r="EMN84" s="119"/>
      <c r="EMO84" s="119"/>
      <c r="EMP84" s="119"/>
      <c r="EMQ84" s="119"/>
      <c r="EMR84" s="116"/>
      <c r="EMS84" s="187"/>
      <c r="EMT84" s="118"/>
      <c r="EMU84" s="119"/>
      <c r="EMV84" s="119"/>
      <c r="EMW84" s="119"/>
      <c r="EMX84" s="119"/>
      <c r="EMY84" s="119"/>
      <c r="EMZ84" s="116"/>
      <c r="ENA84" s="187"/>
      <c r="ENB84" s="118"/>
      <c r="ENC84" s="119"/>
      <c r="END84" s="119"/>
      <c r="ENE84" s="119"/>
      <c r="ENF84" s="119"/>
      <c r="ENG84" s="119"/>
      <c r="ENH84" s="116"/>
      <c r="ENI84" s="187"/>
      <c r="ENJ84" s="118"/>
      <c r="ENK84" s="119"/>
      <c r="ENL84" s="119"/>
      <c r="ENM84" s="119"/>
      <c r="ENN84" s="119"/>
      <c r="ENO84" s="119"/>
      <c r="ENP84" s="116"/>
      <c r="ENQ84" s="187"/>
      <c r="ENR84" s="118"/>
      <c r="ENS84" s="119"/>
      <c r="ENT84" s="119"/>
      <c r="ENU84" s="119"/>
      <c r="ENV84" s="119"/>
      <c r="ENW84" s="119"/>
      <c r="ENX84" s="116"/>
      <c r="ENY84" s="187"/>
      <c r="ENZ84" s="118"/>
      <c r="EOA84" s="119"/>
      <c r="EOB84" s="119"/>
      <c r="EOC84" s="119"/>
      <c r="EOD84" s="119"/>
      <c r="EOE84" s="119"/>
      <c r="EOF84" s="116"/>
      <c r="EOG84" s="187"/>
      <c r="EOH84" s="118"/>
      <c r="EOI84" s="119"/>
      <c r="EOJ84" s="119"/>
      <c r="EOK84" s="119"/>
      <c r="EOL84" s="119"/>
      <c r="EOM84" s="119"/>
      <c r="EON84" s="116"/>
      <c r="EOO84" s="187"/>
      <c r="EOP84" s="118"/>
      <c r="EOQ84" s="119"/>
      <c r="EOR84" s="119"/>
      <c r="EOS84" s="119"/>
      <c r="EOT84" s="119"/>
      <c r="EOU84" s="119"/>
      <c r="EOV84" s="116"/>
      <c r="EOW84" s="187"/>
      <c r="EOX84" s="118"/>
      <c r="EOY84" s="119"/>
      <c r="EOZ84" s="119"/>
      <c r="EPA84" s="119"/>
      <c r="EPB84" s="119"/>
      <c r="EPC84" s="119"/>
      <c r="EPD84" s="116"/>
      <c r="EPE84" s="187"/>
      <c r="EPF84" s="118"/>
      <c r="EPG84" s="119"/>
      <c r="EPH84" s="119"/>
      <c r="EPI84" s="119"/>
      <c r="EPJ84" s="119"/>
      <c r="EPK84" s="119"/>
      <c r="EPL84" s="116"/>
      <c r="EPM84" s="187"/>
      <c r="EPN84" s="118"/>
      <c r="EPO84" s="119"/>
      <c r="EPP84" s="119"/>
      <c r="EPQ84" s="119"/>
      <c r="EPR84" s="119"/>
      <c r="EPS84" s="119"/>
      <c r="EPT84" s="116"/>
      <c r="EPU84" s="187"/>
      <c r="EPV84" s="118"/>
      <c r="EPW84" s="119"/>
      <c r="EPX84" s="119"/>
      <c r="EPY84" s="119"/>
      <c r="EPZ84" s="119"/>
      <c r="EQA84" s="119"/>
      <c r="EQB84" s="116"/>
      <c r="EQC84" s="187"/>
      <c r="EQD84" s="118"/>
      <c r="EQE84" s="119"/>
      <c r="EQF84" s="119"/>
      <c r="EQG84" s="119"/>
      <c r="EQH84" s="119"/>
      <c r="EQI84" s="119"/>
      <c r="EQJ84" s="116"/>
      <c r="EQK84" s="187"/>
      <c r="EQL84" s="118"/>
      <c r="EQM84" s="119"/>
      <c r="EQN84" s="119"/>
      <c r="EQO84" s="119"/>
      <c r="EQP84" s="119"/>
      <c r="EQQ84" s="119"/>
      <c r="EQR84" s="116"/>
      <c r="EQS84" s="187"/>
      <c r="EQT84" s="118"/>
      <c r="EQU84" s="119"/>
      <c r="EQV84" s="119"/>
      <c r="EQW84" s="119"/>
      <c r="EQX84" s="119"/>
      <c r="EQY84" s="119"/>
      <c r="EQZ84" s="116"/>
      <c r="ERA84" s="187"/>
      <c r="ERB84" s="118"/>
      <c r="ERC84" s="119"/>
      <c r="ERD84" s="119"/>
      <c r="ERE84" s="119"/>
      <c r="ERF84" s="119"/>
      <c r="ERG84" s="119"/>
      <c r="ERH84" s="116"/>
      <c r="ERI84" s="187"/>
      <c r="ERJ84" s="118"/>
      <c r="ERK84" s="119"/>
      <c r="ERL84" s="119"/>
      <c r="ERM84" s="119"/>
      <c r="ERN84" s="119"/>
      <c r="ERO84" s="119"/>
      <c r="ERP84" s="116"/>
      <c r="ERQ84" s="187"/>
      <c r="ERR84" s="118"/>
      <c r="ERS84" s="119"/>
      <c r="ERT84" s="119"/>
      <c r="ERU84" s="119"/>
      <c r="ERV84" s="119"/>
      <c r="ERW84" s="119"/>
      <c r="ERX84" s="116"/>
      <c r="ERY84" s="187"/>
      <c r="ERZ84" s="118"/>
      <c r="ESA84" s="119"/>
      <c r="ESB84" s="119"/>
      <c r="ESC84" s="119"/>
      <c r="ESD84" s="119"/>
      <c r="ESE84" s="119"/>
      <c r="ESF84" s="116"/>
      <c r="ESG84" s="187"/>
      <c r="ESH84" s="118"/>
      <c r="ESI84" s="119"/>
      <c r="ESJ84" s="119"/>
      <c r="ESK84" s="119"/>
      <c r="ESL84" s="119"/>
      <c r="ESM84" s="119"/>
      <c r="ESN84" s="116"/>
      <c r="ESO84" s="187"/>
      <c r="ESP84" s="118"/>
      <c r="ESQ84" s="119"/>
      <c r="ESR84" s="119"/>
      <c r="ESS84" s="119"/>
      <c r="EST84" s="119"/>
      <c r="ESU84" s="119"/>
      <c r="ESV84" s="116"/>
      <c r="ESW84" s="187"/>
      <c r="ESX84" s="118"/>
      <c r="ESY84" s="119"/>
      <c r="ESZ84" s="119"/>
      <c r="ETA84" s="119"/>
      <c r="ETB84" s="119"/>
      <c r="ETC84" s="119"/>
      <c r="ETD84" s="116"/>
      <c r="ETE84" s="187"/>
      <c r="ETF84" s="118"/>
      <c r="ETG84" s="119"/>
      <c r="ETH84" s="119"/>
      <c r="ETI84" s="119"/>
      <c r="ETJ84" s="119"/>
      <c r="ETK84" s="119"/>
      <c r="ETL84" s="116"/>
      <c r="ETM84" s="187"/>
      <c r="ETN84" s="118"/>
      <c r="ETO84" s="119"/>
      <c r="ETP84" s="119"/>
      <c r="ETQ84" s="119"/>
      <c r="ETR84" s="119"/>
      <c r="ETS84" s="119"/>
      <c r="ETT84" s="116"/>
      <c r="ETU84" s="187"/>
      <c r="ETV84" s="118"/>
      <c r="ETW84" s="119"/>
      <c r="ETX84" s="119"/>
      <c r="ETY84" s="119"/>
      <c r="ETZ84" s="119"/>
      <c r="EUA84" s="119"/>
      <c r="EUB84" s="116"/>
      <c r="EUC84" s="187"/>
      <c r="EUD84" s="118"/>
      <c r="EUE84" s="119"/>
      <c r="EUF84" s="119"/>
      <c r="EUG84" s="119"/>
      <c r="EUH84" s="119"/>
      <c r="EUI84" s="119"/>
      <c r="EUJ84" s="116"/>
      <c r="EUK84" s="187"/>
      <c r="EUL84" s="118"/>
      <c r="EUM84" s="119"/>
      <c r="EUN84" s="119"/>
      <c r="EUO84" s="119"/>
      <c r="EUP84" s="119"/>
      <c r="EUQ84" s="119"/>
      <c r="EUR84" s="116"/>
      <c r="EUS84" s="187"/>
      <c r="EUT84" s="118"/>
      <c r="EUU84" s="119"/>
      <c r="EUV84" s="119"/>
      <c r="EUW84" s="119"/>
      <c r="EUX84" s="119"/>
      <c r="EUY84" s="119"/>
      <c r="EUZ84" s="116"/>
      <c r="EVA84" s="187"/>
      <c r="EVB84" s="118"/>
      <c r="EVC84" s="119"/>
      <c r="EVD84" s="119"/>
      <c r="EVE84" s="119"/>
      <c r="EVF84" s="119"/>
      <c r="EVG84" s="119"/>
      <c r="EVH84" s="116"/>
      <c r="EVI84" s="187"/>
      <c r="EVJ84" s="118"/>
      <c r="EVK84" s="119"/>
      <c r="EVL84" s="119"/>
      <c r="EVM84" s="119"/>
      <c r="EVN84" s="119"/>
      <c r="EVO84" s="119"/>
      <c r="EVP84" s="116"/>
      <c r="EVQ84" s="187"/>
      <c r="EVR84" s="118"/>
      <c r="EVS84" s="119"/>
      <c r="EVT84" s="119"/>
      <c r="EVU84" s="119"/>
      <c r="EVV84" s="119"/>
      <c r="EVW84" s="119"/>
      <c r="EVX84" s="116"/>
      <c r="EVY84" s="187"/>
      <c r="EVZ84" s="118"/>
      <c r="EWA84" s="119"/>
      <c r="EWB84" s="119"/>
      <c r="EWC84" s="119"/>
      <c r="EWD84" s="119"/>
      <c r="EWE84" s="119"/>
      <c r="EWF84" s="116"/>
      <c r="EWG84" s="187"/>
      <c r="EWH84" s="118"/>
      <c r="EWI84" s="119"/>
      <c r="EWJ84" s="119"/>
      <c r="EWK84" s="119"/>
      <c r="EWL84" s="119"/>
      <c r="EWM84" s="119"/>
      <c r="EWN84" s="116"/>
      <c r="EWO84" s="187"/>
      <c r="EWP84" s="118"/>
      <c r="EWQ84" s="119"/>
      <c r="EWR84" s="119"/>
      <c r="EWS84" s="119"/>
      <c r="EWT84" s="119"/>
      <c r="EWU84" s="119"/>
      <c r="EWV84" s="116"/>
      <c r="EWW84" s="187"/>
      <c r="EWX84" s="118"/>
      <c r="EWY84" s="119"/>
      <c r="EWZ84" s="119"/>
      <c r="EXA84" s="119"/>
      <c r="EXB84" s="119"/>
      <c r="EXC84" s="119"/>
      <c r="EXD84" s="116"/>
      <c r="EXE84" s="187"/>
      <c r="EXF84" s="118"/>
      <c r="EXG84" s="119"/>
      <c r="EXH84" s="119"/>
      <c r="EXI84" s="119"/>
      <c r="EXJ84" s="119"/>
      <c r="EXK84" s="119"/>
      <c r="EXL84" s="116"/>
      <c r="EXM84" s="187"/>
      <c r="EXN84" s="118"/>
      <c r="EXO84" s="119"/>
      <c r="EXP84" s="119"/>
      <c r="EXQ84" s="119"/>
      <c r="EXR84" s="119"/>
      <c r="EXS84" s="119"/>
      <c r="EXT84" s="116"/>
      <c r="EXU84" s="187"/>
      <c r="EXV84" s="118"/>
      <c r="EXW84" s="119"/>
      <c r="EXX84" s="119"/>
      <c r="EXY84" s="119"/>
      <c r="EXZ84" s="119"/>
      <c r="EYA84" s="119"/>
      <c r="EYB84" s="116"/>
      <c r="EYC84" s="187"/>
      <c r="EYD84" s="118"/>
      <c r="EYE84" s="119"/>
      <c r="EYF84" s="119"/>
      <c r="EYG84" s="119"/>
      <c r="EYH84" s="119"/>
      <c r="EYI84" s="119"/>
      <c r="EYJ84" s="116"/>
      <c r="EYK84" s="187"/>
      <c r="EYL84" s="118"/>
      <c r="EYM84" s="119"/>
      <c r="EYN84" s="119"/>
      <c r="EYO84" s="119"/>
      <c r="EYP84" s="119"/>
      <c r="EYQ84" s="119"/>
      <c r="EYR84" s="116"/>
      <c r="EYS84" s="187"/>
      <c r="EYT84" s="118"/>
      <c r="EYU84" s="119"/>
      <c r="EYV84" s="119"/>
      <c r="EYW84" s="119"/>
      <c r="EYX84" s="119"/>
      <c r="EYY84" s="119"/>
      <c r="EYZ84" s="116"/>
      <c r="EZA84" s="187"/>
      <c r="EZB84" s="118"/>
      <c r="EZC84" s="119"/>
      <c r="EZD84" s="119"/>
      <c r="EZE84" s="119"/>
      <c r="EZF84" s="119"/>
      <c r="EZG84" s="119"/>
      <c r="EZH84" s="116"/>
      <c r="EZI84" s="187"/>
      <c r="EZJ84" s="118"/>
      <c r="EZK84" s="119"/>
      <c r="EZL84" s="119"/>
      <c r="EZM84" s="119"/>
      <c r="EZN84" s="119"/>
      <c r="EZO84" s="119"/>
      <c r="EZP84" s="116"/>
      <c r="EZQ84" s="187"/>
      <c r="EZR84" s="118"/>
      <c r="EZS84" s="119"/>
      <c r="EZT84" s="119"/>
      <c r="EZU84" s="119"/>
      <c r="EZV84" s="119"/>
      <c r="EZW84" s="119"/>
      <c r="EZX84" s="116"/>
      <c r="EZY84" s="187"/>
      <c r="EZZ84" s="118"/>
      <c r="FAA84" s="119"/>
      <c r="FAB84" s="119"/>
      <c r="FAC84" s="119"/>
      <c r="FAD84" s="119"/>
      <c r="FAE84" s="119"/>
      <c r="FAF84" s="116"/>
      <c r="FAG84" s="187"/>
      <c r="FAH84" s="118"/>
      <c r="FAI84" s="119"/>
      <c r="FAJ84" s="119"/>
      <c r="FAK84" s="119"/>
      <c r="FAL84" s="119"/>
      <c r="FAM84" s="119"/>
      <c r="FAN84" s="116"/>
      <c r="FAO84" s="187"/>
      <c r="FAP84" s="118"/>
      <c r="FAQ84" s="119"/>
      <c r="FAR84" s="119"/>
      <c r="FAS84" s="119"/>
      <c r="FAT84" s="119"/>
      <c r="FAU84" s="119"/>
      <c r="FAV84" s="116"/>
      <c r="FAW84" s="187"/>
      <c r="FAX84" s="118"/>
      <c r="FAY84" s="119"/>
      <c r="FAZ84" s="119"/>
      <c r="FBA84" s="119"/>
      <c r="FBB84" s="119"/>
      <c r="FBC84" s="119"/>
      <c r="FBD84" s="116"/>
      <c r="FBE84" s="187"/>
      <c r="FBF84" s="118"/>
      <c r="FBG84" s="119"/>
      <c r="FBH84" s="119"/>
      <c r="FBI84" s="119"/>
      <c r="FBJ84" s="119"/>
      <c r="FBK84" s="119"/>
      <c r="FBL84" s="116"/>
      <c r="FBM84" s="187"/>
      <c r="FBN84" s="118"/>
      <c r="FBO84" s="119"/>
      <c r="FBP84" s="119"/>
      <c r="FBQ84" s="119"/>
      <c r="FBR84" s="119"/>
      <c r="FBS84" s="119"/>
      <c r="FBT84" s="116"/>
      <c r="FBU84" s="187"/>
      <c r="FBV84" s="118"/>
      <c r="FBW84" s="119"/>
      <c r="FBX84" s="119"/>
      <c r="FBY84" s="119"/>
      <c r="FBZ84" s="119"/>
      <c r="FCA84" s="119"/>
      <c r="FCB84" s="116"/>
      <c r="FCC84" s="187"/>
      <c r="FCD84" s="118"/>
      <c r="FCE84" s="119"/>
      <c r="FCF84" s="119"/>
      <c r="FCG84" s="119"/>
      <c r="FCH84" s="119"/>
      <c r="FCI84" s="119"/>
      <c r="FCJ84" s="116"/>
      <c r="FCK84" s="187"/>
      <c r="FCL84" s="118"/>
      <c r="FCM84" s="119"/>
      <c r="FCN84" s="119"/>
      <c r="FCO84" s="119"/>
      <c r="FCP84" s="119"/>
      <c r="FCQ84" s="119"/>
      <c r="FCR84" s="116"/>
      <c r="FCS84" s="187"/>
      <c r="FCT84" s="118"/>
      <c r="FCU84" s="119"/>
      <c r="FCV84" s="119"/>
      <c r="FCW84" s="119"/>
      <c r="FCX84" s="119"/>
      <c r="FCY84" s="119"/>
      <c r="FCZ84" s="116"/>
      <c r="FDA84" s="187"/>
      <c r="FDB84" s="118"/>
      <c r="FDC84" s="119"/>
      <c r="FDD84" s="119"/>
      <c r="FDE84" s="119"/>
      <c r="FDF84" s="119"/>
      <c r="FDG84" s="119"/>
      <c r="FDH84" s="116"/>
      <c r="FDI84" s="187"/>
      <c r="FDJ84" s="118"/>
      <c r="FDK84" s="119"/>
      <c r="FDL84" s="119"/>
      <c r="FDM84" s="119"/>
      <c r="FDN84" s="119"/>
      <c r="FDO84" s="119"/>
      <c r="FDP84" s="116"/>
      <c r="FDQ84" s="187"/>
      <c r="FDR84" s="118"/>
      <c r="FDS84" s="119"/>
      <c r="FDT84" s="119"/>
      <c r="FDU84" s="119"/>
      <c r="FDV84" s="119"/>
      <c r="FDW84" s="119"/>
      <c r="FDX84" s="116"/>
      <c r="FDY84" s="187"/>
      <c r="FDZ84" s="118"/>
      <c r="FEA84" s="119"/>
      <c r="FEB84" s="119"/>
      <c r="FEC84" s="119"/>
      <c r="FED84" s="119"/>
      <c r="FEE84" s="119"/>
      <c r="FEF84" s="116"/>
      <c r="FEG84" s="187"/>
      <c r="FEH84" s="118"/>
      <c r="FEI84" s="119"/>
      <c r="FEJ84" s="119"/>
      <c r="FEK84" s="119"/>
      <c r="FEL84" s="119"/>
      <c r="FEM84" s="119"/>
      <c r="FEN84" s="116"/>
      <c r="FEO84" s="187"/>
      <c r="FEP84" s="118"/>
      <c r="FEQ84" s="119"/>
      <c r="FER84" s="119"/>
      <c r="FES84" s="119"/>
      <c r="FET84" s="119"/>
      <c r="FEU84" s="119"/>
      <c r="FEV84" s="116"/>
      <c r="FEW84" s="187"/>
      <c r="FEX84" s="118"/>
      <c r="FEY84" s="119"/>
      <c r="FEZ84" s="119"/>
      <c r="FFA84" s="119"/>
      <c r="FFB84" s="119"/>
      <c r="FFC84" s="119"/>
      <c r="FFD84" s="116"/>
      <c r="FFE84" s="187"/>
      <c r="FFF84" s="118"/>
      <c r="FFG84" s="119"/>
      <c r="FFH84" s="119"/>
      <c r="FFI84" s="119"/>
      <c r="FFJ84" s="119"/>
      <c r="FFK84" s="119"/>
      <c r="FFL84" s="116"/>
      <c r="FFM84" s="187"/>
      <c r="FFN84" s="118"/>
      <c r="FFO84" s="119"/>
      <c r="FFP84" s="119"/>
      <c r="FFQ84" s="119"/>
      <c r="FFR84" s="119"/>
      <c r="FFS84" s="119"/>
      <c r="FFT84" s="116"/>
      <c r="FFU84" s="187"/>
      <c r="FFV84" s="118"/>
      <c r="FFW84" s="119"/>
      <c r="FFX84" s="119"/>
      <c r="FFY84" s="119"/>
      <c r="FFZ84" s="119"/>
      <c r="FGA84" s="119"/>
      <c r="FGB84" s="116"/>
      <c r="FGC84" s="187"/>
      <c r="FGD84" s="118"/>
      <c r="FGE84" s="119"/>
      <c r="FGF84" s="119"/>
      <c r="FGG84" s="119"/>
      <c r="FGH84" s="119"/>
      <c r="FGI84" s="119"/>
      <c r="FGJ84" s="116"/>
      <c r="FGK84" s="187"/>
      <c r="FGL84" s="118"/>
      <c r="FGM84" s="119"/>
      <c r="FGN84" s="119"/>
      <c r="FGO84" s="119"/>
      <c r="FGP84" s="119"/>
      <c r="FGQ84" s="119"/>
      <c r="FGR84" s="116"/>
      <c r="FGS84" s="187"/>
      <c r="FGT84" s="118"/>
      <c r="FGU84" s="119"/>
      <c r="FGV84" s="119"/>
      <c r="FGW84" s="119"/>
      <c r="FGX84" s="119"/>
      <c r="FGY84" s="119"/>
      <c r="FGZ84" s="116"/>
      <c r="FHA84" s="187"/>
      <c r="FHB84" s="118"/>
      <c r="FHC84" s="119"/>
      <c r="FHD84" s="119"/>
      <c r="FHE84" s="119"/>
      <c r="FHF84" s="119"/>
      <c r="FHG84" s="119"/>
      <c r="FHH84" s="116"/>
      <c r="FHI84" s="187"/>
      <c r="FHJ84" s="118"/>
      <c r="FHK84" s="119"/>
      <c r="FHL84" s="119"/>
      <c r="FHM84" s="119"/>
      <c r="FHN84" s="119"/>
      <c r="FHO84" s="119"/>
      <c r="FHP84" s="116"/>
      <c r="FHQ84" s="187"/>
      <c r="FHR84" s="118"/>
      <c r="FHS84" s="119"/>
      <c r="FHT84" s="119"/>
      <c r="FHU84" s="119"/>
      <c r="FHV84" s="119"/>
      <c r="FHW84" s="119"/>
      <c r="FHX84" s="116"/>
      <c r="FHY84" s="187"/>
      <c r="FHZ84" s="118"/>
      <c r="FIA84" s="119"/>
      <c r="FIB84" s="119"/>
      <c r="FIC84" s="119"/>
      <c r="FID84" s="119"/>
      <c r="FIE84" s="119"/>
      <c r="FIF84" s="116"/>
      <c r="FIG84" s="187"/>
      <c r="FIH84" s="118"/>
      <c r="FII84" s="119"/>
      <c r="FIJ84" s="119"/>
      <c r="FIK84" s="119"/>
      <c r="FIL84" s="119"/>
      <c r="FIM84" s="119"/>
      <c r="FIN84" s="116"/>
      <c r="FIO84" s="187"/>
      <c r="FIP84" s="118"/>
      <c r="FIQ84" s="119"/>
      <c r="FIR84" s="119"/>
      <c r="FIS84" s="119"/>
      <c r="FIT84" s="119"/>
      <c r="FIU84" s="119"/>
      <c r="FIV84" s="116"/>
      <c r="FIW84" s="187"/>
      <c r="FIX84" s="118"/>
      <c r="FIY84" s="119"/>
      <c r="FIZ84" s="119"/>
      <c r="FJA84" s="119"/>
      <c r="FJB84" s="119"/>
      <c r="FJC84" s="119"/>
      <c r="FJD84" s="116"/>
      <c r="FJE84" s="187"/>
      <c r="FJF84" s="118"/>
      <c r="FJG84" s="119"/>
      <c r="FJH84" s="119"/>
      <c r="FJI84" s="119"/>
      <c r="FJJ84" s="119"/>
      <c r="FJK84" s="119"/>
      <c r="FJL84" s="116"/>
      <c r="FJM84" s="187"/>
      <c r="FJN84" s="118"/>
      <c r="FJO84" s="119"/>
      <c r="FJP84" s="119"/>
      <c r="FJQ84" s="119"/>
      <c r="FJR84" s="119"/>
      <c r="FJS84" s="119"/>
      <c r="FJT84" s="116"/>
      <c r="FJU84" s="187"/>
      <c r="FJV84" s="118"/>
      <c r="FJW84" s="119"/>
      <c r="FJX84" s="119"/>
      <c r="FJY84" s="119"/>
      <c r="FJZ84" s="119"/>
      <c r="FKA84" s="119"/>
      <c r="FKB84" s="116"/>
      <c r="FKC84" s="187"/>
      <c r="FKD84" s="118"/>
      <c r="FKE84" s="119"/>
      <c r="FKF84" s="119"/>
      <c r="FKG84" s="119"/>
      <c r="FKH84" s="119"/>
      <c r="FKI84" s="119"/>
      <c r="FKJ84" s="116"/>
      <c r="FKK84" s="187"/>
      <c r="FKL84" s="118"/>
      <c r="FKM84" s="119"/>
      <c r="FKN84" s="119"/>
      <c r="FKO84" s="119"/>
      <c r="FKP84" s="119"/>
      <c r="FKQ84" s="119"/>
      <c r="FKR84" s="116"/>
      <c r="FKS84" s="187"/>
      <c r="FKT84" s="118"/>
      <c r="FKU84" s="119"/>
      <c r="FKV84" s="119"/>
      <c r="FKW84" s="119"/>
      <c r="FKX84" s="119"/>
      <c r="FKY84" s="119"/>
      <c r="FKZ84" s="116"/>
      <c r="FLA84" s="187"/>
      <c r="FLB84" s="118"/>
      <c r="FLC84" s="119"/>
      <c r="FLD84" s="119"/>
      <c r="FLE84" s="119"/>
      <c r="FLF84" s="119"/>
      <c r="FLG84" s="119"/>
      <c r="FLH84" s="116"/>
      <c r="FLI84" s="187"/>
      <c r="FLJ84" s="118"/>
      <c r="FLK84" s="119"/>
      <c r="FLL84" s="119"/>
      <c r="FLM84" s="119"/>
      <c r="FLN84" s="119"/>
      <c r="FLO84" s="119"/>
      <c r="FLP84" s="116"/>
      <c r="FLQ84" s="187"/>
      <c r="FLR84" s="118"/>
      <c r="FLS84" s="119"/>
      <c r="FLT84" s="119"/>
      <c r="FLU84" s="119"/>
      <c r="FLV84" s="119"/>
      <c r="FLW84" s="119"/>
      <c r="FLX84" s="116"/>
      <c r="FLY84" s="187"/>
      <c r="FLZ84" s="118"/>
      <c r="FMA84" s="119"/>
      <c r="FMB84" s="119"/>
      <c r="FMC84" s="119"/>
      <c r="FMD84" s="119"/>
      <c r="FME84" s="119"/>
      <c r="FMF84" s="116"/>
      <c r="FMG84" s="187"/>
      <c r="FMH84" s="118"/>
      <c r="FMI84" s="119"/>
      <c r="FMJ84" s="119"/>
      <c r="FMK84" s="119"/>
      <c r="FML84" s="119"/>
      <c r="FMM84" s="119"/>
      <c r="FMN84" s="116"/>
      <c r="FMO84" s="187"/>
      <c r="FMP84" s="118"/>
      <c r="FMQ84" s="119"/>
      <c r="FMR84" s="119"/>
      <c r="FMS84" s="119"/>
      <c r="FMT84" s="119"/>
      <c r="FMU84" s="119"/>
      <c r="FMV84" s="116"/>
      <c r="FMW84" s="187"/>
      <c r="FMX84" s="118"/>
      <c r="FMY84" s="119"/>
      <c r="FMZ84" s="119"/>
      <c r="FNA84" s="119"/>
      <c r="FNB84" s="119"/>
      <c r="FNC84" s="119"/>
      <c r="FND84" s="116"/>
      <c r="FNE84" s="187"/>
      <c r="FNF84" s="118"/>
      <c r="FNG84" s="119"/>
      <c r="FNH84" s="119"/>
      <c r="FNI84" s="119"/>
      <c r="FNJ84" s="119"/>
      <c r="FNK84" s="119"/>
      <c r="FNL84" s="116"/>
      <c r="FNM84" s="187"/>
      <c r="FNN84" s="118"/>
      <c r="FNO84" s="119"/>
      <c r="FNP84" s="119"/>
      <c r="FNQ84" s="119"/>
      <c r="FNR84" s="119"/>
      <c r="FNS84" s="119"/>
      <c r="FNT84" s="116"/>
      <c r="FNU84" s="187"/>
      <c r="FNV84" s="118"/>
      <c r="FNW84" s="119"/>
      <c r="FNX84" s="119"/>
      <c r="FNY84" s="119"/>
      <c r="FNZ84" s="119"/>
      <c r="FOA84" s="119"/>
      <c r="FOB84" s="116"/>
      <c r="FOC84" s="187"/>
      <c r="FOD84" s="118"/>
      <c r="FOE84" s="119"/>
      <c r="FOF84" s="119"/>
      <c r="FOG84" s="119"/>
      <c r="FOH84" s="119"/>
      <c r="FOI84" s="119"/>
      <c r="FOJ84" s="116"/>
      <c r="FOK84" s="187"/>
      <c r="FOL84" s="118"/>
      <c r="FOM84" s="119"/>
      <c r="FON84" s="119"/>
      <c r="FOO84" s="119"/>
      <c r="FOP84" s="119"/>
      <c r="FOQ84" s="119"/>
      <c r="FOR84" s="116"/>
      <c r="FOS84" s="187"/>
      <c r="FOT84" s="118"/>
      <c r="FOU84" s="119"/>
      <c r="FOV84" s="119"/>
      <c r="FOW84" s="119"/>
      <c r="FOX84" s="119"/>
      <c r="FOY84" s="119"/>
      <c r="FOZ84" s="116"/>
      <c r="FPA84" s="187"/>
      <c r="FPB84" s="118"/>
      <c r="FPC84" s="119"/>
      <c r="FPD84" s="119"/>
      <c r="FPE84" s="119"/>
      <c r="FPF84" s="119"/>
      <c r="FPG84" s="119"/>
      <c r="FPH84" s="116"/>
      <c r="FPI84" s="187"/>
      <c r="FPJ84" s="118"/>
      <c r="FPK84" s="119"/>
      <c r="FPL84" s="119"/>
      <c r="FPM84" s="119"/>
      <c r="FPN84" s="119"/>
      <c r="FPO84" s="119"/>
      <c r="FPP84" s="116"/>
      <c r="FPQ84" s="187"/>
      <c r="FPR84" s="118"/>
      <c r="FPS84" s="119"/>
      <c r="FPT84" s="119"/>
      <c r="FPU84" s="119"/>
      <c r="FPV84" s="119"/>
      <c r="FPW84" s="119"/>
      <c r="FPX84" s="116"/>
      <c r="FPY84" s="187"/>
      <c r="FPZ84" s="118"/>
      <c r="FQA84" s="119"/>
      <c r="FQB84" s="119"/>
      <c r="FQC84" s="119"/>
      <c r="FQD84" s="119"/>
      <c r="FQE84" s="119"/>
      <c r="FQF84" s="116"/>
      <c r="FQG84" s="187"/>
      <c r="FQH84" s="118"/>
      <c r="FQI84" s="119"/>
      <c r="FQJ84" s="119"/>
      <c r="FQK84" s="119"/>
      <c r="FQL84" s="119"/>
      <c r="FQM84" s="119"/>
      <c r="FQN84" s="116"/>
      <c r="FQO84" s="187"/>
      <c r="FQP84" s="118"/>
      <c r="FQQ84" s="119"/>
      <c r="FQR84" s="119"/>
      <c r="FQS84" s="119"/>
      <c r="FQT84" s="119"/>
      <c r="FQU84" s="119"/>
      <c r="FQV84" s="116"/>
      <c r="FQW84" s="187"/>
      <c r="FQX84" s="118"/>
      <c r="FQY84" s="119"/>
      <c r="FQZ84" s="119"/>
      <c r="FRA84" s="119"/>
      <c r="FRB84" s="119"/>
      <c r="FRC84" s="119"/>
      <c r="FRD84" s="116"/>
      <c r="FRE84" s="187"/>
      <c r="FRF84" s="118"/>
      <c r="FRG84" s="119"/>
      <c r="FRH84" s="119"/>
      <c r="FRI84" s="119"/>
      <c r="FRJ84" s="119"/>
      <c r="FRK84" s="119"/>
      <c r="FRL84" s="116"/>
      <c r="FRM84" s="187"/>
      <c r="FRN84" s="118"/>
      <c r="FRO84" s="119"/>
      <c r="FRP84" s="119"/>
      <c r="FRQ84" s="119"/>
      <c r="FRR84" s="119"/>
      <c r="FRS84" s="119"/>
      <c r="FRT84" s="116"/>
      <c r="FRU84" s="187"/>
      <c r="FRV84" s="118"/>
      <c r="FRW84" s="119"/>
      <c r="FRX84" s="119"/>
      <c r="FRY84" s="119"/>
      <c r="FRZ84" s="119"/>
      <c r="FSA84" s="119"/>
      <c r="FSB84" s="116"/>
      <c r="FSC84" s="187"/>
      <c r="FSD84" s="118"/>
      <c r="FSE84" s="119"/>
      <c r="FSF84" s="119"/>
      <c r="FSG84" s="119"/>
      <c r="FSH84" s="119"/>
      <c r="FSI84" s="119"/>
      <c r="FSJ84" s="116"/>
      <c r="FSK84" s="187"/>
      <c r="FSL84" s="118"/>
      <c r="FSM84" s="119"/>
      <c r="FSN84" s="119"/>
      <c r="FSO84" s="119"/>
      <c r="FSP84" s="119"/>
      <c r="FSQ84" s="119"/>
      <c r="FSR84" s="116"/>
      <c r="FSS84" s="187"/>
      <c r="FST84" s="118"/>
      <c r="FSU84" s="119"/>
      <c r="FSV84" s="119"/>
      <c r="FSW84" s="119"/>
      <c r="FSX84" s="119"/>
      <c r="FSY84" s="119"/>
      <c r="FSZ84" s="116"/>
      <c r="FTA84" s="187"/>
      <c r="FTB84" s="118"/>
      <c r="FTC84" s="119"/>
      <c r="FTD84" s="119"/>
      <c r="FTE84" s="119"/>
      <c r="FTF84" s="119"/>
      <c r="FTG84" s="119"/>
      <c r="FTH84" s="116"/>
      <c r="FTI84" s="187"/>
      <c r="FTJ84" s="118"/>
      <c r="FTK84" s="119"/>
      <c r="FTL84" s="119"/>
      <c r="FTM84" s="119"/>
      <c r="FTN84" s="119"/>
      <c r="FTO84" s="119"/>
      <c r="FTP84" s="116"/>
      <c r="FTQ84" s="187"/>
      <c r="FTR84" s="118"/>
      <c r="FTS84" s="119"/>
      <c r="FTT84" s="119"/>
      <c r="FTU84" s="119"/>
      <c r="FTV84" s="119"/>
      <c r="FTW84" s="119"/>
      <c r="FTX84" s="116"/>
      <c r="FTY84" s="187"/>
      <c r="FTZ84" s="118"/>
      <c r="FUA84" s="119"/>
      <c r="FUB84" s="119"/>
      <c r="FUC84" s="119"/>
      <c r="FUD84" s="119"/>
      <c r="FUE84" s="119"/>
      <c r="FUF84" s="116"/>
      <c r="FUG84" s="187"/>
      <c r="FUH84" s="118"/>
      <c r="FUI84" s="119"/>
      <c r="FUJ84" s="119"/>
      <c r="FUK84" s="119"/>
      <c r="FUL84" s="119"/>
      <c r="FUM84" s="119"/>
      <c r="FUN84" s="116"/>
      <c r="FUO84" s="187"/>
      <c r="FUP84" s="118"/>
      <c r="FUQ84" s="119"/>
      <c r="FUR84" s="119"/>
      <c r="FUS84" s="119"/>
      <c r="FUT84" s="119"/>
      <c r="FUU84" s="119"/>
      <c r="FUV84" s="116"/>
      <c r="FUW84" s="187"/>
      <c r="FUX84" s="118"/>
      <c r="FUY84" s="119"/>
      <c r="FUZ84" s="119"/>
      <c r="FVA84" s="119"/>
      <c r="FVB84" s="119"/>
      <c r="FVC84" s="119"/>
      <c r="FVD84" s="116"/>
      <c r="FVE84" s="187"/>
      <c r="FVF84" s="118"/>
      <c r="FVG84" s="119"/>
      <c r="FVH84" s="119"/>
      <c r="FVI84" s="119"/>
      <c r="FVJ84" s="119"/>
      <c r="FVK84" s="119"/>
      <c r="FVL84" s="116"/>
      <c r="FVM84" s="187"/>
      <c r="FVN84" s="118"/>
      <c r="FVO84" s="119"/>
      <c r="FVP84" s="119"/>
      <c r="FVQ84" s="119"/>
      <c r="FVR84" s="119"/>
      <c r="FVS84" s="119"/>
      <c r="FVT84" s="116"/>
      <c r="FVU84" s="187"/>
      <c r="FVV84" s="118"/>
      <c r="FVW84" s="119"/>
      <c r="FVX84" s="119"/>
      <c r="FVY84" s="119"/>
      <c r="FVZ84" s="119"/>
      <c r="FWA84" s="119"/>
      <c r="FWB84" s="116"/>
      <c r="FWC84" s="187"/>
      <c r="FWD84" s="118"/>
      <c r="FWE84" s="119"/>
      <c r="FWF84" s="119"/>
      <c r="FWG84" s="119"/>
      <c r="FWH84" s="119"/>
      <c r="FWI84" s="119"/>
      <c r="FWJ84" s="116"/>
      <c r="FWK84" s="187"/>
      <c r="FWL84" s="118"/>
      <c r="FWM84" s="119"/>
      <c r="FWN84" s="119"/>
      <c r="FWO84" s="119"/>
      <c r="FWP84" s="119"/>
      <c r="FWQ84" s="119"/>
      <c r="FWR84" s="116"/>
      <c r="FWS84" s="187"/>
      <c r="FWT84" s="118"/>
      <c r="FWU84" s="119"/>
      <c r="FWV84" s="119"/>
      <c r="FWW84" s="119"/>
      <c r="FWX84" s="119"/>
      <c r="FWY84" s="119"/>
      <c r="FWZ84" s="116"/>
      <c r="FXA84" s="187"/>
      <c r="FXB84" s="118"/>
      <c r="FXC84" s="119"/>
      <c r="FXD84" s="119"/>
      <c r="FXE84" s="119"/>
      <c r="FXF84" s="119"/>
      <c r="FXG84" s="119"/>
      <c r="FXH84" s="116"/>
      <c r="FXI84" s="187"/>
      <c r="FXJ84" s="118"/>
      <c r="FXK84" s="119"/>
      <c r="FXL84" s="119"/>
      <c r="FXM84" s="119"/>
      <c r="FXN84" s="119"/>
      <c r="FXO84" s="119"/>
      <c r="FXP84" s="116"/>
      <c r="FXQ84" s="187"/>
      <c r="FXR84" s="118"/>
      <c r="FXS84" s="119"/>
      <c r="FXT84" s="119"/>
      <c r="FXU84" s="119"/>
      <c r="FXV84" s="119"/>
      <c r="FXW84" s="119"/>
      <c r="FXX84" s="116"/>
      <c r="FXY84" s="187"/>
      <c r="FXZ84" s="118"/>
      <c r="FYA84" s="119"/>
      <c r="FYB84" s="119"/>
      <c r="FYC84" s="119"/>
      <c r="FYD84" s="119"/>
      <c r="FYE84" s="119"/>
      <c r="FYF84" s="116"/>
      <c r="FYG84" s="187"/>
      <c r="FYH84" s="118"/>
      <c r="FYI84" s="119"/>
      <c r="FYJ84" s="119"/>
      <c r="FYK84" s="119"/>
      <c r="FYL84" s="119"/>
      <c r="FYM84" s="119"/>
      <c r="FYN84" s="116"/>
      <c r="FYO84" s="187"/>
      <c r="FYP84" s="118"/>
      <c r="FYQ84" s="119"/>
      <c r="FYR84" s="119"/>
      <c r="FYS84" s="119"/>
      <c r="FYT84" s="119"/>
      <c r="FYU84" s="119"/>
      <c r="FYV84" s="116"/>
      <c r="FYW84" s="187"/>
      <c r="FYX84" s="118"/>
      <c r="FYY84" s="119"/>
      <c r="FYZ84" s="119"/>
      <c r="FZA84" s="119"/>
      <c r="FZB84" s="119"/>
      <c r="FZC84" s="119"/>
      <c r="FZD84" s="116"/>
      <c r="FZE84" s="187"/>
      <c r="FZF84" s="118"/>
      <c r="FZG84" s="119"/>
      <c r="FZH84" s="119"/>
      <c r="FZI84" s="119"/>
      <c r="FZJ84" s="119"/>
      <c r="FZK84" s="119"/>
      <c r="FZL84" s="116"/>
      <c r="FZM84" s="187"/>
      <c r="FZN84" s="118"/>
      <c r="FZO84" s="119"/>
      <c r="FZP84" s="119"/>
      <c r="FZQ84" s="119"/>
      <c r="FZR84" s="119"/>
      <c r="FZS84" s="119"/>
      <c r="FZT84" s="116"/>
      <c r="FZU84" s="187"/>
      <c r="FZV84" s="118"/>
      <c r="FZW84" s="119"/>
      <c r="FZX84" s="119"/>
      <c r="FZY84" s="119"/>
      <c r="FZZ84" s="119"/>
      <c r="GAA84" s="119"/>
      <c r="GAB84" s="116"/>
      <c r="GAC84" s="187"/>
      <c r="GAD84" s="118"/>
      <c r="GAE84" s="119"/>
      <c r="GAF84" s="119"/>
      <c r="GAG84" s="119"/>
      <c r="GAH84" s="119"/>
      <c r="GAI84" s="119"/>
      <c r="GAJ84" s="116"/>
      <c r="GAK84" s="187"/>
      <c r="GAL84" s="118"/>
      <c r="GAM84" s="119"/>
      <c r="GAN84" s="119"/>
      <c r="GAO84" s="119"/>
      <c r="GAP84" s="119"/>
      <c r="GAQ84" s="119"/>
      <c r="GAR84" s="116"/>
      <c r="GAS84" s="187"/>
      <c r="GAT84" s="118"/>
      <c r="GAU84" s="119"/>
      <c r="GAV84" s="119"/>
      <c r="GAW84" s="119"/>
      <c r="GAX84" s="119"/>
      <c r="GAY84" s="119"/>
      <c r="GAZ84" s="116"/>
      <c r="GBA84" s="187"/>
      <c r="GBB84" s="118"/>
      <c r="GBC84" s="119"/>
      <c r="GBD84" s="119"/>
      <c r="GBE84" s="119"/>
      <c r="GBF84" s="119"/>
      <c r="GBG84" s="119"/>
      <c r="GBH84" s="116"/>
      <c r="GBI84" s="187"/>
      <c r="GBJ84" s="118"/>
      <c r="GBK84" s="119"/>
      <c r="GBL84" s="119"/>
      <c r="GBM84" s="119"/>
      <c r="GBN84" s="119"/>
      <c r="GBO84" s="119"/>
      <c r="GBP84" s="116"/>
      <c r="GBQ84" s="187"/>
      <c r="GBR84" s="118"/>
      <c r="GBS84" s="119"/>
      <c r="GBT84" s="119"/>
      <c r="GBU84" s="119"/>
      <c r="GBV84" s="119"/>
      <c r="GBW84" s="119"/>
      <c r="GBX84" s="116"/>
      <c r="GBY84" s="187"/>
      <c r="GBZ84" s="118"/>
      <c r="GCA84" s="119"/>
      <c r="GCB84" s="119"/>
      <c r="GCC84" s="119"/>
      <c r="GCD84" s="119"/>
      <c r="GCE84" s="119"/>
      <c r="GCF84" s="116"/>
      <c r="GCG84" s="187"/>
      <c r="GCH84" s="118"/>
      <c r="GCI84" s="119"/>
      <c r="GCJ84" s="119"/>
      <c r="GCK84" s="119"/>
      <c r="GCL84" s="119"/>
      <c r="GCM84" s="119"/>
      <c r="GCN84" s="116"/>
      <c r="GCO84" s="187"/>
      <c r="GCP84" s="118"/>
      <c r="GCQ84" s="119"/>
      <c r="GCR84" s="119"/>
      <c r="GCS84" s="119"/>
      <c r="GCT84" s="119"/>
      <c r="GCU84" s="119"/>
      <c r="GCV84" s="116"/>
      <c r="GCW84" s="187"/>
      <c r="GCX84" s="118"/>
      <c r="GCY84" s="119"/>
      <c r="GCZ84" s="119"/>
      <c r="GDA84" s="119"/>
      <c r="GDB84" s="119"/>
      <c r="GDC84" s="119"/>
      <c r="GDD84" s="116"/>
      <c r="GDE84" s="187"/>
      <c r="GDF84" s="118"/>
      <c r="GDG84" s="119"/>
      <c r="GDH84" s="119"/>
      <c r="GDI84" s="119"/>
      <c r="GDJ84" s="119"/>
      <c r="GDK84" s="119"/>
      <c r="GDL84" s="116"/>
      <c r="GDM84" s="187"/>
      <c r="GDN84" s="118"/>
      <c r="GDO84" s="119"/>
      <c r="GDP84" s="119"/>
      <c r="GDQ84" s="119"/>
      <c r="GDR84" s="119"/>
      <c r="GDS84" s="119"/>
      <c r="GDT84" s="116"/>
      <c r="GDU84" s="187"/>
      <c r="GDV84" s="118"/>
      <c r="GDW84" s="119"/>
      <c r="GDX84" s="119"/>
      <c r="GDY84" s="119"/>
      <c r="GDZ84" s="119"/>
      <c r="GEA84" s="119"/>
      <c r="GEB84" s="116"/>
      <c r="GEC84" s="187"/>
      <c r="GED84" s="118"/>
      <c r="GEE84" s="119"/>
      <c r="GEF84" s="119"/>
      <c r="GEG84" s="119"/>
      <c r="GEH84" s="119"/>
      <c r="GEI84" s="119"/>
      <c r="GEJ84" s="116"/>
      <c r="GEK84" s="187"/>
      <c r="GEL84" s="118"/>
      <c r="GEM84" s="119"/>
      <c r="GEN84" s="119"/>
      <c r="GEO84" s="119"/>
      <c r="GEP84" s="119"/>
      <c r="GEQ84" s="119"/>
      <c r="GER84" s="116"/>
      <c r="GES84" s="187"/>
      <c r="GET84" s="118"/>
      <c r="GEU84" s="119"/>
      <c r="GEV84" s="119"/>
      <c r="GEW84" s="119"/>
      <c r="GEX84" s="119"/>
      <c r="GEY84" s="119"/>
      <c r="GEZ84" s="116"/>
      <c r="GFA84" s="187"/>
      <c r="GFB84" s="118"/>
      <c r="GFC84" s="119"/>
      <c r="GFD84" s="119"/>
      <c r="GFE84" s="119"/>
      <c r="GFF84" s="119"/>
      <c r="GFG84" s="119"/>
      <c r="GFH84" s="116"/>
      <c r="GFI84" s="187"/>
      <c r="GFJ84" s="118"/>
      <c r="GFK84" s="119"/>
      <c r="GFL84" s="119"/>
      <c r="GFM84" s="119"/>
      <c r="GFN84" s="119"/>
      <c r="GFO84" s="119"/>
      <c r="GFP84" s="116"/>
      <c r="GFQ84" s="187"/>
      <c r="GFR84" s="118"/>
      <c r="GFS84" s="119"/>
      <c r="GFT84" s="119"/>
      <c r="GFU84" s="119"/>
      <c r="GFV84" s="119"/>
      <c r="GFW84" s="119"/>
      <c r="GFX84" s="116"/>
      <c r="GFY84" s="187"/>
      <c r="GFZ84" s="118"/>
      <c r="GGA84" s="119"/>
      <c r="GGB84" s="119"/>
      <c r="GGC84" s="119"/>
      <c r="GGD84" s="119"/>
      <c r="GGE84" s="119"/>
      <c r="GGF84" s="116"/>
      <c r="GGG84" s="187"/>
      <c r="GGH84" s="118"/>
      <c r="GGI84" s="119"/>
      <c r="GGJ84" s="119"/>
      <c r="GGK84" s="119"/>
      <c r="GGL84" s="119"/>
      <c r="GGM84" s="119"/>
      <c r="GGN84" s="116"/>
      <c r="GGO84" s="187"/>
      <c r="GGP84" s="118"/>
      <c r="GGQ84" s="119"/>
      <c r="GGR84" s="119"/>
      <c r="GGS84" s="119"/>
      <c r="GGT84" s="119"/>
      <c r="GGU84" s="119"/>
      <c r="GGV84" s="116"/>
      <c r="GGW84" s="187"/>
      <c r="GGX84" s="118"/>
      <c r="GGY84" s="119"/>
      <c r="GGZ84" s="119"/>
      <c r="GHA84" s="119"/>
      <c r="GHB84" s="119"/>
      <c r="GHC84" s="119"/>
      <c r="GHD84" s="116"/>
      <c r="GHE84" s="187"/>
      <c r="GHF84" s="118"/>
      <c r="GHG84" s="119"/>
      <c r="GHH84" s="119"/>
      <c r="GHI84" s="119"/>
      <c r="GHJ84" s="119"/>
      <c r="GHK84" s="119"/>
      <c r="GHL84" s="116"/>
      <c r="GHM84" s="187"/>
      <c r="GHN84" s="118"/>
      <c r="GHO84" s="119"/>
      <c r="GHP84" s="119"/>
      <c r="GHQ84" s="119"/>
      <c r="GHR84" s="119"/>
      <c r="GHS84" s="119"/>
      <c r="GHT84" s="116"/>
      <c r="GHU84" s="187"/>
      <c r="GHV84" s="118"/>
      <c r="GHW84" s="119"/>
      <c r="GHX84" s="119"/>
      <c r="GHY84" s="119"/>
      <c r="GHZ84" s="119"/>
      <c r="GIA84" s="119"/>
      <c r="GIB84" s="116"/>
      <c r="GIC84" s="187"/>
      <c r="GID84" s="118"/>
      <c r="GIE84" s="119"/>
      <c r="GIF84" s="119"/>
      <c r="GIG84" s="119"/>
      <c r="GIH84" s="119"/>
      <c r="GII84" s="119"/>
      <c r="GIJ84" s="116"/>
      <c r="GIK84" s="187"/>
      <c r="GIL84" s="118"/>
      <c r="GIM84" s="119"/>
      <c r="GIN84" s="119"/>
      <c r="GIO84" s="119"/>
      <c r="GIP84" s="119"/>
      <c r="GIQ84" s="119"/>
      <c r="GIR84" s="116"/>
      <c r="GIS84" s="187"/>
      <c r="GIT84" s="118"/>
      <c r="GIU84" s="119"/>
      <c r="GIV84" s="119"/>
      <c r="GIW84" s="119"/>
      <c r="GIX84" s="119"/>
      <c r="GIY84" s="119"/>
      <c r="GIZ84" s="116"/>
      <c r="GJA84" s="187"/>
      <c r="GJB84" s="118"/>
      <c r="GJC84" s="119"/>
      <c r="GJD84" s="119"/>
      <c r="GJE84" s="119"/>
      <c r="GJF84" s="119"/>
      <c r="GJG84" s="119"/>
      <c r="GJH84" s="116"/>
      <c r="GJI84" s="187"/>
      <c r="GJJ84" s="118"/>
      <c r="GJK84" s="119"/>
      <c r="GJL84" s="119"/>
      <c r="GJM84" s="119"/>
      <c r="GJN84" s="119"/>
      <c r="GJO84" s="119"/>
      <c r="GJP84" s="116"/>
      <c r="GJQ84" s="187"/>
      <c r="GJR84" s="118"/>
      <c r="GJS84" s="119"/>
      <c r="GJT84" s="119"/>
      <c r="GJU84" s="119"/>
      <c r="GJV84" s="119"/>
      <c r="GJW84" s="119"/>
      <c r="GJX84" s="116"/>
      <c r="GJY84" s="187"/>
      <c r="GJZ84" s="118"/>
      <c r="GKA84" s="119"/>
      <c r="GKB84" s="119"/>
      <c r="GKC84" s="119"/>
      <c r="GKD84" s="119"/>
      <c r="GKE84" s="119"/>
      <c r="GKF84" s="116"/>
      <c r="GKG84" s="187"/>
      <c r="GKH84" s="118"/>
      <c r="GKI84" s="119"/>
      <c r="GKJ84" s="119"/>
      <c r="GKK84" s="119"/>
      <c r="GKL84" s="119"/>
      <c r="GKM84" s="119"/>
      <c r="GKN84" s="116"/>
      <c r="GKO84" s="187"/>
      <c r="GKP84" s="118"/>
      <c r="GKQ84" s="119"/>
      <c r="GKR84" s="119"/>
      <c r="GKS84" s="119"/>
      <c r="GKT84" s="119"/>
      <c r="GKU84" s="119"/>
      <c r="GKV84" s="116"/>
      <c r="GKW84" s="187"/>
      <c r="GKX84" s="118"/>
      <c r="GKY84" s="119"/>
      <c r="GKZ84" s="119"/>
      <c r="GLA84" s="119"/>
      <c r="GLB84" s="119"/>
      <c r="GLC84" s="119"/>
      <c r="GLD84" s="116"/>
      <c r="GLE84" s="187"/>
      <c r="GLF84" s="118"/>
      <c r="GLG84" s="119"/>
      <c r="GLH84" s="119"/>
      <c r="GLI84" s="119"/>
      <c r="GLJ84" s="119"/>
      <c r="GLK84" s="119"/>
      <c r="GLL84" s="116"/>
      <c r="GLM84" s="187"/>
      <c r="GLN84" s="118"/>
      <c r="GLO84" s="119"/>
      <c r="GLP84" s="119"/>
      <c r="GLQ84" s="119"/>
      <c r="GLR84" s="119"/>
      <c r="GLS84" s="119"/>
      <c r="GLT84" s="116"/>
      <c r="GLU84" s="187"/>
      <c r="GLV84" s="118"/>
      <c r="GLW84" s="119"/>
      <c r="GLX84" s="119"/>
      <c r="GLY84" s="119"/>
      <c r="GLZ84" s="119"/>
      <c r="GMA84" s="119"/>
      <c r="GMB84" s="116"/>
      <c r="GMC84" s="187"/>
      <c r="GMD84" s="118"/>
      <c r="GME84" s="119"/>
      <c r="GMF84" s="119"/>
      <c r="GMG84" s="119"/>
      <c r="GMH84" s="119"/>
      <c r="GMI84" s="119"/>
      <c r="GMJ84" s="116"/>
      <c r="GMK84" s="187"/>
      <c r="GML84" s="118"/>
      <c r="GMM84" s="119"/>
      <c r="GMN84" s="119"/>
      <c r="GMO84" s="119"/>
      <c r="GMP84" s="119"/>
      <c r="GMQ84" s="119"/>
      <c r="GMR84" s="116"/>
      <c r="GMS84" s="187"/>
      <c r="GMT84" s="118"/>
      <c r="GMU84" s="119"/>
      <c r="GMV84" s="119"/>
      <c r="GMW84" s="119"/>
      <c r="GMX84" s="119"/>
      <c r="GMY84" s="119"/>
      <c r="GMZ84" s="116"/>
      <c r="GNA84" s="187"/>
      <c r="GNB84" s="118"/>
      <c r="GNC84" s="119"/>
      <c r="GND84" s="119"/>
      <c r="GNE84" s="119"/>
      <c r="GNF84" s="119"/>
      <c r="GNG84" s="119"/>
      <c r="GNH84" s="116"/>
      <c r="GNI84" s="187"/>
      <c r="GNJ84" s="118"/>
      <c r="GNK84" s="119"/>
      <c r="GNL84" s="119"/>
      <c r="GNM84" s="119"/>
      <c r="GNN84" s="119"/>
      <c r="GNO84" s="119"/>
      <c r="GNP84" s="116"/>
      <c r="GNQ84" s="187"/>
      <c r="GNR84" s="118"/>
      <c r="GNS84" s="119"/>
      <c r="GNT84" s="119"/>
      <c r="GNU84" s="119"/>
      <c r="GNV84" s="119"/>
      <c r="GNW84" s="119"/>
      <c r="GNX84" s="116"/>
      <c r="GNY84" s="187"/>
      <c r="GNZ84" s="118"/>
      <c r="GOA84" s="119"/>
      <c r="GOB84" s="119"/>
      <c r="GOC84" s="119"/>
      <c r="GOD84" s="119"/>
      <c r="GOE84" s="119"/>
      <c r="GOF84" s="116"/>
      <c r="GOG84" s="187"/>
      <c r="GOH84" s="118"/>
      <c r="GOI84" s="119"/>
      <c r="GOJ84" s="119"/>
      <c r="GOK84" s="119"/>
      <c r="GOL84" s="119"/>
      <c r="GOM84" s="119"/>
      <c r="GON84" s="116"/>
      <c r="GOO84" s="187"/>
      <c r="GOP84" s="118"/>
      <c r="GOQ84" s="119"/>
      <c r="GOR84" s="119"/>
      <c r="GOS84" s="119"/>
      <c r="GOT84" s="119"/>
      <c r="GOU84" s="119"/>
      <c r="GOV84" s="116"/>
      <c r="GOW84" s="187"/>
      <c r="GOX84" s="118"/>
      <c r="GOY84" s="119"/>
      <c r="GOZ84" s="119"/>
      <c r="GPA84" s="119"/>
      <c r="GPB84" s="119"/>
      <c r="GPC84" s="119"/>
      <c r="GPD84" s="116"/>
      <c r="GPE84" s="187"/>
      <c r="GPF84" s="118"/>
      <c r="GPG84" s="119"/>
      <c r="GPH84" s="119"/>
      <c r="GPI84" s="119"/>
      <c r="GPJ84" s="119"/>
      <c r="GPK84" s="119"/>
      <c r="GPL84" s="116"/>
      <c r="GPM84" s="187"/>
      <c r="GPN84" s="118"/>
      <c r="GPO84" s="119"/>
      <c r="GPP84" s="119"/>
      <c r="GPQ84" s="119"/>
      <c r="GPR84" s="119"/>
      <c r="GPS84" s="119"/>
      <c r="GPT84" s="116"/>
      <c r="GPU84" s="187"/>
      <c r="GPV84" s="118"/>
      <c r="GPW84" s="119"/>
      <c r="GPX84" s="119"/>
      <c r="GPY84" s="119"/>
      <c r="GPZ84" s="119"/>
      <c r="GQA84" s="119"/>
      <c r="GQB84" s="116"/>
      <c r="GQC84" s="187"/>
      <c r="GQD84" s="118"/>
      <c r="GQE84" s="119"/>
      <c r="GQF84" s="119"/>
      <c r="GQG84" s="119"/>
      <c r="GQH84" s="119"/>
      <c r="GQI84" s="119"/>
      <c r="GQJ84" s="116"/>
      <c r="GQK84" s="187"/>
      <c r="GQL84" s="118"/>
      <c r="GQM84" s="119"/>
      <c r="GQN84" s="119"/>
      <c r="GQO84" s="119"/>
      <c r="GQP84" s="119"/>
      <c r="GQQ84" s="119"/>
      <c r="GQR84" s="116"/>
      <c r="GQS84" s="187"/>
      <c r="GQT84" s="118"/>
      <c r="GQU84" s="119"/>
      <c r="GQV84" s="119"/>
      <c r="GQW84" s="119"/>
      <c r="GQX84" s="119"/>
      <c r="GQY84" s="119"/>
      <c r="GQZ84" s="116"/>
      <c r="GRA84" s="187"/>
      <c r="GRB84" s="118"/>
      <c r="GRC84" s="119"/>
      <c r="GRD84" s="119"/>
      <c r="GRE84" s="119"/>
      <c r="GRF84" s="119"/>
      <c r="GRG84" s="119"/>
      <c r="GRH84" s="116"/>
      <c r="GRI84" s="187"/>
      <c r="GRJ84" s="118"/>
      <c r="GRK84" s="119"/>
      <c r="GRL84" s="119"/>
      <c r="GRM84" s="119"/>
      <c r="GRN84" s="119"/>
      <c r="GRO84" s="119"/>
      <c r="GRP84" s="116"/>
      <c r="GRQ84" s="187"/>
      <c r="GRR84" s="118"/>
      <c r="GRS84" s="119"/>
      <c r="GRT84" s="119"/>
      <c r="GRU84" s="119"/>
      <c r="GRV84" s="119"/>
      <c r="GRW84" s="119"/>
      <c r="GRX84" s="116"/>
      <c r="GRY84" s="187"/>
      <c r="GRZ84" s="118"/>
      <c r="GSA84" s="119"/>
      <c r="GSB84" s="119"/>
      <c r="GSC84" s="119"/>
      <c r="GSD84" s="119"/>
      <c r="GSE84" s="119"/>
      <c r="GSF84" s="116"/>
      <c r="GSG84" s="187"/>
      <c r="GSH84" s="118"/>
      <c r="GSI84" s="119"/>
      <c r="GSJ84" s="119"/>
      <c r="GSK84" s="119"/>
      <c r="GSL84" s="119"/>
      <c r="GSM84" s="119"/>
      <c r="GSN84" s="116"/>
      <c r="GSO84" s="187"/>
      <c r="GSP84" s="118"/>
      <c r="GSQ84" s="119"/>
      <c r="GSR84" s="119"/>
      <c r="GSS84" s="119"/>
      <c r="GST84" s="119"/>
      <c r="GSU84" s="119"/>
      <c r="GSV84" s="116"/>
      <c r="GSW84" s="187"/>
      <c r="GSX84" s="118"/>
      <c r="GSY84" s="119"/>
      <c r="GSZ84" s="119"/>
      <c r="GTA84" s="119"/>
      <c r="GTB84" s="119"/>
      <c r="GTC84" s="119"/>
      <c r="GTD84" s="116"/>
      <c r="GTE84" s="187"/>
      <c r="GTF84" s="118"/>
      <c r="GTG84" s="119"/>
      <c r="GTH84" s="119"/>
      <c r="GTI84" s="119"/>
      <c r="GTJ84" s="119"/>
      <c r="GTK84" s="119"/>
      <c r="GTL84" s="116"/>
      <c r="GTM84" s="187"/>
      <c r="GTN84" s="118"/>
      <c r="GTO84" s="119"/>
      <c r="GTP84" s="119"/>
      <c r="GTQ84" s="119"/>
      <c r="GTR84" s="119"/>
      <c r="GTS84" s="119"/>
      <c r="GTT84" s="116"/>
      <c r="GTU84" s="187"/>
      <c r="GTV84" s="118"/>
      <c r="GTW84" s="119"/>
      <c r="GTX84" s="119"/>
      <c r="GTY84" s="119"/>
      <c r="GTZ84" s="119"/>
      <c r="GUA84" s="119"/>
      <c r="GUB84" s="116"/>
      <c r="GUC84" s="187"/>
      <c r="GUD84" s="118"/>
      <c r="GUE84" s="119"/>
      <c r="GUF84" s="119"/>
      <c r="GUG84" s="119"/>
      <c r="GUH84" s="119"/>
      <c r="GUI84" s="119"/>
      <c r="GUJ84" s="116"/>
      <c r="GUK84" s="187"/>
      <c r="GUL84" s="118"/>
      <c r="GUM84" s="119"/>
      <c r="GUN84" s="119"/>
      <c r="GUO84" s="119"/>
      <c r="GUP84" s="119"/>
      <c r="GUQ84" s="119"/>
      <c r="GUR84" s="116"/>
      <c r="GUS84" s="187"/>
      <c r="GUT84" s="118"/>
      <c r="GUU84" s="119"/>
      <c r="GUV84" s="119"/>
      <c r="GUW84" s="119"/>
      <c r="GUX84" s="119"/>
      <c r="GUY84" s="119"/>
      <c r="GUZ84" s="116"/>
      <c r="GVA84" s="187"/>
      <c r="GVB84" s="118"/>
      <c r="GVC84" s="119"/>
      <c r="GVD84" s="119"/>
      <c r="GVE84" s="119"/>
      <c r="GVF84" s="119"/>
      <c r="GVG84" s="119"/>
      <c r="GVH84" s="116"/>
      <c r="GVI84" s="187"/>
      <c r="GVJ84" s="118"/>
      <c r="GVK84" s="119"/>
      <c r="GVL84" s="119"/>
      <c r="GVM84" s="119"/>
      <c r="GVN84" s="119"/>
      <c r="GVO84" s="119"/>
      <c r="GVP84" s="116"/>
      <c r="GVQ84" s="187"/>
      <c r="GVR84" s="118"/>
      <c r="GVS84" s="119"/>
      <c r="GVT84" s="119"/>
      <c r="GVU84" s="119"/>
      <c r="GVV84" s="119"/>
      <c r="GVW84" s="119"/>
      <c r="GVX84" s="116"/>
      <c r="GVY84" s="187"/>
      <c r="GVZ84" s="118"/>
      <c r="GWA84" s="119"/>
      <c r="GWB84" s="119"/>
      <c r="GWC84" s="119"/>
      <c r="GWD84" s="119"/>
      <c r="GWE84" s="119"/>
      <c r="GWF84" s="116"/>
      <c r="GWG84" s="187"/>
      <c r="GWH84" s="118"/>
      <c r="GWI84" s="119"/>
      <c r="GWJ84" s="119"/>
      <c r="GWK84" s="119"/>
      <c r="GWL84" s="119"/>
      <c r="GWM84" s="119"/>
      <c r="GWN84" s="116"/>
      <c r="GWO84" s="187"/>
      <c r="GWP84" s="118"/>
      <c r="GWQ84" s="119"/>
      <c r="GWR84" s="119"/>
      <c r="GWS84" s="119"/>
      <c r="GWT84" s="119"/>
      <c r="GWU84" s="119"/>
      <c r="GWV84" s="116"/>
      <c r="GWW84" s="187"/>
      <c r="GWX84" s="118"/>
      <c r="GWY84" s="119"/>
      <c r="GWZ84" s="119"/>
      <c r="GXA84" s="119"/>
      <c r="GXB84" s="119"/>
      <c r="GXC84" s="119"/>
      <c r="GXD84" s="116"/>
      <c r="GXE84" s="187"/>
      <c r="GXF84" s="118"/>
      <c r="GXG84" s="119"/>
      <c r="GXH84" s="119"/>
      <c r="GXI84" s="119"/>
      <c r="GXJ84" s="119"/>
      <c r="GXK84" s="119"/>
      <c r="GXL84" s="116"/>
      <c r="GXM84" s="187"/>
      <c r="GXN84" s="118"/>
      <c r="GXO84" s="119"/>
      <c r="GXP84" s="119"/>
      <c r="GXQ84" s="119"/>
      <c r="GXR84" s="119"/>
      <c r="GXS84" s="119"/>
      <c r="GXT84" s="116"/>
      <c r="GXU84" s="187"/>
      <c r="GXV84" s="118"/>
      <c r="GXW84" s="119"/>
      <c r="GXX84" s="119"/>
      <c r="GXY84" s="119"/>
      <c r="GXZ84" s="119"/>
      <c r="GYA84" s="119"/>
      <c r="GYB84" s="116"/>
      <c r="GYC84" s="187"/>
      <c r="GYD84" s="118"/>
      <c r="GYE84" s="119"/>
      <c r="GYF84" s="119"/>
      <c r="GYG84" s="119"/>
      <c r="GYH84" s="119"/>
      <c r="GYI84" s="119"/>
      <c r="GYJ84" s="116"/>
      <c r="GYK84" s="187"/>
      <c r="GYL84" s="118"/>
      <c r="GYM84" s="119"/>
      <c r="GYN84" s="119"/>
      <c r="GYO84" s="119"/>
      <c r="GYP84" s="119"/>
      <c r="GYQ84" s="119"/>
      <c r="GYR84" s="116"/>
      <c r="GYS84" s="187"/>
      <c r="GYT84" s="118"/>
      <c r="GYU84" s="119"/>
      <c r="GYV84" s="119"/>
      <c r="GYW84" s="119"/>
      <c r="GYX84" s="119"/>
      <c r="GYY84" s="119"/>
      <c r="GYZ84" s="116"/>
      <c r="GZA84" s="187"/>
      <c r="GZB84" s="118"/>
      <c r="GZC84" s="119"/>
      <c r="GZD84" s="119"/>
      <c r="GZE84" s="119"/>
      <c r="GZF84" s="119"/>
      <c r="GZG84" s="119"/>
      <c r="GZH84" s="116"/>
      <c r="GZI84" s="187"/>
      <c r="GZJ84" s="118"/>
      <c r="GZK84" s="119"/>
      <c r="GZL84" s="119"/>
      <c r="GZM84" s="119"/>
      <c r="GZN84" s="119"/>
      <c r="GZO84" s="119"/>
      <c r="GZP84" s="116"/>
      <c r="GZQ84" s="187"/>
      <c r="GZR84" s="118"/>
      <c r="GZS84" s="119"/>
      <c r="GZT84" s="119"/>
      <c r="GZU84" s="119"/>
      <c r="GZV84" s="119"/>
      <c r="GZW84" s="119"/>
      <c r="GZX84" s="116"/>
      <c r="GZY84" s="187"/>
      <c r="GZZ84" s="118"/>
      <c r="HAA84" s="119"/>
      <c r="HAB84" s="119"/>
      <c r="HAC84" s="119"/>
      <c r="HAD84" s="119"/>
      <c r="HAE84" s="119"/>
      <c r="HAF84" s="116"/>
      <c r="HAG84" s="187"/>
      <c r="HAH84" s="118"/>
      <c r="HAI84" s="119"/>
      <c r="HAJ84" s="119"/>
      <c r="HAK84" s="119"/>
      <c r="HAL84" s="119"/>
      <c r="HAM84" s="119"/>
      <c r="HAN84" s="116"/>
      <c r="HAO84" s="187"/>
      <c r="HAP84" s="118"/>
      <c r="HAQ84" s="119"/>
      <c r="HAR84" s="119"/>
      <c r="HAS84" s="119"/>
      <c r="HAT84" s="119"/>
      <c r="HAU84" s="119"/>
      <c r="HAV84" s="116"/>
      <c r="HAW84" s="187"/>
      <c r="HAX84" s="118"/>
      <c r="HAY84" s="119"/>
      <c r="HAZ84" s="119"/>
      <c r="HBA84" s="119"/>
      <c r="HBB84" s="119"/>
      <c r="HBC84" s="119"/>
      <c r="HBD84" s="116"/>
      <c r="HBE84" s="187"/>
      <c r="HBF84" s="118"/>
      <c r="HBG84" s="119"/>
      <c r="HBH84" s="119"/>
      <c r="HBI84" s="119"/>
      <c r="HBJ84" s="119"/>
      <c r="HBK84" s="119"/>
      <c r="HBL84" s="116"/>
      <c r="HBM84" s="187"/>
      <c r="HBN84" s="118"/>
      <c r="HBO84" s="119"/>
      <c r="HBP84" s="119"/>
      <c r="HBQ84" s="119"/>
      <c r="HBR84" s="119"/>
      <c r="HBS84" s="119"/>
      <c r="HBT84" s="116"/>
      <c r="HBU84" s="187"/>
      <c r="HBV84" s="118"/>
      <c r="HBW84" s="119"/>
      <c r="HBX84" s="119"/>
      <c r="HBY84" s="119"/>
      <c r="HBZ84" s="119"/>
      <c r="HCA84" s="119"/>
      <c r="HCB84" s="116"/>
      <c r="HCC84" s="187"/>
      <c r="HCD84" s="118"/>
      <c r="HCE84" s="119"/>
      <c r="HCF84" s="119"/>
      <c r="HCG84" s="119"/>
      <c r="HCH84" s="119"/>
      <c r="HCI84" s="119"/>
      <c r="HCJ84" s="116"/>
      <c r="HCK84" s="187"/>
      <c r="HCL84" s="118"/>
      <c r="HCM84" s="119"/>
      <c r="HCN84" s="119"/>
      <c r="HCO84" s="119"/>
      <c r="HCP84" s="119"/>
      <c r="HCQ84" s="119"/>
      <c r="HCR84" s="116"/>
      <c r="HCS84" s="187"/>
      <c r="HCT84" s="118"/>
      <c r="HCU84" s="119"/>
      <c r="HCV84" s="119"/>
      <c r="HCW84" s="119"/>
      <c r="HCX84" s="119"/>
      <c r="HCY84" s="119"/>
      <c r="HCZ84" s="116"/>
      <c r="HDA84" s="187"/>
      <c r="HDB84" s="118"/>
      <c r="HDC84" s="119"/>
      <c r="HDD84" s="119"/>
      <c r="HDE84" s="119"/>
      <c r="HDF84" s="119"/>
      <c r="HDG84" s="119"/>
      <c r="HDH84" s="116"/>
      <c r="HDI84" s="187"/>
      <c r="HDJ84" s="118"/>
      <c r="HDK84" s="119"/>
      <c r="HDL84" s="119"/>
      <c r="HDM84" s="119"/>
      <c r="HDN84" s="119"/>
      <c r="HDO84" s="119"/>
      <c r="HDP84" s="116"/>
      <c r="HDQ84" s="187"/>
      <c r="HDR84" s="118"/>
      <c r="HDS84" s="119"/>
      <c r="HDT84" s="119"/>
      <c r="HDU84" s="119"/>
      <c r="HDV84" s="119"/>
      <c r="HDW84" s="119"/>
      <c r="HDX84" s="116"/>
      <c r="HDY84" s="187"/>
      <c r="HDZ84" s="118"/>
      <c r="HEA84" s="119"/>
      <c r="HEB84" s="119"/>
      <c r="HEC84" s="119"/>
      <c r="HED84" s="119"/>
      <c r="HEE84" s="119"/>
      <c r="HEF84" s="116"/>
      <c r="HEG84" s="187"/>
      <c r="HEH84" s="118"/>
      <c r="HEI84" s="119"/>
      <c r="HEJ84" s="119"/>
      <c r="HEK84" s="119"/>
      <c r="HEL84" s="119"/>
      <c r="HEM84" s="119"/>
      <c r="HEN84" s="116"/>
      <c r="HEO84" s="187"/>
      <c r="HEP84" s="118"/>
      <c r="HEQ84" s="119"/>
      <c r="HER84" s="119"/>
      <c r="HES84" s="119"/>
      <c r="HET84" s="119"/>
      <c r="HEU84" s="119"/>
      <c r="HEV84" s="116"/>
      <c r="HEW84" s="187"/>
      <c r="HEX84" s="118"/>
      <c r="HEY84" s="119"/>
      <c r="HEZ84" s="119"/>
      <c r="HFA84" s="119"/>
      <c r="HFB84" s="119"/>
      <c r="HFC84" s="119"/>
      <c r="HFD84" s="116"/>
      <c r="HFE84" s="187"/>
      <c r="HFF84" s="118"/>
      <c r="HFG84" s="119"/>
      <c r="HFH84" s="119"/>
      <c r="HFI84" s="119"/>
      <c r="HFJ84" s="119"/>
      <c r="HFK84" s="119"/>
      <c r="HFL84" s="116"/>
      <c r="HFM84" s="187"/>
      <c r="HFN84" s="118"/>
      <c r="HFO84" s="119"/>
      <c r="HFP84" s="119"/>
      <c r="HFQ84" s="119"/>
      <c r="HFR84" s="119"/>
      <c r="HFS84" s="119"/>
      <c r="HFT84" s="116"/>
      <c r="HFU84" s="187"/>
      <c r="HFV84" s="118"/>
      <c r="HFW84" s="119"/>
      <c r="HFX84" s="119"/>
      <c r="HFY84" s="119"/>
      <c r="HFZ84" s="119"/>
      <c r="HGA84" s="119"/>
      <c r="HGB84" s="116"/>
      <c r="HGC84" s="187"/>
      <c r="HGD84" s="118"/>
      <c r="HGE84" s="119"/>
      <c r="HGF84" s="119"/>
      <c r="HGG84" s="119"/>
      <c r="HGH84" s="119"/>
      <c r="HGI84" s="119"/>
      <c r="HGJ84" s="116"/>
      <c r="HGK84" s="187"/>
      <c r="HGL84" s="118"/>
      <c r="HGM84" s="119"/>
      <c r="HGN84" s="119"/>
      <c r="HGO84" s="119"/>
      <c r="HGP84" s="119"/>
      <c r="HGQ84" s="119"/>
      <c r="HGR84" s="116"/>
      <c r="HGS84" s="187"/>
      <c r="HGT84" s="118"/>
      <c r="HGU84" s="119"/>
      <c r="HGV84" s="119"/>
      <c r="HGW84" s="119"/>
      <c r="HGX84" s="119"/>
      <c r="HGY84" s="119"/>
      <c r="HGZ84" s="116"/>
      <c r="HHA84" s="187"/>
      <c r="HHB84" s="118"/>
      <c r="HHC84" s="119"/>
      <c r="HHD84" s="119"/>
      <c r="HHE84" s="119"/>
      <c r="HHF84" s="119"/>
      <c r="HHG84" s="119"/>
      <c r="HHH84" s="116"/>
      <c r="HHI84" s="187"/>
      <c r="HHJ84" s="118"/>
      <c r="HHK84" s="119"/>
      <c r="HHL84" s="119"/>
      <c r="HHM84" s="119"/>
      <c r="HHN84" s="119"/>
      <c r="HHO84" s="119"/>
      <c r="HHP84" s="116"/>
      <c r="HHQ84" s="187"/>
      <c r="HHR84" s="118"/>
      <c r="HHS84" s="119"/>
      <c r="HHT84" s="119"/>
      <c r="HHU84" s="119"/>
      <c r="HHV84" s="119"/>
      <c r="HHW84" s="119"/>
      <c r="HHX84" s="116"/>
      <c r="HHY84" s="187"/>
      <c r="HHZ84" s="118"/>
      <c r="HIA84" s="119"/>
      <c r="HIB84" s="119"/>
      <c r="HIC84" s="119"/>
      <c r="HID84" s="119"/>
      <c r="HIE84" s="119"/>
      <c r="HIF84" s="116"/>
      <c r="HIG84" s="187"/>
      <c r="HIH84" s="118"/>
      <c r="HII84" s="119"/>
      <c r="HIJ84" s="119"/>
      <c r="HIK84" s="119"/>
      <c r="HIL84" s="119"/>
      <c r="HIM84" s="119"/>
      <c r="HIN84" s="116"/>
      <c r="HIO84" s="187"/>
      <c r="HIP84" s="118"/>
      <c r="HIQ84" s="119"/>
      <c r="HIR84" s="119"/>
      <c r="HIS84" s="119"/>
      <c r="HIT84" s="119"/>
      <c r="HIU84" s="119"/>
      <c r="HIV84" s="116"/>
      <c r="HIW84" s="187"/>
      <c r="HIX84" s="118"/>
      <c r="HIY84" s="119"/>
      <c r="HIZ84" s="119"/>
      <c r="HJA84" s="119"/>
      <c r="HJB84" s="119"/>
      <c r="HJC84" s="119"/>
      <c r="HJD84" s="116"/>
      <c r="HJE84" s="187"/>
      <c r="HJF84" s="118"/>
      <c r="HJG84" s="119"/>
      <c r="HJH84" s="119"/>
      <c r="HJI84" s="119"/>
      <c r="HJJ84" s="119"/>
      <c r="HJK84" s="119"/>
      <c r="HJL84" s="116"/>
      <c r="HJM84" s="187"/>
      <c r="HJN84" s="118"/>
      <c r="HJO84" s="119"/>
      <c r="HJP84" s="119"/>
      <c r="HJQ84" s="119"/>
      <c r="HJR84" s="119"/>
      <c r="HJS84" s="119"/>
      <c r="HJT84" s="116"/>
      <c r="HJU84" s="187"/>
      <c r="HJV84" s="118"/>
      <c r="HJW84" s="119"/>
      <c r="HJX84" s="119"/>
      <c r="HJY84" s="119"/>
      <c r="HJZ84" s="119"/>
      <c r="HKA84" s="119"/>
      <c r="HKB84" s="116"/>
      <c r="HKC84" s="187"/>
      <c r="HKD84" s="118"/>
      <c r="HKE84" s="119"/>
      <c r="HKF84" s="119"/>
      <c r="HKG84" s="119"/>
      <c r="HKH84" s="119"/>
      <c r="HKI84" s="119"/>
      <c r="HKJ84" s="116"/>
      <c r="HKK84" s="187"/>
      <c r="HKL84" s="118"/>
      <c r="HKM84" s="119"/>
      <c r="HKN84" s="119"/>
      <c r="HKO84" s="119"/>
      <c r="HKP84" s="119"/>
      <c r="HKQ84" s="119"/>
      <c r="HKR84" s="116"/>
      <c r="HKS84" s="187"/>
      <c r="HKT84" s="118"/>
      <c r="HKU84" s="119"/>
      <c r="HKV84" s="119"/>
      <c r="HKW84" s="119"/>
      <c r="HKX84" s="119"/>
      <c r="HKY84" s="119"/>
      <c r="HKZ84" s="116"/>
      <c r="HLA84" s="187"/>
      <c r="HLB84" s="118"/>
      <c r="HLC84" s="119"/>
      <c r="HLD84" s="119"/>
      <c r="HLE84" s="119"/>
      <c r="HLF84" s="119"/>
      <c r="HLG84" s="119"/>
      <c r="HLH84" s="116"/>
      <c r="HLI84" s="187"/>
      <c r="HLJ84" s="118"/>
      <c r="HLK84" s="119"/>
      <c r="HLL84" s="119"/>
      <c r="HLM84" s="119"/>
      <c r="HLN84" s="119"/>
      <c r="HLO84" s="119"/>
      <c r="HLP84" s="116"/>
      <c r="HLQ84" s="187"/>
      <c r="HLR84" s="118"/>
      <c r="HLS84" s="119"/>
      <c r="HLT84" s="119"/>
      <c r="HLU84" s="119"/>
      <c r="HLV84" s="119"/>
      <c r="HLW84" s="119"/>
      <c r="HLX84" s="116"/>
      <c r="HLY84" s="187"/>
      <c r="HLZ84" s="118"/>
      <c r="HMA84" s="119"/>
      <c r="HMB84" s="119"/>
      <c r="HMC84" s="119"/>
      <c r="HMD84" s="119"/>
      <c r="HME84" s="119"/>
      <c r="HMF84" s="116"/>
      <c r="HMG84" s="187"/>
      <c r="HMH84" s="118"/>
      <c r="HMI84" s="119"/>
      <c r="HMJ84" s="119"/>
      <c r="HMK84" s="119"/>
      <c r="HML84" s="119"/>
      <c r="HMM84" s="119"/>
      <c r="HMN84" s="116"/>
      <c r="HMO84" s="187"/>
      <c r="HMP84" s="118"/>
      <c r="HMQ84" s="119"/>
      <c r="HMR84" s="119"/>
      <c r="HMS84" s="119"/>
      <c r="HMT84" s="119"/>
      <c r="HMU84" s="119"/>
      <c r="HMV84" s="116"/>
      <c r="HMW84" s="187"/>
      <c r="HMX84" s="118"/>
      <c r="HMY84" s="119"/>
      <c r="HMZ84" s="119"/>
      <c r="HNA84" s="119"/>
      <c r="HNB84" s="119"/>
      <c r="HNC84" s="119"/>
      <c r="HND84" s="116"/>
      <c r="HNE84" s="187"/>
      <c r="HNF84" s="118"/>
      <c r="HNG84" s="119"/>
      <c r="HNH84" s="119"/>
      <c r="HNI84" s="119"/>
      <c r="HNJ84" s="119"/>
      <c r="HNK84" s="119"/>
      <c r="HNL84" s="116"/>
      <c r="HNM84" s="187"/>
      <c r="HNN84" s="118"/>
      <c r="HNO84" s="119"/>
      <c r="HNP84" s="119"/>
      <c r="HNQ84" s="119"/>
      <c r="HNR84" s="119"/>
      <c r="HNS84" s="119"/>
      <c r="HNT84" s="116"/>
      <c r="HNU84" s="187"/>
      <c r="HNV84" s="118"/>
      <c r="HNW84" s="119"/>
      <c r="HNX84" s="119"/>
      <c r="HNY84" s="119"/>
      <c r="HNZ84" s="119"/>
      <c r="HOA84" s="119"/>
      <c r="HOB84" s="116"/>
      <c r="HOC84" s="187"/>
      <c r="HOD84" s="118"/>
      <c r="HOE84" s="119"/>
      <c r="HOF84" s="119"/>
      <c r="HOG84" s="119"/>
      <c r="HOH84" s="119"/>
      <c r="HOI84" s="119"/>
      <c r="HOJ84" s="116"/>
      <c r="HOK84" s="187"/>
      <c r="HOL84" s="118"/>
      <c r="HOM84" s="119"/>
      <c r="HON84" s="119"/>
      <c r="HOO84" s="119"/>
      <c r="HOP84" s="119"/>
      <c r="HOQ84" s="119"/>
      <c r="HOR84" s="116"/>
      <c r="HOS84" s="187"/>
      <c r="HOT84" s="118"/>
      <c r="HOU84" s="119"/>
      <c r="HOV84" s="119"/>
      <c r="HOW84" s="119"/>
      <c r="HOX84" s="119"/>
      <c r="HOY84" s="119"/>
      <c r="HOZ84" s="116"/>
      <c r="HPA84" s="187"/>
      <c r="HPB84" s="118"/>
      <c r="HPC84" s="119"/>
      <c r="HPD84" s="119"/>
      <c r="HPE84" s="119"/>
      <c r="HPF84" s="119"/>
      <c r="HPG84" s="119"/>
      <c r="HPH84" s="116"/>
      <c r="HPI84" s="187"/>
      <c r="HPJ84" s="118"/>
      <c r="HPK84" s="119"/>
      <c r="HPL84" s="119"/>
      <c r="HPM84" s="119"/>
      <c r="HPN84" s="119"/>
      <c r="HPO84" s="119"/>
      <c r="HPP84" s="116"/>
      <c r="HPQ84" s="187"/>
      <c r="HPR84" s="118"/>
      <c r="HPS84" s="119"/>
      <c r="HPT84" s="119"/>
      <c r="HPU84" s="119"/>
      <c r="HPV84" s="119"/>
      <c r="HPW84" s="119"/>
      <c r="HPX84" s="116"/>
      <c r="HPY84" s="187"/>
      <c r="HPZ84" s="118"/>
      <c r="HQA84" s="119"/>
      <c r="HQB84" s="119"/>
      <c r="HQC84" s="119"/>
      <c r="HQD84" s="119"/>
      <c r="HQE84" s="119"/>
      <c r="HQF84" s="116"/>
      <c r="HQG84" s="187"/>
      <c r="HQH84" s="118"/>
      <c r="HQI84" s="119"/>
      <c r="HQJ84" s="119"/>
      <c r="HQK84" s="119"/>
      <c r="HQL84" s="119"/>
      <c r="HQM84" s="119"/>
      <c r="HQN84" s="116"/>
      <c r="HQO84" s="187"/>
      <c r="HQP84" s="118"/>
      <c r="HQQ84" s="119"/>
      <c r="HQR84" s="119"/>
      <c r="HQS84" s="119"/>
      <c r="HQT84" s="119"/>
      <c r="HQU84" s="119"/>
      <c r="HQV84" s="116"/>
      <c r="HQW84" s="187"/>
      <c r="HQX84" s="118"/>
      <c r="HQY84" s="119"/>
      <c r="HQZ84" s="119"/>
      <c r="HRA84" s="119"/>
      <c r="HRB84" s="119"/>
      <c r="HRC84" s="119"/>
      <c r="HRD84" s="116"/>
      <c r="HRE84" s="187"/>
      <c r="HRF84" s="118"/>
      <c r="HRG84" s="119"/>
      <c r="HRH84" s="119"/>
      <c r="HRI84" s="119"/>
      <c r="HRJ84" s="119"/>
      <c r="HRK84" s="119"/>
      <c r="HRL84" s="116"/>
      <c r="HRM84" s="187"/>
      <c r="HRN84" s="118"/>
      <c r="HRO84" s="119"/>
      <c r="HRP84" s="119"/>
      <c r="HRQ84" s="119"/>
      <c r="HRR84" s="119"/>
      <c r="HRS84" s="119"/>
      <c r="HRT84" s="116"/>
      <c r="HRU84" s="187"/>
      <c r="HRV84" s="118"/>
      <c r="HRW84" s="119"/>
      <c r="HRX84" s="119"/>
      <c r="HRY84" s="119"/>
      <c r="HRZ84" s="119"/>
      <c r="HSA84" s="119"/>
      <c r="HSB84" s="116"/>
      <c r="HSC84" s="187"/>
      <c r="HSD84" s="118"/>
      <c r="HSE84" s="119"/>
      <c r="HSF84" s="119"/>
      <c r="HSG84" s="119"/>
      <c r="HSH84" s="119"/>
      <c r="HSI84" s="119"/>
      <c r="HSJ84" s="116"/>
      <c r="HSK84" s="187"/>
      <c r="HSL84" s="118"/>
      <c r="HSM84" s="119"/>
      <c r="HSN84" s="119"/>
      <c r="HSO84" s="119"/>
      <c r="HSP84" s="119"/>
      <c r="HSQ84" s="119"/>
      <c r="HSR84" s="116"/>
      <c r="HSS84" s="187"/>
      <c r="HST84" s="118"/>
      <c r="HSU84" s="119"/>
      <c r="HSV84" s="119"/>
      <c r="HSW84" s="119"/>
      <c r="HSX84" s="119"/>
      <c r="HSY84" s="119"/>
      <c r="HSZ84" s="116"/>
      <c r="HTA84" s="187"/>
      <c r="HTB84" s="118"/>
      <c r="HTC84" s="119"/>
      <c r="HTD84" s="119"/>
      <c r="HTE84" s="119"/>
      <c r="HTF84" s="119"/>
      <c r="HTG84" s="119"/>
      <c r="HTH84" s="116"/>
      <c r="HTI84" s="187"/>
      <c r="HTJ84" s="118"/>
      <c r="HTK84" s="119"/>
      <c r="HTL84" s="119"/>
      <c r="HTM84" s="119"/>
      <c r="HTN84" s="119"/>
      <c r="HTO84" s="119"/>
      <c r="HTP84" s="116"/>
      <c r="HTQ84" s="187"/>
      <c r="HTR84" s="118"/>
      <c r="HTS84" s="119"/>
      <c r="HTT84" s="119"/>
      <c r="HTU84" s="119"/>
      <c r="HTV84" s="119"/>
      <c r="HTW84" s="119"/>
      <c r="HTX84" s="116"/>
      <c r="HTY84" s="187"/>
      <c r="HTZ84" s="118"/>
      <c r="HUA84" s="119"/>
      <c r="HUB84" s="119"/>
      <c r="HUC84" s="119"/>
      <c r="HUD84" s="119"/>
      <c r="HUE84" s="119"/>
      <c r="HUF84" s="116"/>
      <c r="HUG84" s="187"/>
      <c r="HUH84" s="118"/>
      <c r="HUI84" s="119"/>
      <c r="HUJ84" s="119"/>
      <c r="HUK84" s="119"/>
      <c r="HUL84" s="119"/>
      <c r="HUM84" s="119"/>
      <c r="HUN84" s="116"/>
      <c r="HUO84" s="187"/>
      <c r="HUP84" s="118"/>
      <c r="HUQ84" s="119"/>
      <c r="HUR84" s="119"/>
      <c r="HUS84" s="119"/>
      <c r="HUT84" s="119"/>
      <c r="HUU84" s="119"/>
      <c r="HUV84" s="116"/>
      <c r="HUW84" s="187"/>
      <c r="HUX84" s="118"/>
      <c r="HUY84" s="119"/>
      <c r="HUZ84" s="119"/>
      <c r="HVA84" s="119"/>
      <c r="HVB84" s="119"/>
      <c r="HVC84" s="119"/>
      <c r="HVD84" s="116"/>
      <c r="HVE84" s="187"/>
      <c r="HVF84" s="118"/>
      <c r="HVG84" s="119"/>
      <c r="HVH84" s="119"/>
      <c r="HVI84" s="119"/>
      <c r="HVJ84" s="119"/>
      <c r="HVK84" s="119"/>
      <c r="HVL84" s="116"/>
      <c r="HVM84" s="187"/>
      <c r="HVN84" s="118"/>
      <c r="HVO84" s="119"/>
      <c r="HVP84" s="119"/>
      <c r="HVQ84" s="119"/>
      <c r="HVR84" s="119"/>
      <c r="HVS84" s="119"/>
      <c r="HVT84" s="116"/>
      <c r="HVU84" s="187"/>
      <c r="HVV84" s="118"/>
      <c r="HVW84" s="119"/>
      <c r="HVX84" s="119"/>
      <c r="HVY84" s="119"/>
      <c r="HVZ84" s="119"/>
      <c r="HWA84" s="119"/>
      <c r="HWB84" s="116"/>
      <c r="HWC84" s="187"/>
      <c r="HWD84" s="118"/>
      <c r="HWE84" s="119"/>
      <c r="HWF84" s="119"/>
      <c r="HWG84" s="119"/>
      <c r="HWH84" s="119"/>
      <c r="HWI84" s="119"/>
      <c r="HWJ84" s="116"/>
      <c r="HWK84" s="187"/>
      <c r="HWL84" s="118"/>
      <c r="HWM84" s="119"/>
      <c r="HWN84" s="119"/>
      <c r="HWO84" s="119"/>
      <c r="HWP84" s="119"/>
      <c r="HWQ84" s="119"/>
      <c r="HWR84" s="116"/>
      <c r="HWS84" s="187"/>
      <c r="HWT84" s="118"/>
      <c r="HWU84" s="119"/>
      <c r="HWV84" s="119"/>
      <c r="HWW84" s="119"/>
      <c r="HWX84" s="119"/>
      <c r="HWY84" s="119"/>
      <c r="HWZ84" s="116"/>
      <c r="HXA84" s="187"/>
      <c r="HXB84" s="118"/>
      <c r="HXC84" s="119"/>
      <c r="HXD84" s="119"/>
      <c r="HXE84" s="119"/>
      <c r="HXF84" s="119"/>
      <c r="HXG84" s="119"/>
      <c r="HXH84" s="116"/>
      <c r="HXI84" s="187"/>
      <c r="HXJ84" s="118"/>
      <c r="HXK84" s="119"/>
      <c r="HXL84" s="119"/>
      <c r="HXM84" s="119"/>
      <c r="HXN84" s="119"/>
      <c r="HXO84" s="119"/>
      <c r="HXP84" s="116"/>
      <c r="HXQ84" s="187"/>
      <c r="HXR84" s="118"/>
      <c r="HXS84" s="119"/>
      <c r="HXT84" s="119"/>
      <c r="HXU84" s="119"/>
      <c r="HXV84" s="119"/>
      <c r="HXW84" s="119"/>
      <c r="HXX84" s="116"/>
      <c r="HXY84" s="187"/>
      <c r="HXZ84" s="118"/>
      <c r="HYA84" s="119"/>
      <c r="HYB84" s="119"/>
      <c r="HYC84" s="119"/>
      <c r="HYD84" s="119"/>
      <c r="HYE84" s="119"/>
      <c r="HYF84" s="116"/>
      <c r="HYG84" s="187"/>
      <c r="HYH84" s="118"/>
      <c r="HYI84" s="119"/>
      <c r="HYJ84" s="119"/>
      <c r="HYK84" s="119"/>
      <c r="HYL84" s="119"/>
      <c r="HYM84" s="119"/>
      <c r="HYN84" s="116"/>
      <c r="HYO84" s="187"/>
      <c r="HYP84" s="118"/>
      <c r="HYQ84" s="119"/>
      <c r="HYR84" s="119"/>
      <c r="HYS84" s="119"/>
      <c r="HYT84" s="119"/>
      <c r="HYU84" s="119"/>
      <c r="HYV84" s="116"/>
      <c r="HYW84" s="187"/>
      <c r="HYX84" s="118"/>
      <c r="HYY84" s="119"/>
      <c r="HYZ84" s="119"/>
      <c r="HZA84" s="119"/>
      <c r="HZB84" s="119"/>
      <c r="HZC84" s="119"/>
      <c r="HZD84" s="116"/>
      <c r="HZE84" s="187"/>
      <c r="HZF84" s="118"/>
      <c r="HZG84" s="119"/>
      <c r="HZH84" s="119"/>
      <c r="HZI84" s="119"/>
      <c r="HZJ84" s="119"/>
      <c r="HZK84" s="119"/>
      <c r="HZL84" s="116"/>
      <c r="HZM84" s="187"/>
      <c r="HZN84" s="118"/>
      <c r="HZO84" s="119"/>
      <c r="HZP84" s="119"/>
      <c r="HZQ84" s="119"/>
      <c r="HZR84" s="119"/>
      <c r="HZS84" s="119"/>
      <c r="HZT84" s="116"/>
      <c r="HZU84" s="187"/>
      <c r="HZV84" s="118"/>
      <c r="HZW84" s="119"/>
      <c r="HZX84" s="119"/>
      <c r="HZY84" s="119"/>
      <c r="HZZ84" s="119"/>
      <c r="IAA84" s="119"/>
      <c r="IAB84" s="116"/>
      <c r="IAC84" s="187"/>
      <c r="IAD84" s="118"/>
      <c r="IAE84" s="119"/>
      <c r="IAF84" s="119"/>
      <c r="IAG84" s="119"/>
      <c r="IAH84" s="119"/>
      <c r="IAI84" s="119"/>
      <c r="IAJ84" s="116"/>
      <c r="IAK84" s="187"/>
      <c r="IAL84" s="118"/>
      <c r="IAM84" s="119"/>
      <c r="IAN84" s="119"/>
      <c r="IAO84" s="119"/>
      <c r="IAP84" s="119"/>
      <c r="IAQ84" s="119"/>
      <c r="IAR84" s="116"/>
      <c r="IAS84" s="187"/>
      <c r="IAT84" s="118"/>
      <c r="IAU84" s="119"/>
      <c r="IAV84" s="119"/>
      <c r="IAW84" s="119"/>
      <c r="IAX84" s="119"/>
      <c r="IAY84" s="119"/>
      <c r="IAZ84" s="116"/>
      <c r="IBA84" s="187"/>
      <c r="IBB84" s="118"/>
      <c r="IBC84" s="119"/>
      <c r="IBD84" s="119"/>
      <c r="IBE84" s="119"/>
      <c r="IBF84" s="119"/>
      <c r="IBG84" s="119"/>
      <c r="IBH84" s="116"/>
      <c r="IBI84" s="187"/>
      <c r="IBJ84" s="118"/>
      <c r="IBK84" s="119"/>
      <c r="IBL84" s="119"/>
      <c r="IBM84" s="119"/>
      <c r="IBN84" s="119"/>
      <c r="IBO84" s="119"/>
      <c r="IBP84" s="116"/>
      <c r="IBQ84" s="187"/>
      <c r="IBR84" s="118"/>
      <c r="IBS84" s="119"/>
      <c r="IBT84" s="119"/>
      <c r="IBU84" s="119"/>
      <c r="IBV84" s="119"/>
      <c r="IBW84" s="119"/>
      <c r="IBX84" s="116"/>
      <c r="IBY84" s="187"/>
      <c r="IBZ84" s="118"/>
      <c r="ICA84" s="119"/>
      <c r="ICB84" s="119"/>
      <c r="ICC84" s="119"/>
      <c r="ICD84" s="119"/>
      <c r="ICE84" s="119"/>
      <c r="ICF84" s="116"/>
      <c r="ICG84" s="187"/>
      <c r="ICH84" s="118"/>
      <c r="ICI84" s="119"/>
      <c r="ICJ84" s="119"/>
      <c r="ICK84" s="119"/>
      <c r="ICL84" s="119"/>
      <c r="ICM84" s="119"/>
      <c r="ICN84" s="116"/>
      <c r="ICO84" s="187"/>
      <c r="ICP84" s="118"/>
      <c r="ICQ84" s="119"/>
      <c r="ICR84" s="119"/>
      <c r="ICS84" s="119"/>
      <c r="ICT84" s="119"/>
      <c r="ICU84" s="119"/>
      <c r="ICV84" s="116"/>
      <c r="ICW84" s="187"/>
      <c r="ICX84" s="118"/>
      <c r="ICY84" s="119"/>
      <c r="ICZ84" s="119"/>
      <c r="IDA84" s="119"/>
      <c r="IDB84" s="119"/>
      <c r="IDC84" s="119"/>
      <c r="IDD84" s="116"/>
      <c r="IDE84" s="187"/>
      <c r="IDF84" s="118"/>
      <c r="IDG84" s="119"/>
      <c r="IDH84" s="119"/>
      <c r="IDI84" s="119"/>
      <c r="IDJ84" s="119"/>
      <c r="IDK84" s="119"/>
      <c r="IDL84" s="116"/>
      <c r="IDM84" s="187"/>
      <c r="IDN84" s="118"/>
      <c r="IDO84" s="119"/>
      <c r="IDP84" s="119"/>
      <c r="IDQ84" s="119"/>
      <c r="IDR84" s="119"/>
      <c r="IDS84" s="119"/>
      <c r="IDT84" s="116"/>
      <c r="IDU84" s="187"/>
      <c r="IDV84" s="118"/>
      <c r="IDW84" s="119"/>
      <c r="IDX84" s="119"/>
      <c r="IDY84" s="119"/>
      <c r="IDZ84" s="119"/>
      <c r="IEA84" s="119"/>
      <c r="IEB84" s="116"/>
      <c r="IEC84" s="187"/>
      <c r="IED84" s="118"/>
      <c r="IEE84" s="119"/>
      <c r="IEF84" s="119"/>
      <c r="IEG84" s="119"/>
      <c r="IEH84" s="119"/>
      <c r="IEI84" s="119"/>
      <c r="IEJ84" s="116"/>
      <c r="IEK84" s="187"/>
      <c r="IEL84" s="118"/>
      <c r="IEM84" s="119"/>
      <c r="IEN84" s="119"/>
      <c r="IEO84" s="119"/>
      <c r="IEP84" s="119"/>
      <c r="IEQ84" s="119"/>
      <c r="IER84" s="116"/>
      <c r="IES84" s="187"/>
      <c r="IET84" s="118"/>
      <c r="IEU84" s="119"/>
      <c r="IEV84" s="119"/>
      <c r="IEW84" s="119"/>
      <c r="IEX84" s="119"/>
      <c r="IEY84" s="119"/>
      <c r="IEZ84" s="116"/>
      <c r="IFA84" s="187"/>
      <c r="IFB84" s="118"/>
      <c r="IFC84" s="119"/>
      <c r="IFD84" s="119"/>
      <c r="IFE84" s="119"/>
      <c r="IFF84" s="119"/>
      <c r="IFG84" s="119"/>
      <c r="IFH84" s="116"/>
      <c r="IFI84" s="187"/>
      <c r="IFJ84" s="118"/>
      <c r="IFK84" s="119"/>
      <c r="IFL84" s="119"/>
      <c r="IFM84" s="119"/>
      <c r="IFN84" s="119"/>
      <c r="IFO84" s="119"/>
      <c r="IFP84" s="116"/>
      <c r="IFQ84" s="187"/>
      <c r="IFR84" s="118"/>
      <c r="IFS84" s="119"/>
      <c r="IFT84" s="119"/>
      <c r="IFU84" s="119"/>
      <c r="IFV84" s="119"/>
      <c r="IFW84" s="119"/>
      <c r="IFX84" s="116"/>
      <c r="IFY84" s="187"/>
      <c r="IFZ84" s="118"/>
      <c r="IGA84" s="119"/>
      <c r="IGB84" s="119"/>
      <c r="IGC84" s="119"/>
      <c r="IGD84" s="119"/>
      <c r="IGE84" s="119"/>
      <c r="IGF84" s="116"/>
      <c r="IGG84" s="187"/>
      <c r="IGH84" s="118"/>
      <c r="IGI84" s="119"/>
      <c r="IGJ84" s="119"/>
      <c r="IGK84" s="119"/>
      <c r="IGL84" s="119"/>
      <c r="IGM84" s="119"/>
      <c r="IGN84" s="116"/>
      <c r="IGO84" s="187"/>
      <c r="IGP84" s="118"/>
      <c r="IGQ84" s="119"/>
      <c r="IGR84" s="119"/>
      <c r="IGS84" s="119"/>
      <c r="IGT84" s="119"/>
      <c r="IGU84" s="119"/>
      <c r="IGV84" s="116"/>
      <c r="IGW84" s="187"/>
      <c r="IGX84" s="118"/>
      <c r="IGY84" s="119"/>
      <c r="IGZ84" s="119"/>
      <c r="IHA84" s="119"/>
      <c r="IHB84" s="119"/>
      <c r="IHC84" s="119"/>
      <c r="IHD84" s="116"/>
      <c r="IHE84" s="187"/>
      <c r="IHF84" s="118"/>
      <c r="IHG84" s="119"/>
      <c r="IHH84" s="119"/>
      <c r="IHI84" s="119"/>
      <c r="IHJ84" s="119"/>
      <c r="IHK84" s="119"/>
      <c r="IHL84" s="116"/>
      <c r="IHM84" s="187"/>
      <c r="IHN84" s="118"/>
      <c r="IHO84" s="119"/>
      <c r="IHP84" s="119"/>
      <c r="IHQ84" s="119"/>
      <c r="IHR84" s="119"/>
      <c r="IHS84" s="119"/>
      <c r="IHT84" s="116"/>
      <c r="IHU84" s="187"/>
      <c r="IHV84" s="118"/>
      <c r="IHW84" s="119"/>
      <c r="IHX84" s="119"/>
      <c r="IHY84" s="119"/>
      <c r="IHZ84" s="119"/>
      <c r="IIA84" s="119"/>
      <c r="IIB84" s="116"/>
      <c r="IIC84" s="187"/>
      <c r="IID84" s="118"/>
      <c r="IIE84" s="119"/>
      <c r="IIF84" s="119"/>
      <c r="IIG84" s="119"/>
      <c r="IIH84" s="119"/>
      <c r="III84" s="119"/>
      <c r="IIJ84" s="116"/>
      <c r="IIK84" s="187"/>
      <c r="IIL84" s="118"/>
      <c r="IIM84" s="119"/>
      <c r="IIN84" s="119"/>
      <c r="IIO84" s="119"/>
      <c r="IIP84" s="119"/>
      <c r="IIQ84" s="119"/>
      <c r="IIR84" s="116"/>
      <c r="IIS84" s="187"/>
      <c r="IIT84" s="118"/>
      <c r="IIU84" s="119"/>
      <c r="IIV84" s="119"/>
      <c r="IIW84" s="119"/>
      <c r="IIX84" s="119"/>
      <c r="IIY84" s="119"/>
      <c r="IIZ84" s="116"/>
      <c r="IJA84" s="187"/>
      <c r="IJB84" s="118"/>
      <c r="IJC84" s="119"/>
      <c r="IJD84" s="119"/>
      <c r="IJE84" s="119"/>
      <c r="IJF84" s="119"/>
      <c r="IJG84" s="119"/>
      <c r="IJH84" s="116"/>
      <c r="IJI84" s="187"/>
      <c r="IJJ84" s="118"/>
      <c r="IJK84" s="119"/>
      <c r="IJL84" s="119"/>
      <c r="IJM84" s="119"/>
      <c r="IJN84" s="119"/>
      <c r="IJO84" s="119"/>
      <c r="IJP84" s="116"/>
      <c r="IJQ84" s="187"/>
      <c r="IJR84" s="118"/>
      <c r="IJS84" s="119"/>
      <c r="IJT84" s="119"/>
      <c r="IJU84" s="119"/>
      <c r="IJV84" s="119"/>
      <c r="IJW84" s="119"/>
      <c r="IJX84" s="116"/>
      <c r="IJY84" s="187"/>
      <c r="IJZ84" s="118"/>
      <c r="IKA84" s="119"/>
      <c r="IKB84" s="119"/>
      <c r="IKC84" s="119"/>
      <c r="IKD84" s="119"/>
      <c r="IKE84" s="119"/>
      <c r="IKF84" s="116"/>
      <c r="IKG84" s="187"/>
      <c r="IKH84" s="118"/>
      <c r="IKI84" s="119"/>
      <c r="IKJ84" s="119"/>
      <c r="IKK84" s="119"/>
      <c r="IKL84" s="119"/>
      <c r="IKM84" s="119"/>
      <c r="IKN84" s="116"/>
      <c r="IKO84" s="187"/>
      <c r="IKP84" s="118"/>
      <c r="IKQ84" s="119"/>
      <c r="IKR84" s="119"/>
      <c r="IKS84" s="119"/>
      <c r="IKT84" s="119"/>
      <c r="IKU84" s="119"/>
      <c r="IKV84" s="116"/>
      <c r="IKW84" s="187"/>
      <c r="IKX84" s="118"/>
      <c r="IKY84" s="119"/>
      <c r="IKZ84" s="119"/>
      <c r="ILA84" s="119"/>
      <c r="ILB84" s="119"/>
      <c r="ILC84" s="119"/>
      <c r="ILD84" s="116"/>
      <c r="ILE84" s="187"/>
      <c r="ILF84" s="118"/>
      <c r="ILG84" s="119"/>
      <c r="ILH84" s="119"/>
      <c r="ILI84" s="119"/>
      <c r="ILJ84" s="119"/>
      <c r="ILK84" s="119"/>
      <c r="ILL84" s="116"/>
      <c r="ILM84" s="187"/>
      <c r="ILN84" s="118"/>
      <c r="ILO84" s="119"/>
      <c r="ILP84" s="119"/>
      <c r="ILQ84" s="119"/>
      <c r="ILR84" s="119"/>
      <c r="ILS84" s="119"/>
      <c r="ILT84" s="116"/>
      <c r="ILU84" s="187"/>
      <c r="ILV84" s="118"/>
      <c r="ILW84" s="119"/>
      <c r="ILX84" s="119"/>
      <c r="ILY84" s="119"/>
      <c r="ILZ84" s="119"/>
      <c r="IMA84" s="119"/>
      <c r="IMB84" s="116"/>
      <c r="IMC84" s="187"/>
      <c r="IMD84" s="118"/>
      <c r="IME84" s="119"/>
      <c r="IMF84" s="119"/>
      <c r="IMG84" s="119"/>
      <c r="IMH84" s="119"/>
      <c r="IMI84" s="119"/>
      <c r="IMJ84" s="116"/>
      <c r="IMK84" s="187"/>
      <c r="IML84" s="118"/>
      <c r="IMM84" s="119"/>
      <c r="IMN84" s="119"/>
      <c r="IMO84" s="119"/>
      <c r="IMP84" s="119"/>
      <c r="IMQ84" s="119"/>
      <c r="IMR84" s="116"/>
      <c r="IMS84" s="187"/>
      <c r="IMT84" s="118"/>
      <c r="IMU84" s="119"/>
      <c r="IMV84" s="119"/>
      <c r="IMW84" s="119"/>
      <c r="IMX84" s="119"/>
      <c r="IMY84" s="119"/>
      <c r="IMZ84" s="116"/>
      <c r="INA84" s="187"/>
      <c r="INB84" s="118"/>
      <c r="INC84" s="119"/>
      <c r="IND84" s="119"/>
      <c r="INE84" s="119"/>
      <c r="INF84" s="119"/>
      <c r="ING84" s="119"/>
      <c r="INH84" s="116"/>
      <c r="INI84" s="187"/>
      <c r="INJ84" s="118"/>
      <c r="INK84" s="119"/>
      <c r="INL84" s="119"/>
      <c r="INM84" s="119"/>
      <c r="INN84" s="119"/>
      <c r="INO84" s="119"/>
      <c r="INP84" s="116"/>
      <c r="INQ84" s="187"/>
      <c r="INR84" s="118"/>
      <c r="INS84" s="119"/>
      <c r="INT84" s="119"/>
      <c r="INU84" s="119"/>
      <c r="INV84" s="119"/>
      <c r="INW84" s="119"/>
      <c r="INX84" s="116"/>
      <c r="INY84" s="187"/>
      <c r="INZ84" s="118"/>
      <c r="IOA84" s="119"/>
      <c r="IOB84" s="119"/>
      <c r="IOC84" s="119"/>
      <c r="IOD84" s="119"/>
      <c r="IOE84" s="119"/>
      <c r="IOF84" s="116"/>
      <c r="IOG84" s="187"/>
      <c r="IOH84" s="118"/>
      <c r="IOI84" s="119"/>
      <c r="IOJ84" s="119"/>
      <c r="IOK84" s="119"/>
      <c r="IOL84" s="119"/>
      <c r="IOM84" s="119"/>
      <c r="ION84" s="116"/>
      <c r="IOO84" s="187"/>
      <c r="IOP84" s="118"/>
      <c r="IOQ84" s="119"/>
      <c r="IOR84" s="119"/>
      <c r="IOS84" s="119"/>
      <c r="IOT84" s="119"/>
      <c r="IOU84" s="119"/>
      <c r="IOV84" s="116"/>
      <c r="IOW84" s="187"/>
      <c r="IOX84" s="118"/>
      <c r="IOY84" s="119"/>
      <c r="IOZ84" s="119"/>
      <c r="IPA84" s="119"/>
      <c r="IPB84" s="119"/>
      <c r="IPC84" s="119"/>
      <c r="IPD84" s="116"/>
      <c r="IPE84" s="187"/>
      <c r="IPF84" s="118"/>
      <c r="IPG84" s="119"/>
      <c r="IPH84" s="119"/>
      <c r="IPI84" s="119"/>
      <c r="IPJ84" s="119"/>
      <c r="IPK84" s="119"/>
      <c r="IPL84" s="116"/>
      <c r="IPM84" s="187"/>
      <c r="IPN84" s="118"/>
      <c r="IPO84" s="119"/>
      <c r="IPP84" s="119"/>
      <c r="IPQ84" s="119"/>
      <c r="IPR84" s="119"/>
      <c r="IPS84" s="119"/>
      <c r="IPT84" s="116"/>
      <c r="IPU84" s="187"/>
      <c r="IPV84" s="118"/>
      <c r="IPW84" s="119"/>
      <c r="IPX84" s="119"/>
      <c r="IPY84" s="119"/>
      <c r="IPZ84" s="119"/>
      <c r="IQA84" s="119"/>
      <c r="IQB84" s="116"/>
      <c r="IQC84" s="187"/>
      <c r="IQD84" s="118"/>
      <c r="IQE84" s="119"/>
      <c r="IQF84" s="119"/>
      <c r="IQG84" s="119"/>
      <c r="IQH84" s="119"/>
      <c r="IQI84" s="119"/>
      <c r="IQJ84" s="116"/>
      <c r="IQK84" s="187"/>
      <c r="IQL84" s="118"/>
      <c r="IQM84" s="119"/>
      <c r="IQN84" s="119"/>
      <c r="IQO84" s="119"/>
      <c r="IQP84" s="119"/>
      <c r="IQQ84" s="119"/>
      <c r="IQR84" s="116"/>
      <c r="IQS84" s="187"/>
      <c r="IQT84" s="118"/>
      <c r="IQU84" s="119"/>
      <c r="IQV84" s="119"/>
      <c r="IQW84" s="119"/>
      <c r="IQX84" s="119"/>
      <c r="IQY84" s="119"/>
      <c r="IQZ84" s="116"/>
      <c r="IRA84" s="187"/>
      <c r="IRB84" s="118"/>
      <c r="IRC84" s="119"/>
      <c r="IRD84" s="119"/>
      <c r="IRE84" s="119"/>
      <c r="IRF84" s="119"/>
      <c r="IRG84" s="119"/>
      <c r="IRH84" s="116"/>
      <c r="IRI84" s="187"/>
      <c r="IRJ84" s="118"/>
      <c r="IRK84" s="119"/>
      <c r="IRL84" s="119"/>
      <c r="IRM84" s="119"/>
      <c r="IRN84" s="119"/>
      <c r="IRO84" s="119"/>
      <c r="IRP84" s="116"/>
      <c r="IRQ84" s="187"/>
      <c r="IRR84" s="118"/>
      <c r="IRS84" s="119"/>
      <c r="IRT84" s="119"/>
      <c r="IRU84" s="119"/>
      <c r="IRV84" s="119"/>
      <c r="IRW84" s="119"/>
      <c r="IRX84" s="116"/>
      <c r="IRY84" s="187"/>
      <c r="IRZ84" s="118"/>
      <c r="ISA84" s="119"/>
      <c r="ISB84" s="119"/>
      <c r="ISC84" s="119"/>
      <c r="ISD84" s="119"/>
      <c r="ISE84" s="119"/>
      <c r="ISF84" s="116"/>
      <c r="ISG84" s="187"/>
      <c r="ISH84" s="118"/>
      <c r="ISI84" s="119"/>
      <c r="ISJ84" s="119"/>
      <c r="ISK84" s="119"/>
      <c r="ISL84" s="119"/>
      <c r="ISM84" s="119"/>
      <c r="ISN84" s="116"/>
      <c r="ISO84" s="187"/>
      <c r="ISP84" s="118"/>
      <c r="ISQ84" s="119"/>
      <c r="ISR84" s="119"/>
      <c r="ISS84" s="119"/>
      <c r="IST84" s="119"/>
      <c r="ISU84" s="119"/>
      <c r="ISV84" s="116"/>
      <c r="ISW84" s="187"/>
      <c r="ISX84" s="118"/>
      <c r="ISY84" s="119"/>
      <c r="ISZ84" s="119"/>
      <c r="ITA84" s="119"/>
      <c r="ITB84" s="119"/>
      <c r="ITC84" s="119"/>
      <c r="ITD84" s="116"/>
      <c r="ITE84" s="187"/>
      <c r="ITF84" s="118"/>
      <c r="ITG84" s="119"/>
      <c r="ITH84" s="119"/>
      <c r="ITI84" s="119"/>
      <c r="ITJ84" s="119"/>
      <c r="ITK84" s="119"/>
      <c r="ITL84" s="116"/>
      <c r="ITM84" s="187"/>
      <c r="ITN84" s="118"/>
      <c r="ITO84" s="119"/>
      <c r="ITP84" s="119"/>
      <c r="ITQ84" s="119"/>
      <c r="ITR84" s="119"/>
      <c r="ITS84" s="119"/>
      <c r="ITT84" s="116"/>
      <c r="ITU84" s="187"/>
      <c r="ITV84" s="118"/>
      <c r="ITW84" s="119"/>
      <c r="ITX84" s="119"/>
      <c r="ITY84" s="119"/>
      <c r="ITZ84" s="119"/>
      <c r="IUA84" s="119"/>
      <c r="IUB84" s="116"/>
      <c r="IUC84" s="187"/>
      <c r="IUD84" s="118"/>
      <c r="IUE84" s="119"/>
      <c r="IUF84" s="119"/>
      <c r="IUG84" s="119"/>
      <c r="IUH84" s="119"/>
      <c r="IUI84" s="119"/>
      <c r="IUJ84" s="116"/>
      <c r="IUK84" s="187"/>
      <c r="IUL84" s="118"/>
      <c r="IUM84" s="119"/>
      <c r="IUN84" s="119"/>
      <c r="IUO84" s="119"/>
      <c r="IUP84" s="119"/>
      <c r="IUQ84" s="119"/>
      <c r="IUR84" s="116"/>
      <c r="IUS84" s="187"/>
      <c r="IUT84" s="118"/>
      <c r="IUU84" s="119"/>
      <c r="IUV84" s="119"/>
      <c r="IUW84" s="119"/>
      <c r="IUX84" s="119"/>
      <c r="IUY84" s="119"/>
      <c r="IUZ84" s="116"/>
      <c r="IVA84" s="187"/>
      <c r="IVB84" s="118"/>
      <c r="IVC84" s="119"/>
      <c r="IVD84" s="119"/>
      <c r="IVE84" s="119"/>
      <c r="IVF84" s="119"/>
      <c r="IVG84" s="119"/>
      <c r="IVH84" s="116"/>
      <c r="IVI84" s="187"/>
      <c r="IVJ84" s="118"/>
      <c r="IVK84" s="119"/>
      <c r="IVL84" s="119"/>
      <c r="IVM84" s="119"/>
      <c r="IVN84" s="119"/>
      <c r="IVO84" s="119"/>
      <c r="IVP84" s="116"/>
      <c r="IVQ84" s="187"/>
      <c r="IVR84" s="118"/>
      <c r="IVS84" s="119"/>
      <c r="IVT84" s="119"/>
      <c r="IVU84" s="119"/>
      <c r="IVV84" s="119"/>
      <c r="IVW84" s="119"/>
      <c r="IVX84" s="116"/>
      <c r="IVY84" s="187"/>
      <c r="IVZ84" s="118"/>
      <c r="IWA84" s="119"/>
      <c r="IWB84" s="119"/>
      <c r="IWC84" s="119"/>
      <c r="IWD84" s="119"/>
      <c r="IWE84" s="119"/>
      <c r="IWF84" s="116"/>
      <c r="IWG84" s="187"/>
      <c r="IWH84" s="118"/>
      <c r="IWI84" s="119"/>
      <c r="IWJ84" s="119"/>
      <c r="IWK84" s="119"/>
      <c r="IWL84" s="119"/>
      <c r="IWM84" s="119"/>
      <c r="IWN84" s="116"/>
      <c r="IWO84" s="187"/>
      <c r="IWP84" s="118"/>
      <c r="IWQ84" s="119"/>
      <c r="IWR84" s="119"/>
      <c r="IWS84" s="119"/>
      <c r="IWT84" s="119"/>
      <c r="IWU84" s="119"/>
      <c r="IWV84" s="116"/>
      <c r="IWW84" s="187"/>
      <c r="IWX84" s="118"/>
      <c r="IWY84" s="119"/>
      <c r="IWZ84" s="119"/>
      <c r="IXA84" s="119"/>
      <c r="IXB84" s="119"/>
      <c r="IXC84" s="119"/>
      <c r="IXD84" s="116"/>
      <c r="IXE84" s="187"/>
      <c r="IXF84" s="118"/>
      <c r="IXG84" s="119"/>
      <c r="IXH84" s="119"/>
      <c r="IXI84" s="119"/>
      <c r="IXJ84" s="119"/>
      <c r="IXK84" s="119"/>
      <c r="IXL84" s="116"/>
      <c r="IXM84" s="187"/>
      <c r="IXN84" s="118"/>
      <c r="IXO84" s="119"/>
      <c r="IXP84" s="119"/>
      <c r="IXQ84" s="119"/>
      <c r="IXR84" s="119"/>
      <c r="IXS84" s="119"/>
      <c r="IXT84" s="116"/>
      <c r="IXU84" s="187"/>
      <c r="IXV84" s="118"/>
      <c r="IXW84" s="119"/>
      <c r="IXX84" s="119"/>
      <c r="IXY84" s="119"/>
      <c r="IXZ84" s="119"/>
      <c r="IYA84" s="119"/>
      <c r="IYB84" s="116"/>
      <c r="IYC84" s="187"/>
      <c r="IYD84" s="118"/>
      <c r="IYE84" s="119"/>
      <c r="IYF84" s="119"/>
      <c r="IYG84" s="119"/>
      <c r="IYH84" s="119"/>
      <c r="IYI84" s="119"/>
      <c r="IYJ84" s="116"/>
      <c r="IYK84" s="187"/>
      <c r="IYL84" s="118"/>
      <c r="IYM84" s="119"/>
      <c r="IYN84" s="119"/>
      <c r="IYO84" s="119"/>
      <c r="IYP84" s="119"/>
      <c r="IYQ84" s="119"/>
      <c r="IYR84" s="116"/>
      <c r="IYS84" s="187"/>
      <c r="IYT84" s="118"/>
      <c r="IYU84" s="119"/>
      <c r="IYV84" s="119"/>
      <c r="IYW84" s="119"/>
      <c r="IYX84" s="119"/>
      <c r="IYY84" s="119"/>
      <c r="IYZ84" s="116"/>
      <c r="IZA84" s="187"/>
      <c r="IZB84" s="118"/>
      <c r="IZC84" s="119"/>
      <c r="IZD84" s="119"/>
      <c r="IZE84" s="119"/>
      <c r="IZF84" s="119"/>
      <c r="IZG84" s="119"/>
      <c r="IZH84" s="116"/>
      <c r="IZI84" s="187"/>
      <c r="IZJ84" s="118"/>
      <c r="IZK84" s="119"/>
      <c r="IZL84" s="119"/>
      <c r="IZM84" s="119"/>
      <c r="IZN84" s="119"/>
      <c r="IZO84" s="119"/>
      <c r="IZP84" s="116"/>
      <c r="IZQ84" s="187"/>
      <c r="IZR84" s="118"/>
      <c r="IZS84" s="119"/>
      <c r="IZT84" s="119"/>
      <c r="IZU84" s="119"/>
      <c r="IZV84" s="119"/>
      <c r="IZW84" s="119"/>
      <c r="IZX84" s="116"/>
      <c r="IZY84" s="187"/>
      <c r="IZZ84" s="118"/>
      <c r="JAA84" s="119"/>
      <c r="JAB84" s="119"/>
      <c r="JAC84" s="119"/>
      <c r="JAD84" s="119"/>
      <c r="JAE84" s="119"/>
      <c r="JAF84" s="116"/>
      <c r="JAG84" s="187"/>
      <c r="JAH84" s="118"/>
      <c r="JAI84" s="119"/>
      <c r="JAJ84" s="119"/>
      <c r="JAK84" s="119"/>
      <c r="JAL84" s="119"/>
      <c r="JAM84" s="119"/>
      <c r="JAN84" s="116"/>
      <c r="JAO84" s="187"/>
      <c r="JAP84" s="118"/>
      <c r="JAQ84" s="119"/>
      <c r="JAR84" s="119"/>
      <c r="JAS84" s="119"/>
      <c r="JAT84" s="119"/>
      <c r="JAU84" s="119"/>
      <c r="JAV84" s="116"/>
      <c r="JAW84" s="187"/>
      <c r="JAX84" s="118"/>
      <c r="JAY84" s="119"/>
      <c r="JAZ84" s="119"/>
      <c r="JBA84" s="119"/>
      <c r="JBB84" s="119"/>
      <c r="JBC84" s="119"/>
      <c r="JBD84" s="116"/>
      <c r="JBE84" s="187"/>
      <c r="JBF84" s="118"/>
      <c r="JBG84" s="119"/>
      <c r="JBH84" s="119"/>
      <c r="JBI84" s="119"/>
      <c r="JBJ84" s="119"/>
      <c r="JBK84" s="119"/>
      <c r="JBL84" s="116"/>
      <c r="JBM84" s="187"/>
      <c r="JBN84" s="118"/>
      <c r="JBO84" s="119"/>
      <c r="JBP84" s="119"/>
      <c r="JBQ84" s="119"/>
      <c r="JBR84" s="119"/>
      <c r="JBS84" s="119"/>
      <c r="JBT84" s="116"/>
      <c r="JBU84" s="187"/>
      <c r="JBV84" s="118"/>
      <c r="JBW84" s="119"/>
      <c r="JBX84" s="119"/>
      <c r="JBY84" s="119"/>
      <c r="JBZ84" s="119"/>
      <c r="JCA84" s="119"/>
      <c r="JCB84" s="116"/>
      <c r="JCC84" s="187"/>
      <c r="JCD84" s="118"/>
      <c r="JCE84" s="119"/>
      <c r="JCF84" s="119"/>
      <c r="JCG84" s="119"/>
      <c r="JCH84" s="119"/>
      <c r="JCI84" s="119"/>
      <c r="JCJ84" s="116"/>
      <c r="JCK84" s="187"/>
      <c r="JCL84" s="118"/>
      <c r="JCM84" s="119"/>
      <c r="JCN84" s="119"/>
      <c r="JCO84" s="119"/>
      <c r="JCP84" s="119"/>
      <c r="JCQ84" s="119"/>
      <c r="JCR84" s="116"/>
      <c r="JCS84" s="187"/>
      <c r="JCT84" s="118"/>
      <c r="JCU84" s="119"/>
      <c r="JCV84" s="119"/>
      <c r="JCW84" s="119"/>
      <c r="JCX84" s="119"/>
      <c r="JCY84" s="119"/>
      <c r="JCZ84" s="116"/>
      <c r="JDA84" s="187"/>
      <c r="JDB84" s="118"/>
      <c r="JDC84" s="119"/>
      <c r="JDD84" s="119"/>
      <c r="JDE84" s="119"/>
      <c r="JDF84" s="119"/>
      <c r="JDG84" s="119"/>
      <c r="JDH84" s="116"/>
      <c r="JDI84" s="187"/>
      <c r="JDJ84" s="118"/>
      <c r="JDK84" s="119"/>
      <c r="JDL84" s="119"/>
      <c r="JDM84" s="119"/>
      <c r="JDN84" s="119"/>
      <c r="JDO84" s="119"/>
      <c r="JDP84" s="116"/>
      <c r="JDQ84" s="187"/>
      <c r="JDR84" s="118"/>
      <c r="JDS84" s="119"/>
      <c r="JDT84" s="119"/>
      <c r="JDU84" s="119"/>
      <c r="JDV84" s="119"/>
      <c r="JDW84" s="119"/>
      <c r="JDX84" s="116"/>
      <c r="JDY84" s="187"/>
      <c r="JDZ84" s="118"/>
      <c r="JEA84" s="119"/>
      <c r="JEB84" s="119"/>
      <c r="JEC84" s="119"/>
      <c r="JED84" s="119"/>
      <c r="JEE84" s="119"/>
      <c r="JEF84" s="116"/>
      <c r="JEG84" s="187"/>
      <c r="JEH84" s="118"/>
      <c r="JEI84" s="119"/>
      <c r="JEJ84" s="119"/>
      <c r="JEK84" s="119"/>
      <c r="JEL84" s="119"/>
      <c r="JEM84" s="119"/>
      <c r="JEN84" s="116"/>
      <c r="JEO84" s="187"/>
      <c r="JEP84" s="118"/>
      <c r="JEQ84" s="119"/>
      <c r="JER84" s="119"/>
      <c r="JES84" s="119"/>
      <c r="JET84" s="119"/>
      <c r="JEU84" s="119"/>
      <c r="JEV84" s="116"/>
      <c r="JEW84" s="187"/>
      <c r="JEX84" s="118"/>
      <c r="JEY84" s="119"/>
      <c r="JEZ84" s="119"/>
      <c r="JFA84" s="119"/>
      <c r="JFB84" s="119"/>
      <c r="JFC84" s="119"/>
      <c r="JFD84" s="116"/>
      <c r="JFE84" s="187"/>
      <c r="JFF84" s="118"/>
      <c r="JFG84" s="119"/>
      <c r="JFH84" s="119"/>
      <c r="JFI84" s="119"/>
      <c r="JFJ84" s="119"/>
      <c r="JFK84" s="119"/>
      <c r="JFL84" s="116"/>
      <c r="JFM84" s="187"/>
      <c r="JFN84" s="118"/>
      <c r="JFO84" s="119"/>
      <c r="JFP84" s="119"/>
      <c r="JFQ84" s="119"/>
      <c r="JFR84" s="119"/>
      <c r="JFS84" s="119"/>
      <c r="JFT84" s="116"/>
      <c r="JFU84" s="187"/>
      <c r="JFV84" s="118"/>
      <c r="JFW84" s="119"/>
      <c r="JFX84" s="119"/>
      <c r="JFY84" s="119"/>
      <c r="JFZ84" s="119"/>
      <c r="JGA84" s="119"/>
      <c r="JGB84" s="116"/>
      <c r="JGC84" s="187"/>
      <c r="JGD84" s="118"/>
      <c r="JGE84" s="119"/>
      <c r="JGF84" s="119"/>
      <c r="JGG84" s="119"/>
      <c r="JGH84" s="119"/>
      <c r="JGI84" s="119"/>
      <c r="JGJ84" s="116"/>
      <c r="JGK84" s="187"/>
      <c r="JGL84" s="118"/>
      <c r="JGM84" s="119"/>
      <c r="JGN84" s="119"/>
      <c r="JGO84" s="119"/>
      <c r="JGP84" s="119"/>
      <c r="JGQ84" s="119"/>
      <c r="JGR84" s="116"/>
      <c r="JGS84" s="187"/>
      <c r="JGT84" s="118"/>
      <c r="JGU84" s="119"/>
      <c r="JGV84" s="119"/>
      <c r="JGW84" s="119"/>
      <c r="JGX84" s="119"/>
      <c r="JGY84" s="119"/>
      <c r="JGZ84" s="116"/>
      <c r="JHA84" s="187"/>
      <c r="JHB84" s="118"/>
      <c r="JHC84" s="119"/>
      <c r="JHD84" s="119"/>
      <c r="JHE84" s="119"/>
      <c r="JHF84" s="119"/>
      <c r="JHG84" s="119"/>
      <c r="JHH84" s="116"/>
      <c r="JHI84" s="187"/>
      <c r="JHJ84" s="118"/>
      <c r="JHK84" s="119"/>
      <c r="JHL84" s="119"/>
      <c r="JHM84" s="119"/>
      <c r="JHN84" s="119"/>
      <c r="JHO84" s="119"/>
      <c r="JHP84" s="116"/>
      <c r="JHQ84" s="187"/>
      <c r="JHR84" s="118"/>
      <c r="JHS84" s="119"/>
      <c r="JHT84" s="119"/>
      <c r="JHU84" s="119"/>
      <c r="JHV84" s="119"/>
      <c r="JHW84" s="119"/>
      <c r="JHX84" s="116"/>
      <c r="JHY84" s="187"/>
      <c r="JHZ84" s="118"/>
      <c r="JIA84" s="119"/>
      <c r="JIB84" s="119"/>
      <c r="JIC84" s="119"/>
      <c r="JID84" s="119"/>
      <c r="JIE84" s="119"/>
      <c r="JIF84" s="116"/>
      <c r="JIG84" s="187"/>
      <c r="JIH84" s="118"/>
      <c r="JII84" s="119"/>
      <c r="JIJ84" s="119"/>
      <c r="JIK84" s="119"/>
      <c r="JIL84" s="119"/>
      <c r="JIM84" s="119"/>
      <c r="JIN84" s="116"/>
      <c r="JIO84" s="187"/>
      <c r="JIP84" s="118"/>
      <c r="JIQ84" s="119"/>
      <c r="JIR84" s="119"/>
      <c r="JIS84" s="119"/>
      <c r="JIT84" s="119"/>
      <c r="JIU84" s="119"/>
      <c r="JIV84" s="116"/>
      <c r="JIW84" s="187"/>
      <c r="JIX84" s="118"/>
      <c r="JIY84" s="119"/>
      <c r="JIZ84" s="119"/>
      <c r="JJA84" s="119"/>
      <c r="JJB84" s="119"/>
      <c r="JJC84" s="119"/>
      <c r="JJD84" s="116"/>
      <c r="JJE84" s="187"/>
      <c r="JJF84" s="118"/>
      <c r="JJG84" s="119"/>
      <c r="JJH84" s="119"/>
      <c r="JJI84" s="119"/>
      <c r="JJJ84" s="119"/>
      <c r="JJK84" s="119"/>
      <c r="JJL84" s="116"/>
      <c r="JJM84" s="187"/>
      <c r="JJN84" s="118"/>
      <c r="JJO84" s="119"/>
      <c r="JJP84" s="119"/>
      <c r="JJQ84" s="119"/>
      <c r="JJR84" s="119"/>
      <c r="JJS84" s="119"/>
      <c r="JJT84" s="116"/>
      <c r="JJU84" s="187"/>
      <c r="JJV84" s="118"/>
      <c r="JJW84" s="119"/>
      <c r="JJX84" s="119"/>
      <c r="JJY84" s="119"/>
      <c r="JJZ84" s="119"/>
      <c r="JKA84" s="119"/>
      <c r="JKB84" s="116"/>
      <c r="JKC84" s="187"/>
      <c r="JKD84" s="118"/>
      <c r="JKE84" s="119"/>
      <c r="JKF84" s="119"/>
      <c r="JKG84" s="119"/>
      <c r="JKH84" s="119"/>
      <c r="JKI84" s="119"/>
      <c r="JKJ84" s="116"/>
      <c r="JKK84" s="187"/>
      <c r="JKL84" s="118"/>
      <c r="JKM84" s="119"/>
      <c r="JKN84" s="119"/>
      <c r="JKO84" s="119"/>
      <c r="JKP84" s="119"/>
      <c r="JKQ84" s="119"/>
      <c r="JKR84" s="116"/>
      <c r="JKS84" s="187"/>
      <c r="JKT84" s="118"/>
      <c r="JKU84" s="119"/>
      <c r="JKV84" s="119"/>
      <c r="JKW84" s="119"/>
      <c r="JKX84" s="119"/>
      <c r="JKY84" s="119"/>
      <c r="JKZ84" s="116"/>
      <c r="JLA84" s="187"/>
      <c r="JLB84" s="118"/>
      <c r="JLC84" s="119"/>
      <c r="JLD84" s="119"/>
      <c r="JLE84" s="119"/>
      <c r="JLF84" s="119"/>
      <c r="JLG84" s="119"/>
      <c r="JLH84" s="116"/>
      <c r="JLI84" s="187"/>
      <c r="JLJ84" s="118"/>
      <c r="JLK84" s="119"/>
      <c r="JLL84" s="119"/>
      <c r="JLM84" s="119"/>
      <c r="JLN84" s="119"/>
      <c r="JLO84" s="119"/>
      <c r="JLP84" s="116"/>
      <c r="JLQ84" s="187"/>
      <c r="JLR84" s="118"/>
      <c r="JLS84" s="119"/>
      <c r="JLT84" s="119"/>
      <c r="JLU84" s="119"/>
      <c r="JLV84" s="119"/>
      <c r="JLW84" s="119"/>
      <c r="JLX84" s="116"/>
      <c r="JLY84" s="187"/>
      <c r="JLZ84" s="118"/>
      <c r="JMA84" s="119"/>
      <c r="JMB84" s="119"/>
      <c r="JMC84" s="119"/>
      <c r="JMD84" s="119"/>
      <c r="JME84" s="119"/>
      <c r="JMF84" s="116"/>
      <c r="JMG84" s="187"/>
      <c r="JMH84" s="118"/>
      <c r="JMI84" s="119"/>
      <c r="JMJ84" s="119"/>
      <c r="JMK84" s="119"/>
      <c r="JML84" s="119"/>
      <c r="JMM84" s="119"/>
      <c r="JMN84" s="116"/>
      <c r="JMO84" s="187"/>
      <c r="JMP84" s="118"/>
      <c r="JMQ84" s="119"/>
      <c r="JMR84" s="119"/>
      <c r="JMS84" s="119"/>
      <c r="JMT84" s="119"/>
      <c r="JMU84" s="119"/>
      <c r="JMV84" s="116"/>
      <c r="JMW84" s="187"/>
      <c r="JMX84" s="118"/>
      <c r="JMY84" s="119"/>
      <c r="JMZ84" s="119"/>
      <c r="JNA84" s="119"/>
      <c r="JNB84" s="119"/>
      <c r="JNC84" s="119"/>
      <c r="JND84" s="116"/>
      <c r="JNE84" s="187"/>
      <c r="JNF84" s="118"/>
      <c r="JNG84" s="119"/>
      <c r="JNH84" s="119"/>
      <c r="JNI84" s="119"/>
      <c r="JNJ84" s="119"/>
      <c r="JNK84" s="119"/>
      <c r="JNL84" s="116"/>
      <c r="JNM84" s="187"/>
      <c r="JNN84" s="118"/>
      <c r="JNO84" s="119"/>
      <c r="JNP84" s="119"/>
      <c r="JNQ84" s="119"/>
      <c r="JNR84" s="119"/>
      <c r="JNS84" s="119"/>
      <c r="JNT84" s="116"/>
      <c r="JNU84" s="187"/>
      <c r="JNV84" s="118"/>
      <c r="JNW84" s="119"/>
      <c r="JNX84" s="119"/>
      <c r="JNY84" s="119"/>
      <c r="JNZ84" s="119"/>
      <c r="JOA84" s="119"/>
      <c r="JOB84" s="116"/>
      <c r="JOC84" s="187"/>
      <c r="JOD84" s="118"/>
      <c r="JOE84" s="119"/>
      <c r="JOF84" s="119"/>
      <c r="JOG84" s="119"/>
      <c r="JOH84" s="119"/>
      <c r="JOI84" s="119"/>
      <c r="JOJ84" s="116"/>
      <c r="JOK84" s="187"/>
      <c r="JOL84" s="118"/>
      <c r="JOM84" s="119"/>
      <c r="JON84" s="119"/>
      <c r="JOO84" s="119"/>
      <c r="JOP84" s="119"/>
      <c r="JOQ84" s="119"/>
      <c r="JOR84" s="116"/>
      <c r="JOS84" s="187"/>
      <c r="JOT84" s="118"/>
      <c r="JOU84" s="119"/>
      <c r="JOV84" s="119"/>
      <c r="JOW84" s="119"/>
      <c r="JOX84" s="119"/>
      <c r="JOY84" s="119"/>
      <c r="JOZ84" s="116"/>
      <c r="JPA84" s="187"/>
      <c r="JPB84" s="118"/>
      <c r="JPC84" s="119"/>
      <c r="JPD84" s="119"/>
      <c r="JPE84" s="119"/>
      <c r="JPF84" s="119"/>
      <c r="JPG84" s="119"/>
      <c r="JPH84" s="116"/>
      <c r="JPI84" s="187"/>
      <c r="JPJ84" s="118"/>
      <c r="JPK84" s="119"/>
      <c r="JPL84" s="119"/>
      <c r="JPM84" s="119"/>
      <c r="JPN84" s="119"/>
      <c r="JPO84" s="119"/>
      <c r="JPP84" s="116"/>
      <c r="JPQ84" s="187"/>
      <c r="JPR84" s="118"/>
      <c r="JPS84" s="119"/>
      <c r="JPT84" s="119"/>
      <c r="JPU84" s="119"/>
      <c r="JPV84" s="119"/>
      <c r="JPW84" s="119"/>
      <c r="JPX84" s="116"/>
      <c r="JPY84" s="187"/>
      <c r="JPZ84" s="118"/>
      <c r="JQA84" s="119"/>
      <c r="JQB84" s="119"/>
      <c r="JQC84" s="119"/>
      <c r="JQD84" s="119"/>
      <c r="JQE84" s="119"/>
      <c r="JQF84" s="116"/>
      <c r="JQG84" s="187"/>
      <c r="JQH84" s="118"/>
      <c r="JQI84" s="119"/>
      <c r="JQJ84" s="119"/>
      <c r="JQK84" s="119"/>
      <c r="JQL84" s="119"/>
      <c r="JQM84" s="119"/>
      <c r="JQN84" s="116"/>
      <c r="JQO84" s="187"/>
      <c r="JQP84" s="118"/>
      <c r="JQQ84" s="119"/>
      <c r="JQR84" s="119"/>
      <c r="JQS84" s="119"/>
      <c r="JQT84" s="119"/>
      <c r="JQU84" s="119"/>
      <c r="JQV84" s="116"/>
      <c r="JQW84" s="187"/>
      <c r="JQX84" s="118"/>
      <c r="JQY84" s="119"/>
      <c r="JQZ84" s="119"/>
      <c r="JRA84" s="119"/>
      <c r="JRB84" s="119"/>
      <c r="JRC84" s="119"/>
      <c r="JRD84" s="116"/>
      <c r="JRE84" s="187"/>
      <c r="JRF84" s="118"/>
      <c r="JRG84" s="119"/>
      <c r="JRH84" s="119"/>
      <c r="JRI84" s="119"/>
      <c r="JRJ84" s="119"/>
      <c r="JRK84" s="119"/>
      <c r="JRL84" s="116"/>
      <c r="JRM84" s="187"/>
      <c r="JRN84" s="118"/>
      <c r="JRO84" s="119"/>
      <c r="JRP84" s="119"/>
      <c r="JRQ84" s="119"/>
      <c r="JRR84" s="119"/>
      <c r="JRS84" s="119"/>
      <c r="JRT84" s="116"/>
      <c r="JRU84" s="187"/>
      <c r="JRV84" s="118"/>
      <c r="JRW84" s="119"/>
      <c r="JRX84" s="119"/>
      <c r="JRY84" s="119"/>
      <c r="JRZ84" s="119"/>
      <c r="JSA84" s="119"/>
      <c r="JSB84" s="116"/>
      <c r="JSC84" s="187"/>
      <c r="JSD84" s="118"/>
      <c r="JSE84" s="119"/>
      <c r="JSF84" s="119"/>
      <c r="JSG84" s="119"/>
      <c r="JSH84" s="119"/>
      <c r="JSI84" s="119"/>
      <c r="JSJ84" s="116"/>
      <c r="JSK84" s="187"/>
      <c r="JSL84" s="118"/>
      <c r="JSM84" s="119"/>
      <c r="JSN84" s="119"/>
      <c r="JSO84" s="119"/>
      <c r="JSP84" s="119"/>
      <c r="JSQ84" s="119"/>
      <c r="JSR84" s="116"/>
      <c r="JSS84" s="187"/>
      <c r="JST84" s="118"/>
      <c r="JSU84" s="119"/>
      <c r="JSV84" s="119"/>
      <c r="JSW84" s="119"/>
      <c r="JSX84" s="119"/>
      <c r="JSY84" s="119"/>
      <c r="JSZ84" s="116"/>
      <c r="JTA84" s="187"/>
      <c r="JTB84" s="118"/>
      <c r="JTC84" s="119"/>
      <c r="JTD84" s="119"/>
      <c r="JTE84" s="119"/>
      <c r="JTF84" s="119"/>
      <c r="JTG84" s="119"/>
      <c r="JTH84" s="116"/>
      <c r="JTI84" s="187"/>
      <c r="JTJ84" s="118"/>
      <c r="JTK84" s="119"/>
      <c r="JTL84" s="119"/>
      <c r="JTM84" s="119"/>
      <c r="JTN84" s="119"/>
      <c r="JTO84" s="119"/>
      <c r="JTP84" s="116"/>
      <c r="JTQ84" s="187"/>
      <c r="JTR84" s="118"/>
      <c r="JTS84" s="119"/>
      <c r="JTT84" s="119"/>
      <c r="JTU84" s="119"/>
      <c r="JTV84" s="119"/>
      <c r="JTW84" s="119"/>
      <c r="JTX84" s="116"/>
      <c r="JTY84" s="187"/>
      <c r="JTZ84" s="118"/>
      <c r="JUA84" s="119"/>
      <c r="JUB84" s="119"/>
      <c r="JUC84" s="119"/>
      <c r="JUD84" s="119"/>
      <c r="JUE84" s="119"/>
      <c r="JUF84" s="116"/>
      <c r="JUG84" s="187"/>
      <c r="JUH84" s="118"/>
      <c r="JUI84" s="119"/>
      <c r="JUJ84" s="119"/>
      <c r="JUK84" s="119"/>
      <c r="JUL84" s="119"/>
      <c r="JUM84" s="119"/>
      <c r="JUN84" s="116"/>
      <c r="JUO84" s="187"/>
      <c r="JUP84" s="118"/>
      <c r="JUQ84" s="119"/>
      <c r="JUR84" s="119"/>
      <c r="JUS84" s="119"/>
      <c r="JUT84" s="119"/>
      <c r="JUU84" s="119"/>
      <c r="JUV84" s="116"/>
      <c r="JUW84" s="187"/>
      <c r="JUX84" s="118"/>
      <c r="JUY84" s="119"/>
      <c r="JUZ84" s="119"/>
      <c r="JVA84" s="119"/>
      <c r="JVB84" s="119"/>
      <c r="JVC84" s="119"/>
      <c r="JVD84" s="116"/>
      <c r="JVE84" s="187"/>
      <c r="JVF84" s="118"/>
      <c r="JVG84" s="119"/>
      <c r="JVH84" s="119"/>
      <c r="JVI84" s="119"/>
      <c r="JVJ84" s="119"/>
      <c r="JVK84" s="119"/>
      <c r="JVL84" s="116"/>
      <c r="JVM84" s="187"/>
      <c r="JVN84" s="118"/>
      <c r="JVO84" s="119"/>
      <c r="JVP84" s="119"/>
      <c r="JVQ84" s="119"/>
      <c r="JVR84" s="119"/>
      <c r="JVS84" s="119"/>
      <c r="JVT84" s="116"/>
      <c r="JVU84" s="187"/>
      <c r="JVV84" s="118"/>
      <c r="JVW84" s="119"/>
      <c r="JVX84" s="119"/>
      <c r="JVY84" s="119"/>
      <c r="JVZ84" s="119"/>
      <c r="JWA84" s="119"/>
      <c r="JWB84" s="116"/>
      <c r="JWC84" s="187"/>
      <c r="JWD84" s="118"/>
      <c r="JWE84" s="119"/>
      <c r="JWF84" s="119"/>
      <c r="JWG84" s="119"/>
      <c r="JWH84" s="119"/>
      <c r="JWI84" s="119"/>
      <c r="JWJ84" s="116"/>
      <c r="JWK84" s="187"/>
      <c r="JWL84" s="118"/>
      <c r="JWM84" s="119"/>
      <c r="JWN84" s="119"/>
      <c r="JWO84" s="119"/>
      <c r="JWP84" s="119"/>
      <c r="JWQ84" s="119"/>
      <c r="JWR84" s="116"/>
      <c r="JWS84" s="187"/>
      <c r="JWT84" s="118"/>
      <c r="JWU84" s="119"/>
      <c r="JWV84" s="119"/>
      <c r="JWW84" s="119"/>
      <c r="JWX84" s="119"/>
      <c r="JWY84" s="119"/>
      <c r="JWZ84" s="116"/>
      <c r="JXA84" s="187"/>
      <c r="JXB84" s="118"/>
      <c r="JXC84" s="119"/>
      <c r="JXD84" s="119"/>
      <c r="JXE84" s="119"/>
      <c r="JXF84" s="119"/>
      <c r="JXG84" s="119"/>
      <c r="JXH84" s="116"/>
      <c r="JXI84" s="187"/>
      <c r="JXJ84" s="118"/>
      <c r="JXK84" s="119"/>
      <c r="JXL84" s="119"/>
      <c r="JXM84" s="119"/>
      <c r="JXN84" s="119"/>
      <c r="JXO84" s="119"/>
      <c r="JXP84" s="116"/>
      <c r="JXQ84" s="187"/>
      <c r="JXR84" s="118"/>
      <c r="JXS84" s="119"/>
      <c r="JXT84" s="119"/>
      <c r="JXU84" s="119"/>
      <c r="JXV84" s="119"/>
      <c r="JXW84" s="119"/>
      <c r="JXX84" s="116"/>
      <c r="JXY84" s="187"/>
      <c r="JXZ84" s="118"/>
      <c r="JYA84" s="119"/>
      <c r="JYB84" s="119"/>
      <c r="JYC84" s="119"/>
      <c r="JYD84" s="119"/>
      <c r="JYE84" s="119"/>
      <c r="JYF84" s="116"/>
      <c r="JYG84" s="187"/>
      <c r="JYH84" s="118"/>
      <c r="JYI84" s="119"/>
      <c r="JYJ84" s="119"/>
      <c r="JYK84" s="119"/>
      <c r="JYL84" s="119"/>
      <c r="JYM84" s="119"/>
      <c r="JYN84" s="116"/>
      <c r="JYO84" s="187"/>
      <c r="JYP84" s="118"/>
      <c r="JYQ84" s="119"/>
      <c r="JYR84" s="119"/>
      <c r="JYS84" s="119"/>
      <c r="JYT84" s="119"/>
      <c r="JYU84" s="119"/>
      <c r="JYV84" s="116"/>
      <c r="JYW84" s="187"/>
      <c r="JYX84" s="118"/>
      <c r="JYY84" s="119"/>
      <c r="JYZ84" s="119"/>
      <c r="JZA84" s="119"/>
      <c r="JZB84" s="119"/>
      <c r="JZC84" s="119"/>
      <c r="JZD84" s="116"/>
      <c r="JZE84" s="187"/>
      <c r="JZF84" s="118"/>
      <c r="JZG84" s="119"/>
      <c r="JZH84" s="119"/>
      <c r="JZI84" s="119"/>
      <c r="JZJ84" s="119"/>
      <c r="JZK84" s="119"/>
      <c r="JZL84" s="116"/>
      <c r="JZM84" s="187"/>
      <c r="JZN84" s="118"/>
      <c r="JZO84" s="119"/>
      <c r="JZP84" s="119"/>
      <c r="JZQ84" s="119"/>
      <c r="JZR84" s="119"/>
      <c r="JZS84" s="119"/>
      <c r="JZT84" s="116"/>
      <c r="JZU84" s="187"/>
      <c r="JZV84" s="118"/>
      <c r="JZW84" s="119"/>
      <c r="JZX84" s="119"/>
      <c r="JZY84" s="119"/>
      <c r="JZZ84" s="119"/>
      <c r="KAA84" s="119"/>
      <c r="KAB84" s="116"/>
      <c r="KAC84" s="187"/>
      <c r="KAD84" s="118"/>
      <c r="KAE84" s="119"/>
      <c r="KAF84" s="119"/>
      <c r="KAG84" s="119"/>
      <c r="KAH84" s="119"/>
      <c r="KAI84" s="119"/>
      <c r="KAJ84" s="116"/>
      <c r="KAK84" s="187"/>
      <c r="KAL84" s="118"/>
      <c r="KAM84" s="119"/>
      <c r="KAN84" s="119"/>
      <c r="KAO84" s="119"/>
      <c r="KAP84" s="119"/>
      <c r="KAQ84" s="119"/>
      <c r="KAR84" s="116"/>
      <c r="KAS84" s="187"/>
      <c r="KAT84" s="118"/>
      <c r="KAU84" s="119"/>
      <c r="KAV84" s="119"/>
      <c r="KAW84" s="119"/>
      <c r="KAX84" s="119"/>
      <c r="KAY84" s="119"/>
      <c r="KAZ84" s="116"/>
      <c r="KBA84" s="187"/>
      <c r="KBB84" s="118"/>
      <c r="KBC84" s="119"/>
      <c r="KBD84" s="119"/>
      <c r="KBE84" s="119"/>
      <c r="KBF84" s="119"/>
      <c r="KBG84" s="119"/>
      <c r="KBH84" s="116"/>
      <c r="KBI84" s="187"/>
      <c r="KBJ84" s="118"/>
      <c r="KBK84" s="119"/>
      <c r="KBL84" s="119"/>
      <c r="KBM84" s="119"/>
      <c r="KBN84" s="119"/>
      <c r="KBO84" s="119"/>
      <c r="KBP84" s="116"/>
      <c r="KBQ84" s="187"/>
      <c r="KBR84" s="118"/>
      <c r="KBS84" s="119"/>
      <c r="KBT84" s="119"/>
      <c r="KBU84" s="119"/>
      <c r="KBV84" s="119"/>
      <c r="KBW84" s="119"/>
      <c r="KBX84" s="116"/>
      <c r="KBY84" s="187"/>
      <c r="KBZ84" s="118"/>
      <c r="KCA84" s="119"/>
      <c r="KCB84" s="119"/>
      <c r="KCC84" s="119"/>
      <c r="KCD84" s="119"/>
      <c r="KCE84" s="119"/>
      <c r="KCF84" s="116"/>
      <c r="KCG84" s="187"/>
      <c r="KCH84" s="118"/>
      <c r="KCI84" s="119"/>
      <c r="KCJ84" s="119"/>
      <c r="KCK84" s="119"/>
      <c r="KCL84" s="119"/>
      <c r="KCM84" s="119"/>
      <c r="KCN84" s="116"/>
      <c r="KCO84" s="187"/>
      <c r="KCP84" s="118"/>
      <c r="KCQ84" s="119"/>
      <c r="KCR84" s="119"/>
      <c r="KCS84" s="119"/>
      <c r="KCT84" s="119"/>
      <c r="KCU84" s="119"/>
      <c r="KCV84" s="116"/>
      <c r="KCW84" s="187"/>
      <c r="KCX84" s="118"/>
      <c r="KCY84" s="119"/>
      <c r="KCZ84" s="119"/>
      <c r="KDA84" s="119"/>
      <c r="KDB84" s="119"/>
      <c r="KDC84" s="119"/>
      <c r="KDD84" s="116"/>
      <c r="KDE84" s="187"/>
      <c r="KDF84" s="118"/>
      <c r="KDG84" s="119"/>
      <c r="KDH84" s="119"/>
      <c r="KDI84" s="119"/>
      <c r="KDJ84" s="119"/>
      <c r="KDK84" s="119"/>
      <c r="KDL84" s="116"/>
      <c r="KDM84" s="187"/>
      <c r="KDN84" s="118"/>
      <c r="KDO84" s="119"/>
      <c r="KDP84" s="119"/>
      <c r="KDQ84" s="119"/>
      <c r="KDR84" s="119"/>
      <c r="KDS84" s="119"/>
      <c r="KDT84" s="116"/>
      <c r="KDU84" s="187"/>
      <c r="KDV84" s="118"/>
      <c r="KDW84" s="119"/>
      <c r="KDX84" s="119"/>
      <c r="KDY84" s="119"/>
      <c r="KDZ84" s="119"/>
      <c r="KEA84" s="119"/>
      <c r="KEB84" s="116"/>
      <c r="KEC84" s="187"/>
      <c r="KED84" s="118"/>
      <c r="KEE84" s="119"/>
      <c r="KEF84" s="119"/>
      <c r="KEG84" s="119"/>
      <c r="KEH84" s="119"/>
      <c r="KEI84" s="119"/>
      <c r="KEJ84" s="116"/>
      <c r="KEK84" s="187"/>
      <c r="KEL84" s="118"/>
      <c r="KEM84" s="119"/>
      <c r="KEN84" s="119"/>
      <c r="KEO84" s="119"/>
      <c r="KEP84" s="119"/>
      <c r="KEQ84" s="119"/>
      <c r="KER84" s="116"/>
      <c r="KES84" s="187"/>
      <c r="KET84" s="118"/>
      <c r="KEU84" s="119"/>
      <c r="KEV84" s="119"/>
      <c r="KEW84" s="119"/>
      <c r="KEX84" s="119"/>
      <c r="KEY84" s="119"/>
      <c r="KEZ84" s="116"/>
      <c r="KFA84" s="187"/>
      <c r="KFB84" s="118"/>
      <c r="KFC84" s="119"/>
      <c r="KFD84" s="119"/>
      <c r="KFE84" s="119"/>
      <c r="KFF84" s="119"/>
      <c r="KFG84" s="119"/>
      <c r="KFH84" s="116"/>
      <c r="KFI84" s="187"/>
      <c r="KFJ84" s="118"/>
      <c r="KFK84" s="119"/>
      <c r="KFL84" s="119"/>
      <c r="KFM84" s="119"/>
      <c r="KFN84" s="119"/>
      <c r="KFO84" s="119"/>
      <c r="KFP84" s="116"/>
      <c r="KFQ84" s="187"/>
      <c r="KFR84" s="118"/>
      <c r="KFS84" s="119"/>
      <c r="KFT84" s="119"/>
      <c r="KFU84" s="119"/>
      <c r="KFV84" s="119"/>
      <c r="KFW84" s="119"/>
      <c r="KFX84" s="116"/>
      <c r="KFY84" s="187"/>
      <c r="KFZ84" s="118"/>
      <c r="KGA84" s="119"/>
      <c r="KGB84" s="119"/>
      <c r="KGC84" s="119"/>
      <c r="KGD84" s="119"/>
      <c r="KGE84" s="119"/>
      <c r="KGF84" s="116"/>
      <c r="KGG84" s="187"/>
      <c r="KGH84" s="118"/>
      <c r="KGI84" s="119"/>
      <c r="KGJ84" s="119"/>
      <c r="KGK84" s="119"/>
      <c r="KGL84" s="119"/>
      <c r="KGM84" s="119"/>
      <c r="KGN84" s="116"/>
      <c r="KGO84" s="187"/>
      <c r="KGP84" s="118"/>
      <c r="KGQ84" s="119"/>
      <c r="KGR84" s="119"/>
      <c r="KGS84" s="119"/>
      <c r="KGT84" s="119"/>
      <c r="KGU84" s="119"/>
      <c r="KGV84" s="116"/>
      <c r="KGW84" s="187"/>
      <c r="KGX84" s="118"/>
      <c r="KGY84" s="119"/>
      <c r="KGZ84" s="119"/>
      <c r="KHA84" s="119"/>
      <c r="KHB84" s="119"/>
      <c r="KHC84" s="119"/>
      <c r="KHD84" s="116"/>
      <c r="KHE84" s="187"/>
      <c r="KHF84" s="118"/>
      <c r="KHG84" s="119"/>
      <c r="KHH84" s="119"/>
      <c r="KHI84" s="119"/>
      <c r="KHJ84" s="119"/>
      <c r="KHK84" s="119"/>
      <c r="KHL84" s="116"/>
      <c r="KHM84" s="187"/>
      <c r="KHN84" s="118"/>
      <c r="KHO84" s="119"/>
      <c r="KHP84" s="119"/>
      <c r="KHQ84" s="119"/>
      <c r="KHR84" s="119"/>
      <c r="KHS84" s="119"/>
      <c r="KHT84" s="116"/>
      <c r="KHU84" s="187"/>
      <c r="KHV84" s="118"/>
      <c r="KHW84" s="119"/>
      <c r="KHX84" s="119"/>
      <c r="KHY84" s="119"/>
      <c r="KHZ84" s="119"/>
      <c r="KIA84" s="119"/>
      <c r="KIB84" s="116"/>
      <c r="KIC84" s="187"/>
      <c r="KID84" s="118"/>
      <c r="KIE84" s="119"/>
      <c r="KIF84" s="119"/>
      <c r="KIG84" s="119"/>
      <c r="KIH84" s="119"/>
      <c r="KII84" s="119"/>
      <c r="KIJ84" s="116"/>
      <c r="KIK84" s="187"/>
      <c r="KIL84" s="118"/>
      <c r="KIM84" s="119"/>
      <c r="KIN84" s="119"/>
      <c r="KIO84" s="119"/>
      <c r="KIP84" s="119"/>
      <c r="KIQ84" s="119"/>
      <c r="KIR84" s="116"/>
      <c r="KIS84" s="187"/>
      <c r="KIT84" s="118"/>
      <c r="KIU84" s="119"/>
      <c r="KIV84" s="119"/>
      <c r="KIW84" s="119"/>
      <c r="KIX84" s="119"/>
      <c r="KIY84" s="119"/>
      <c r="KIZ84" s="116"/>
      <c r="KJA84" s="187"/>
      <c r="KJB84" s="118"/>
      <c r="KJC84" s="119"/>
      <c r="KJD84" s="119"/>
      <c r="KJE84" s="119"/>
      <c r="KJF84" s="119"/>
      <c r="KJG84" s="119"/>
      <c r="KJH84" s="116"/>
      <c r="KJI84" s="187"/>
      <c r="KJJ84" s="118"/>
      <c r="KJK84" s="119"/>
      <c r="KJL84" s="119"/>
      <c r="KJM84" s="119"/>
      <c r="KJN84" s="119"/>
      <c r="KJO84" s="119"/>
      <c r="KJP84" s="116"/>
      <c r="KJQ84" s="187"/>
      <c r="KJR84" s="118"/>
      <c r="KJS84" s="119"/>
      <c r="KJT84" s="119"/>
      <c r="KJU84" s="119"/>
      <c r="KJV84" s="119"/>
      <c r="KJW84" s="119"/>
      <c r="KJX84" s="116"/>
      <c r="KJY84" s="187"/>
      <c r="KJZ84" s="118"/>
      <c r="KKA84" s="119"/>
      <c r="KKB84" s="119"/>
      <c r="KKC84" s="119"/>
      <c r="KKD84" s="119"/>
      <c r="KKE84" s="119"/>
      <c r="KKF84" s="116"/>
      <c r="KKG84" s="187"/>
      <c r="KKH84" s="118"/>
      <c r="KKI84" s="119"/>
      <c r="KKJ84" s="119"/>
      <c r="KKK84" s="119"/>
      <c r="KKL84" s="119"/>
      <c r="KKM84" s="119"/>
      <c r="KKN84" s="116"/>
      <c r="KKO84" s="187"/>
      <c r="KKP84" s="118"/>
      <c r="KKQ84" s="119"/>
      <c r="KKR84" s="119"/>
      <c r="KKS84" s="119"/>
      <c r="KKT84" s="119"/>
      <c r="KKU84" s="119"/>
      <c r="KKV84" s="116"/>
      <c r="KKW84" s="187"/>
      <c r="KKX84" s="118"/>
      <c r="KKY84" s="119"/>
      <c r="KKZ84" s="119"/>
      <c r="KLA84" s="119"/>
      <c r="KLB84" s="119"/>
      <c r="KLC84" s="119"/>
      <c r="KLD84" s="116"/>
      <c r="KLE84" s="187"/>
      <c r="KLF84" s="118"/>
      <c r="KLG84" s="119"/>
      <c r="KLH84" s="119"/>
      <c r="KLI84" s="119"/>
      <c r="KLJ84" s="119"/>
      <c r="KLK84" s="119"/>
      <c r="KLL84" s="116"/>
      <c r="KLM84" s="187"/>
      <c r="KLN84" s="118"/>
      <c r="KLO84" s="119"/>
      <c r="KLP84" s="119"/>
      <c r="KLQ84" s="119"/>
      <c r="KLR84" s="119"/>
      <c r="KLS84" s="119"/>
      <c r="KLT84" s="116"/>
      <c r="KLU84" s="187"/>
      <c r="KLV84" s="118"/>
      <c r="KLW84" s="119"/>
      <c r="KLX84" s="119"/>
      <c r="KLY84" s="119"/>
      <c r="KLZ84" s="119"/>
      <c r="KMA84" s="119"/>
      <c r="KMB84" s="116"/>
      <c r="KMC84" s="187"/>
      <c r="KMD84" s="118"/>
      <c r="KME84" s="119"/>
      <c r="KMF84" s="119"/>
      <c r="KMG84" s="119"/>
      <c r="KMH84" s="119"/>
      <c r="KMI84" s="119"/>
      <c r="KMJ84" s="116"/>
      <c r="KMK84" s="187"/>
      <c r="KML84" s="118"/>
      <c r="KMM84" s="119"/>
      <c r="KMN84" s="119"/>
      <c r="KMO84" s="119"/>
      <c r="KMP84" s="119"/>
      <c r="KMQ84" s="119"/>
      <c r="KMR84" s="116"/>
      <c r="KMS84" s="187"/>
      <c r="KMT84" s="118"/>
      <c r="KMU84" s="119"/>
      <c r="KMV84" s="119"/>
      <c r="KMW84" s="119"/>
      <c r="KMX84" s="119"/>
      <c r="KMY84" s="119"/>
      <c r="KMZ84" s="116"/>
      <c r="KNA84" s="187"/>
      <c r="KNB84" s="118"/>
      <c r="KNC84" s="119"/>
      <c r="KND84" s="119"/>
      <c r="KNE84" s="119"/>
      <c r="KNF84" s="119"/>
      <c r="KNG84" s="119"/>
      <c r="KNH84" s="116"/>
      <c r="KNI84" s="187"/>
      <c r="KNJ84" s="118"/>
      <c r="KNK84" s="119"/>
      <c r="KNL84" s="119"/>
      <c r="KNM84" s="119"/>
      <c r="KNN84" s="119"/>
      <c r="KNO84" s="119"/>
      <c r="KNP84" s="116"/>
      <c r="KNQ84" s="187"/>
      <c r="KNR84" s="118"/>
      <c r="KNS84" s="119"/>
      <c r="KNT84" s="119"/>
      <c r="KNU84" s="119"/>
      <c r="KNV84" s="119"/>
      <c r="KNW84" s="119"/>
      <c r="KNX84" s="116"/>
      <c r="KNY84" s="187"/>
      <c r="KNZ84" s="118"/>
      <c r="KOA84" s="119"/>
      <c r="KOB84" s="119"/>
      <c r="KOC84" s="119"/>
      <c r="KOD84" s="119"/>
      <c r="KOE84" s="119"/>
      <c r="KOF84" s="116"/>
      <c r="KOG84" s="187"/>
      <c r="KOH84" s="118"/>
      <c r="KOI84" s="119"/>
      <c r="KOJ84" s="119"/>
      <c r="KOK84" s="119"/>
      <c r="KOL84" s="119"/>
      <c r="KOM84" s="119"/>
      <c r="KON84" s="116"/>
      <c r="KOO84" s="187"/>
      <c r="KOP84" s="118"/>
      <c r="KOQ84" s="119"/>
      <c r="KOR84" s="119"/>
      <c r="KOS84" s="119"/>
      <c r="KOT84" s="119"/>
      <c r="KOU84" s="119"/>
      <c r="KOV84" s="116"/>
      <c r="KOW84" s="187"/>
      <c r="KOX84" s="118"/>
      <c r="KOY84" s="119"/>
      <c r="KOZ84" s="119"/>
      <c r="KPA84" s="119"/>
      <c r="KPB84" s="119"/>
      <c r="KPC84" s="119"/>
      <c r="KPD84" s="116"/>
      <c r="KPE84" s="187"/>
      <c r="KPF84" s="118"/>
      <c r="KPG84" s="119"/>
      <c r="KPH84" s="119"/>
      <c r="KPI84" s="119"/>
      <c r="KPJ84" s="119"/>
      <c r="KPK84" s="119"/>
      <c r="KPL84" s="116"/>
      <c r="KPM84" s="187"/>
      <c r="KPN84" s="118"/>
      <c r="KPO84" s="119"/>
      <c r="KPP84" s="119"/>
      <c r="KPQ84" s="119"/>
      <c r="KPR84" s="119"/>
      <c r="KPS84" s="119"/>
      <c r="KPT84" s="116"/>
      <c r="KPU84" s="187"/>
      <c r="KPV84" s="118"/>
      <c r="KPW84" s="119"/>
      <c r="KPX84" s="119"/>
      <c r="KPY84" s="119"/>
      <c r="KPZ84" s="119"/>
      <c r="KQA84" s="119"/>
      <c r="KQB84" s="116"/>
      <c r="KQC84" s="187"/>
      <c r="KQD84" s="118"/>
      <c r="KQE84" s="119"/>
      <c r="KQF84" s="119"/>
      <c r="KQG84" s="119"/>
      <c r="KQH84" s="119"/>
      <c r="KQI84" s="119"/>
      <c r="KQJ84" s="116"/>
      <c r="KQK84" s="187"/>
      <c r="KQL84" s="118"/>
      <c r="KQM84" s="119"/>
      <c r="KQN84" s="119"/>
      <c r="KQO84" s="119"/>
      <c r="KQP84" s="119"/>
      <c r="KQQ84" s="119"/>
      <c r="KQR84" s="116"/>
      <c r="KQS84" s="187"/>
      <c r="KQT84" s="118"/>
      <c r="KQU84" s="119"/>
      <c r="KQV84" s="119"/>
      <c r="KQW84" s="119"/>
      <c r="KQX84" s="119"/>
      <c r="KQY84" s="119"/>
      <c r="KQZ84" s="116"/>
      <c r="KRA84" s="187"/>
      <c r="KRB84" s="118"/>
      <c r="KRC84" s="119"/>
      <c r="KRD84" s="119"/>
      <c r="KRE84" s="119"/>
      <c r="KRF84" s="119"/>
      <c r="KRG84" s="119"/>
      <c r="KRH84" s="116"/>
      <c r="KRI84" s="187"/>
      <c r="KRJ84" s="118"/>
      <c r="KRK84" s="119"/>
      <c r="KRL84" s="119"/>
      <c r="KRM84" s="119"/>
      <c r="KRN84" s="119"/>
      <c r="KRO84" s="119"/>
      <c r="KRP84" s="116"/>
      <c r="KRQ84" s="187"/>
      <c r="KRR84" s="118"/>
      <c r="KRS84" s="119"/>
      <c r="KRT84" s="119"/>
      <c r="KRU84" s="119"/>
      <c r="KRV84" s="119"/>
      <c r="KRW84" s="119"/>
      <c r="KRX84" s="116"/>
      <c r="KRY84" s="187"/>
      <c r="KRZ84" s="118"/>
      <c r="KSA84" s="119"/>
      <c r="KSB84" s="119"/>
      <c r="KSC84" s="119"/>
      <c r="KSD84" s="119"/>
      <c r="KSE84" s="119"/>
      <c r="KSF84" s="116"/>
      <c r="KSG84" s="187"/>
      <c r="KSH84" s="118"/>
      <c r="KSI84" s="119"/>
      <c r="KSJ84" s="119"/>
      <c r="KSK84" s="119"/>
      <c r="KSL84" s="119"/>
      <c r="KSM84" s="119"/>
      <c r="KSN84" s="116"/>
      <c r="KSO84" s="187"/>
      <c r="KSP84" s="118"/>
      <c r="KSQ84" s="119"/>
      <c r="KSR84" s="119"/>
      <c r="KSS84" s="119"/>
      <c r="KST84" s="119"/>
      <c r="KSU84" s="119"/>
      <c r="KSV84" s="116"/>
      <c r="KSW84" s="187"/>
      <c r="KSX84" s="118"/>
      <c r="KSY84" s="119"/>
      <c r="KSZ84" s="119"/>
      <c r="KTA84" s="119"/>
      <c r="KTB84" s="119"/>
      <c r="KTC84" s="119"/>
      <c r="KTD84" s="116"/>
      <c r="KTE84" s="187"/>
      <c r="KTF84" s="118"/>
      <c r="KTG84" s="119"/>
      <c r="KTH84" s="119"/>
      <c r="KTI84" s="119"/>
      <c r="KTJ84" s="119"/>
      <c r="KTK84" s="119"/>
      <c r="KTL84" s="116"/>
      <c r="KTM84" s="187"/>
      <c r="KTN84" s="118"/>
      <c r="KTO84" s="119"/>
      <c r="KTP84" s="119"/>
      <c r="KTQ84" s="119"/>
      <c r="KTR84" s="119"/>
      <c r="KTS84" s="119"/>
      <c r="KTT84" s="116"/>
      <c r="KTU84" s="187"/>
      <c r="KTV84" s="118"/>
      <c r="KTW84" s="119"/>
      <c r="KTX84" s="119"/>
      <c r="KTY84" s="119"/>
      <c r="KTZ84" s="119"/>
      <c r="KUA84" s="119"/>
      <c r="KUB84" s="116"/>
      <c r="KUC84" s="187"/>
      <c r="KUD84" s="118"/>
      <c r="KUE84" s="119"/>
      <c r="KUF84" s="119"/>
      <c r="KUG84" s="119"/>
      <c r="KUH84" s="119"/>
      <c r="KUI84" s="119"/>
      <c r="KUJ84" s="116"/>
      <c r="KUK84" s="187"/>
      <c r="KUL84" s="118"/>
      <c r="KUM84" s="119"/>
      <c r="KUN84" s="119"/>
      <c r="KUO84" s="119"/>
      <c r="KUP84" s="119"/>
      <c r="KUQ84" s="119"/>
      <c r="KUR84" s="116"/>
      <c r="KUS84" s="187"/>
      <c r="KUT84" s="118"/>
      <c r="KUU84" s="119"/>
      <c r="KUV84" s="119"/>
      <c r="KUW84" s="119"/>
      <c r="KUX84" s="119"/>
      <c r="KUY84" s="119"/>
      <c r="KUZ84" s="116"/>
      <c r="KVA84" s="187"/>
      <c r="KVB84" s="118"/>
      <c r="KVC84" s="119"/>
      <c r="KVD84" s="119"/>
      <c r="KVE84" s="119"/>
      <c r="KVF84" s="119"/>
      <c r="KVG84" s="119"/>
      <c r="KVH84" s="116"/>
      <c r="KVI84" s="187"/>
      <c r="KVJ84" s="118"/>
      <c r="KVK84" s="119"/>
      <c r="KVL84" s="119"/>
      <c r="KVM84" s="119"/>
      <c r="KVN84" s="119"/>
      <c r="KVO84" s="119"/>
      <c r="KVP84" s="116"/>
      <c r="KVQ84" s="187"/>
      <c r="KVR84" s="118"/>
      <c r="KVS84" s="119"/>
      <c r="KVT84" s="119"/>
      <c r="KVU84" s="119"/>
      <c r="KVV84" s="119"/>
      <c r="KVW84" s="119"/>
      <c r="KVX84" s="116"/>
      <c r="KVY84" s="187"/>
      <c r="KVZ84" s="118"/>
      <c r="KWA84" s="119"/>
      <c r="KWB84" s="119"/>
      <c r="KWC84" s="119"/>
      <c r="KWD84" s="119"/>
      <c r="KWE84" s="119"/>
      <c r="KWF84" s="116"/>
      <c r="KWG84" s="187"/>
      <c r="KWH84" s="118"/>
      <c r="KWI84" s="119"/>
      <c r="KWJ84" s="119"/>
      <c r="KWK84" s="119"/>
      <c r="KWL84" s="119"/>
      <c r="KWM84" s="119"/>
      <c r="KWN84" s="116"/>
      <c r="KWO84" s="187"/>
      <c r="KWP84" s="118"/>
      <c r="KWQ84" s="119"/>
      <c r="KWR84" s="119"/>
      <c r="KWS84" s="119"/>
      <c r="KWT84" s="119"/>
      <c r="KWU84" s="119"/>
      <c r="KWV84" s="116"/>
      <c r="KWW84" s="187"/>
      <c r="KWX84" s="118"/>
      <c r="KWY84" s="119"/>
      <c r="KWZ84" s="119"/>
      <c r="KXA84" s="119"/>
      <c r="KXB84" s="119"/>
      <c r="KXC84" s="119"/>
      <c r="KXD84" s="116"/>
      <c r="KXE84" s="187"/>
      <c r="KXF84" s="118"/>
      <c r="KXG84" s="119"/>
      <c r="KXH84" s="119"/>
      <c r="KXI84" s="119"/>
      <c r="KXJ84" s="119"/>
      <c r="KXK84" s="119"/>
      <c r="KXL84" s="116"/>
      <c r="KXM84" s="187"/>
      <c r="KXN84" s="118"/>
      <c r="KXO84" s="119"/>
      <c r="KXP84" s="119"/>
      <c r="KXQ84" s="119"/>
      <c r="KXR84" s="119"/>
      <c r="KXS84" s="119"/>
      <c r="KXT84" s="116"/>
      <c r="KXU84" s="187"/>
      <c r="KXV84" s="118"/>
      <c r="KXW84" s="119"/>
      <c r="KXX84" s="119"/>
      <c r="KXY84" s="119"/>
      <c r="KXZ84" s="119"/>
      <c r="KYA84" s="119"/>
      <c r="KYB84" s="116"/>
      <c r="KYC84" s="187"/>
      <c r="KYD84" s="118"/>
      <c r="KYE84" s="119"/>
      <c r="KYF84" s="119"/>
      <c r="KYG84" s="119"/>
      <c r="KYH84" s="119"/>
      <c r="KYI84" s="119"/>
      <c r="KYJ84" s="116"/>
      <c r="KYK84" s="187"/>
      <c r="KYL84" s="118"/>
      <c r="KYM84" s="119"/>
      <c r="KYN84" s="119"/>
      <c r="KYO84" s="119"/>
      <c r="KYP84" s="119"/>
      <c r="KYQ84" s="119"/>
      <c r="KYR84" s="116"/>
      <c r="KYS84" s="187"/>
      <c r="KYT84" s="118"/>
      <c r="KYU84" s="119"/>
      <c r="KYV84" s="119"/>
      <c r="KYW84" s="119"/>
      <c r="KYX84" s="119"/>
      <c r="KYY84" s="119"/>
      <c r="KYZ84" s="116"/>
      <c r="KZA84" s="187"/>
      <c r="KZB84" s="118"/>
      <c r="KZC84" s="119"/>
      <c r="KZD84" s="119"/>
      <c r="KZE84" s="119"/>
      <c r="KZF84" s="119"/>
      <c r="KZG84" s="119"/>
      <c r="KZH84" s="116"/>
      <c r="KZI84" s="187"/>
      <c r="KZJ84" s="118"/>
      <c r="KZK84" s="119"/>
      <c r="KZL84" s="119"/>
      <c r="KZM84" s="119"/>
      <c r="KZN84" s="119"/>
      <c r="KZO84" s="119"/>
      <c r="KZP84" s="116"/>
      <c r="KZQ84" s="187"/>
      <c r="KZR84" s="118"/>
      <c r="KZS84" s="119"/>
      <c r="KZT84" s="119"/>
      <c r="KZU84" s="119"/>
      <c r="KZV84" s="119"/>
      <c r="KZW84" s="119"/>
      <c r="KZX84" s="116"/>
      <c r="KZY84" s="187"/>
      <c r="KZZ84" s="118"/>
      <c r="LAA84" s="119"/>
      <c r="LAB84" s="119"/>
      <c r="LAC84" s="119"/>
      <c r="LAD84" s="119"/>
      <c r="LAE84" s="119"/>
      <c r="LAF84" s="116"/>
      <c r="LAG84" s="187"/>
      <c r="LAH84" s="118"/>
      <c r="LAI84" s="119"/>
      <c r="LAJ84" s="119"/>
      <c r="LAK84" s="119"/>
      <c r="LAL84" s="119"/>
      <c r="LAM84" s="119"/>
      <c r="LAN84" s="116"/>
      <c r="LAO84" s="187"/>
      <c r="LAP84" s="118"/>
      <c r="LAQ84" s="119"/>
      <c r="LAR84" s="119"/>
      <c r="LAS84" s="119"/>
      <c r="LAT84" s="119"/>
      <c r="LAU84" s="119"/>
      <c r="LAV84" s="116"/>
      <c r="LAW84" s="187"/>
      <c r="LAX84" s="118"/>
      <c r="LAY84" s="119"/>
      <c r="LAZ84" s="119"/>
      <c r="LBA84" s="119"/>
      <c r="LBB84" s="119"/>
      <c r="LBC84" s="119"/>
      <c r="LBD84" s="116"/>
      <c r="LBE84" s="187"/>
      <c r="LBF84" s="118"/>
      <c r="LBG84" s="119"/>
      <c r="LBH84" s="119"/>
      <c r="LBI84" s="119"/>
      <c r="LBJ84" s="119"/>
      <c r="LBK84" s="119"/>
      <c r="LBL84" s="116"/>
      <c r="LBM84" s="187"/>
      <c r="LBN84" s="118"/>
      <c r="LBO84" s="119"/>
      <c r="LBP84" s="119"/>
      <c r="LBQ84" s="119"/>
      <c r="LBR84" s="119"/>
      <c r="LBS84" s="119"/>
      <c r="LBT84" s="116"/>
      <c r="LBU84" s="187"/>
      <c r="LBV84" s="118"/>
      <c r="LBW84" s="119"/>
      <c r="LBX84" s="119"/>
      <c r="LBY84" s="119"/>
      <c r="LBZ84" s="119"/>
      <c r="LCA84" s="119"/>
      <c r="LCB84" s="116"/>
      <c r="LCC84" s="187"/>
      <c r="LCD84" s="118"/>
      <c r="LCE84" s="119"/>
      <c r="LCF84" s="119"/>
      <c r="LCG84" s="119"/>
      <c r="LCH84" s="119"/>
      <c r="LCI84" s="119"/>
      <c r="LCJ84" s="116"/>
      <c r="LCK84" s="187"/>
      <c r="LCL84" s="118"/>
      <c r="LCM84" s="119"/>
      <c r="LCN84" s="119"/>
      <c r="LCO84" s="119"/>
      <c r="LCP84" s="119"/>
      <c r="LCQ84" s="119"/>
      <c r="LCR84" s="116"/>
      <c r="LCS84" s="187"/>
      <c r="LCT84" s="118"/>
      <c r="LCU84" s="119"/>
      <c r="LCV84" s="119"/>
      <c r="LCW84" s="119"/>
      <c r="LCX84" s="119"/>
      <c r="LCY84" s="119"/>
      <c r="LCZ84" s="116"/>
      <c r="LDA84" s="187"/>
      <c r="LDB84" s="118"/>
      <c r="LDC84" s="119"/>
      <c r="LDD84" s="119"/>
      <c r="LDE84" s="119"/>
      <c r="LDF84" s="119"/>
      <c r="LDG84" s="119"/>
      <c r="LDH84" s="116"/>
      <c r="LDI84" s="187"/>
      <c r="LDJ84" s="118"/>
      <c r="LDK84" s="119"/>
      <c r="LDL84" s="119"/>
      <c r="LDM84" s="119"/>
      <c r="LDN84" s="119"/>
      <c r="LDO84" s="119"/>
      <c r="LDP84" s="116"/>
      <c r="LDQ84" s="187"/>
      <c r="LDR84" s="118"/>
      <c r="LDS84" s="119"/>
      <c r="LDT84" s="119"/>
      <c r="LDU84" s="119"/>
      <c r="LDV84" s="119"/>
      <c r="LDW84" s="119"/>
      <c r="LDX84" s="116"/>
      <c r="LDY84" s="187"/>
      <c r="LDZ84" s="118"/>
      <c r="LEA84" s="119"/>
      <c r="LEB84" s="119"/>
      <c r="LEC84" s="119"/>
      <c r="LED84" s="119"/>
      <c r="LEE84" s="119"/>
      <c r="LEF84" s="116"/>
      <c r="LEG84" s="187"/>
      <c r="LEH84" s="118"/>
      <c r="LEI84" s="119"/>
      <c r="LEJ84" s="119"/>
      <c r="LEK84" s="119"/>
      <c r="LEL84" s="119"/>
      <c r="LEM84" s="119"/>
      <c r="LEN84" s="116"/>
      <c r="LEO84" s="187"/>
      <c r="LEP84" s="118"/>
      <c r="LEQ84" s="119"/>
      <c r="LER84" s="119"/>
      <c r="LES84" s="119"/>
      <c r="LET84" s="119"/>
      <c r="LEU84" s="119"/>
      <c r="LEV84" s="116"/>
      <c r="LEW84" s="187"/>
      <c r="LEX84" s="118"/>
      <c r="LEY84" s="119"/>
      <c r="LEZ84" s="119"/>
      <c r="LFA84" s="119"/>
      <c r="LFB84" s="119"/>
      <c r="LFC84" s="119"/>
      <c r="LFD84" s="116"/>
      <c r="LFE84" s="187"/>
      <c r="LFF84" s="118"/>
      <c r="LFG84" s="119"/>
      <c r="LFH84" s="119"/>
      <c r="LFI84" s="119"/>
      <c r="LFJ84" s="119"/>
      <c r="LFK84" s="119"/>
      <c r="LFL84" s="116"/>
      <c r="LFM84" s="187"/>
      <c r="LFN84" s="118"/>
      <c r="LFO84" s="119"/>
      <c r="LFP84" s="119"/>
      <c r="LFQ84" s="119"/>
      <c r="LFR84" s="119"/>
      <c r="LFS84" s="119"/>
      <c r="LFT84" s="116"/>
      <c r="LFU84" s="187"/>
      <c r="LFV84" s="118"/>
      <c r="LFW84" s="119"/>
      <c r="LFX84" s="119"/>
      <c r="LFY84" s="119"/>
      <c r="LFZ84" s="119"/>
      <c r="LGA84" s="119"/>
      <c r="LGB84" s="116"/>
      <c r="LGC84" s="187"/>
      <c r="LGD84" s="118"/>
      <c r="LGE84" s="119"/>
      <c r="LGF84" s="119"/>
      <c r="LGG84" s="119"/>
      <c r="LGH84" s="119"/>
      <c r="LGI84" s="119"/>
      <c r="LGJ84" s="116"/>
      <c r="LGK84" s="187"/>
      <c r="LGL84" s="118"/>
      <c r="LGM84" s="119"/>
      <c r="LGN84" s="119"/>
      <c r="LGO84" s="119"/>
      <c r="LGP84" s="119"/>
      <c r="LGQ84" s="119"/>
      <c r="LGR84" s="116"/>
      <c r="LGS84" s="187"/>
      <c r="LGT84" s="118"/>
      <c r="LGU84" s="119"/>
      <c r="LGV84" s="119"/>
      <c r="LGW84" s="119"/>
      <c r="LGX84" s="119"/>
      <c r="LGY84" s="119"/>
      <c r="LGZ84" s="116"/>
      <c r="LHA84" s="187"/>
      <c r="LHB84" s="118"/>
      <c r="LHC84" s="119"/>
      <c r="LHD84" s="119"/>
      <c r="LHE84" s="119"/>
      <c r="LHF84" s="119"/>
      <c r="LHG84" s="119"/>
      <c r="LHH84" s="116"/>
      <c r="LHI84" s="187"/>
      <c r="LHJ84" s="118"/>
      <c r="LHK84" s="119"/>
      <c r="LHL84" s="119"/>
      <c r="LHM84" s="119"/>
      <c r="LHN84" s="119"/>
      <c r="LHO84" s="119"/>
      <c r="LHP84" s="116"/>
      <c r="LHQ84" s="187"/>
      <c r="LHR84" s="118"/>
      <c r="LHS84" s="119"/>
      <c r="LHT84" s="119"/>
      <c r="LHU84" s="119"/>
      <c r="LHV84" s="119"/>
      <c r="LHW84" s="119"/>
      <c r="LHX84" s="116"/>
      <c r="LHY84" s="187"/>
      <c r="LHZ84" s="118"/>
      <c r="LIA84" s="119"/>
      <c r="LIB84" s="119"/>
      <c r="LIC84" s="119"/>
      <c r="LID84" s="119"/>
      <c r="LIE84" s="119"/>
      <c r="LIF84" s="116"/>
      <c r="LIG84" s="187"/>
      <c r="LIH84" s="118"/>
      <c r="LII84" s="119"/>
      <c r="LIJ84" s="119"/>
      <c r="LIK84" s="119"/>
      <c r="LIL84" s="119"/>
      <c r="LIM84" s="119"/>
      <c r="LIN84" s="116"/>
      <c r="LIO84" s="187"/>
      <c r="LIP84" s="118"/>
      <c r="LIQ84" s="119"/>
      <c r="LIR84" s="119"/>
      <c r="LIS84" s="119"/>
      <c r="LIT84" s="119"/>
      <c r="LIU84" s="119"/>
      <c r="LIV84" s="116"/>
      <c r="LIW84" s="187"/>
      <c r="LIX84" s="118"/>
      <c r="LIY84" s="119"/>
      <c r="LIZ84" s="119"/>
      <c r="LJA84" s="119"/>
      <c r="LJB84" s="119"/>
      <c r="LJC84" s="119"/>
      <c r="LJD84" s="116"/>
      <c r="LJE84" s="187"/>
      <c r="LJF84" s="118"/>
      <c r="LJG84" s="119"/>
      <c r="LJH84" s="119"/>
      <c r="LJI84" s="119"/>
      <c r="LJJ84" s="119"/>
      <c r="LJK84" s="119"/>
      <c r="LJL84" s="116"/>
      <c r="LJM84" s="187"/>
      <c r="LJN84" s="118"/>
      <c r="LJO84" s="119"/>
      <c r="LJP84" s="119"/>
      <c r="LJQ84" s="119"/>
      <c r="LJR84" s="119"/>
      <c r="LJS84" s="119"/>
      <c r="LJT84" s="116"/>
      <c r="LJU84" s="187"/>
      <c r="LJV84" s="118"/>
      <c r="LJW84" s="119"/>
      <c r="LJX84" s="119"/>
      <c r="LJY84" s="119"/>
      <c r="LJZ84" s="119"/>
      <c r="LKA84" s="119"/>
      <c r="LKB84" s="116"/>
      <c r="LKC84" s="187"/>
      <c r="LKD84" s="118"/>
      <c r="LKE84" s="119"/>
      <c r="LKF84" s="119"/>
      <c r="LKG84" s="119"/>
      <c r="LKH84" s="119"/>
      <c r="LKI84" s="119"/>
      <c r="LKJ84" s="116"/>
      <c r="LKK84" s="187"/>
      <c r="LKL84" s="118"/>
      <c r="LKM84" s="119"/>
      <c r="LKN84" s="119"/>
      <c r="LKO84" s="119"/>
      <c r="LKP84" s="119"/>
      <c r="LKQ84" s="119"/>
      <c r="LKR84" s="116"/>
      <c r="LKS84" s="187"/>
      <c r="LKT84" s="118"/>
      <c r="LKU84" s="119"/>
      <c r="LKV84" s="119"/>
      <c r="LKW84" s="119"/>
      <c r="LKX84" s="119"/>
      <c r="LKY84" s="119"/>
      <c r="LKZ84" s="116"/>
      <c r="LLA84" s="187"/>
      <c r="LLB84" s="118"/>
      <c r="LLC84" s="119"/>
      <c r="LLD84" s="119"/>
      <c r="LLE84" s="119"/>
      <c r="LLF84" s="119"/>
      <c r="LLG84" s="119"/>
      <c r="LLH84" s="116"/>
      <c r="LLI84" s="187"/>
      <c r="LLJ84" s="118"/>
      <c r="LLK84" s="119"/>
      <c r="LLL84" s="119"/>
      <c r="LLM84" s="119"/>
      <c r="LLN84" s="119"/>
      <c r="LLO84" s="119"/>
      <c r="LLP84" s="116"/>
      <c r="LLQ84" s="187"/>
      <c r="LLR84" s="118"/>
      <c r="LLS84" s="119"/>
      <c r="LLT84" s="119"/>
      <c r="LLU84" s="119"/>
      <c r="LLV84" s="119"/>
      <c r="LLW84" s="119"/>
      <c r="LLX84" s="116"/>
      <c r="LLY84" s="187"/>
      <c r="LLZ84" s="118"/>
      <c r="LMA84" s="119"/>
      <c r="LMB84" s="119"/>
      <c r="LMC84" s="119"/>
      <c r="LMD84" s="119"/>
      <c r="LME84" s="119"/>
      <c r="LMF84" s="116"/>
      <c r="LMG84" s="187"/>
      <c r="LMH84" s="118"/>
      <c r="LMI84" s="119"/>
      <c r="LMJ84" s="119"/>
      <c r="LMK84" s="119"/>
      <c r="LML84" s="119"/>
      <c r="LMM84" s="119"/>
      <c r="LMN84" s="116"/>
      <c r="LMO84" s="187"/>
      <c r="LMP84" s="118"/>
      <c r="LMQ84" s="119"/>
      <c r="LMR84" s="119"/>
      <c r="LMS84" s="119"/>
      <c r="LMT84" s="119"/>
      <c r="LMU84" s="119"/>
      <c r="LMV84" s="116"/>
      <c r="LMW84" s="187"/>
      <c r="LMX84" s="118"/>
      <c r="LMY84" s="119"/>
      <c r="LMZ84" s="119"/>
      <c r="LNA84" s="119"/>
      <c r="LNB84" s="119"/>
      <c r="LNC84" s="119"/>
      <c r="LND84" s="116"/>
      <c r="LNE84" s="187"/>
      <c r="LNF84" s="118"/>
      <c r="LNG84" s="119"/>
      <c r="LNH84" s="119"/>
      <c r="LNI84" s="119"/>
      <c r="LNJ84" s="119"/>
      <c r="LNK84" s="119"/>
      <c r="LNL84" s="116"/>
      <c r="LNM84" s="187"/>
      <c r="LNN84" s="118"/>
      <c r="LNO84" s="119"/>
      <c r="LNP84" s="119"/>
      <c r="LNQ84" s="119"/>
      <c r="LNR84" s="119"/>
      <c r="LNS84" s="119"/>
      <c r="LNT84" s="116"/>
      <c r="LNU84" s="187"/>
      <c r="LNV84" s="118"/>
      <c r="LNW84" s="119"/>
      <c r="LNX84" s="119"/>
      <c r="LNY84" s="119"/>
      <c r="LNZ84" s="119"/>
      <c r="LOA84" s="119"/>
      <c r="LOB84" s="116"/>
      <c r="LOC84" s="187"/>
      <c r="LOD84" s="118"/>
      <c r="LOE84" s="119"/>
      <c r="LOF84" s="119"/>
      <c r="LOG84" s="119"/>
      <c r="LOH84" s="119"/>
      <c r="LOI84" s="119"/>
      <c r="LOJ84" s="116"/>
      <c r="LOK84" s="187"/>
      <c r="LOL84" s="118"/>
      <c r="LOM84" s="119"/>
      <c r="LON84" s="119"/>
      <c r="LOO84" s="119"/>
      <c r="LOP84" s="119"/>
      <c r="LOQ84" s="119"/>
      <c r="LOR84" s="116"/>
      <c r="LOS84" s="187"/>
      <c r="LOT84" s="118"/>
      <c r="LOU84" s="119"/>
      <c r="LOV84" s="119"/>
      <c r="LOW84" s="119"/>
      <c r="LOX84" s="119"/>
      <c r="LOY84" s="119"/>
      <c r="LOZ84" s="116"/>
      <c r="LPA84" s="187"/>
      <c r="LPB84" s="118"/>
      <c r="LPC84" s="119"/>
      <c r="LPD84" s="119"/>
      <c r="LPE84" s="119"/>
      <c r="LPF84" s="119"/>
      <c r="LPG84" s="119"/>
      <c r="LPH84" s="116"/>
      <c r="LPI84" s="187"/>
      <c r="LPJ84" s="118"/>
      <c r="LPK84" s="119"/>
      <c r="LPL84" s="119"/>
      <c r="LPM84" s="119"/>
      <c r="LPN84" s="119"/>
      <c r="LPO84" s="119"/>
      <c r="LPP84" s="116"/>
      <c r="LPQ84" s="187"/>
      <c r="LPR84" s="118"/>
      <c r="LPS84" s="119"/>
      <c r="LPT84" s="119"/>
      <c r="LPU84" s="119"/>
      <c r="LPV84" s="119"/>
      <c r="LPW84" s="119"/>
      <c r="LPX84" s="116"/>
      <c r="LPY84" s="187"/>
      <c r="LPZ84" s="118"/>
      <c r="LQA84" s="119"/>
      <c r="LQB84" s="119"/>
      <c r="LQC84" s="119"/>
      <c r="LQD84" s="119"/>
      <c r="LQE84" s="119"/>
      <c r="LQF84" s="116"/>
      <c r="LQG84" s="187"/>
      <c r="LQH84" s="118"/>
      <c r="LQI84" s="119"/>
      <c r="LQJ84" s="119"/>
      <c r="LQK84" s="119"/>
      <c r="LQL84" s="119"/>
      <c r="LQM84" s="119"/>
      <c r="LQN84" s="116"/>
      <c r="LQO84" s="187"/>
      <c r="LQP84" s="118"/>
      <c r="LQQ84" s="119"/>
      <c r="LQR84" s="119"/>
      <c r="LQS84" s="119"/>
      <c r="LQT84" s="119"/>
      <c r="LQU84" s="119"/>
      <c r="LQV84" s="116"/>
      <c r="LQW84" s="187"/>
      <c r="LQX84" s="118"/>
      <c r="LQY84" s="119"/>
      <c r="LQZ84" s="119"/>
      <c r="LRA84" s="119"/>
      <c r="LRB84" s="119"/>
      <c r="LRC84" s="119"/>
      <c r="LRD84" s="116"/>
      <c r="LRE84" s="187"/>
      <c r="LRF84" s="118"/>
      <c r="LRG84" s="119"/>
      <c r="LRH84" s="119"/>
      <c r="LRI84" s="119"/>
      <c r="LRJ84" s="119"/>
      <c r="LRK84" s="119"/>
      <c r="LRL84" s="116"/>
      <c r="LRM84" s="187"/>
      <c r="LRN84" s="118"/>
      <c r="LRO84" s="119"/>
      <c r="LRP84" s="119"/>
      <c r="LRQ84" s="119"/>
      <c r="LRR84" s="119"/>
      <c r="LRS84" s="119"/>
      <c r="LRT84" s="116"/>
      <c r="LRU84" s="187"/>
      <c r="LRV84" s="118"/>
      <c r="LRW84" s="119"/>
      <c r="LRX84" s="119"/>
      <c r="LRY84" s="119"/>
      <c r="LRZ84" s="119"/>
      <c r="LSA84" s="119"/>
      <c r="LSB84" s="116"/>
      <c r="LSC84" s="187"/>
      <c r="LSD84" s="118"/>
      <c r="LSE84" s="119"/>
      <c r="LSF84" s="119"/>
      <c r="LSG84" s="119"/>
      <c r="LSH84" s="119"/>
      <c r="LSI84" s="119"/>
      <c r="LSJ84" s="116"/>
      <c r="LSK84" s="187"/>
      <c r="LSL84" s="118"/>
      <c r="LSM84" s="119"/>
      <c r="LSN84" s="119"/>
      <c r="LSO84" s="119"/>
      <c r="LSP84" s="119"/>
      <c r="LSQ84" s="119"/>
      <c r="LSR84" s="116"/>
      <c r="LSS84" s="187"/>
      <c r="LST84" s="118"/>
      <c r="LSU84" s="119"/>
      <c r="LSV84" s="119"/>
      <c r="LSW84" s="119"/>
      <c r="LSX84" s="119"/>
      <c r="LSY84" s="119"/>
      <c r="LSZ84" s="116"/>
      <c r="LTA84" s="187"/>
      <c r="LTB84" s="118"/>
      <c r="LTC84" s="119"/>
      <c r="LTD84" s="119"/>
      <c r="LTE84" s="119"/>
      <c r="LTF84" s="119"/>
      <c r="LTG84" s="119"/>
      <c r="LTH84" s="116"/>
      <c r="LTI84" s="187"/>
      <c r="LTJ84" s="118"/>
      <c r="LTK84" s="119"/>
      <c r="LTL84" s="119"/>
      <c r="LTM84" s="119"/>
      <c r="LTN84" s="119"/>
      <c r="LTO84" s="119"/>
      <c r="LTP84" s="116"/>
      <c r="LTQ84" s="187"/>
      <c r="LTR84" s="118"/>
      <c r="LTS84" s="119"/>
      <c r="LTT84" s="119"/>
      <c r="LTU84" s="119"/>
      <c r="LTV84" s="119"/>
      <c r="LTW84" s="119"/>
      <c r="LTX84" s="116"/>
      <c r="LTY84" s="187"/>
      <c r="LTZ84" s="118"/>
      <c r="LUA84" s="119"/>
      <c r="LUB84" s="119"/>
      <c r="LUC84" s="119"/>
      <c r="LUD84" s="119"/>
      <c r="LUE84" s="119"/>
      <c r="LUF84" s="116"/>
      <c r="LUG84" s="187"/>
      <c r="LUH84" s="118"/>
      <c r="LUI84" s="119"/>
      <c r="LUJ84" s="119"/>
      <c r="LUK84" s="119"/>
      <c r="LUL84" s="119"/>
      <c r="LUM84" s="119"/>
      <c r="LUN84" s="116"/>
      <c r="LUO84" s="187"/>
      <c r="LUP84" s="118"/>
      <c r="LUQ84" s="119"/>
      <c r="LUR84" s="119"/>
      <c r="LUS84" s="119"/>
      <c r="LUT84" s="119"/>
      <c r="LUU84" s="119"/>
      <c r="LUV84" s="116"/>
      <c r="LUW84" s="187"/>
      <c r="LUX84" s="118"/>
      <c r="LUY84" s="119"/>
      <c r="LUZ84" s="119"/>
      <c r="LVA84" s="119"/>
      <c r="LVB84" s="119"/>
      <c r="LVC84" s="119"/>
      <c r="LVD84" s="116"/>
      <c r="LVE84" s="187"/>
      <c r="LVF84" s="118"/>
      <c r="LVG84" s="119"/>
      <c r="LVH84" s="119"/>
      <c r="LVI84" s="119"/>
      <c r="LVJ84" s="119"/>
      <c r="LVK84" s="119"/>
      <c r="LVL84" s="116"/>
      <c r="LVM84" s="187"/>
      <c r="LVN84" s="118"/>
      <c r="LVO84" s="119"/>
      <c r="LVP84" s="119"/>
      <c r="LVQ84" s="119"/>
      <c r="LVR84" s="119"/>
      <c r="LVS84" s="119"/>
      <c r="LVT84" s="116"/>
      <c r="LVU84" s="187"/>
      <c r="LVV84" s="118"/>
      <c r="LVW84" s="119"/>
      <c r="LVX84" s="119"/>
      <c r="LVY84" s="119"/>
      <c r="LVZ84" s="119"/>
      <c r="LWA84" s="119"/>
      <c r="LWB84" s="116"/>
      <c r="LWC84" s="187"/>
      <c r="LWD84" s="118"/>
      <c r="LWE84" s="119"/>
      <c r="LWF84" s="119"/>
      <c r="LWG84" s="119"/>
      <c r="LWH84" s="119"/>
      <c r="LWI84" s="119"/>
      <c r="LWJ84" s="116"/>
      <c r="LWK84" s="187"/>
      <c r="LWL84" s="118"/>
      <c r="LWM84" s="119"/>
      <c r="LWN84" s="119"/>
      <c r="LWO84" s="119"/>
      <c r="LWP84" s="119"/>
      <c r="LWQ84" s="119"/>
      <c r="LWR84" s="116"/>
      <c r="LWS84" s="187"/>
      <c r="LWT84" s="118"/>
      <c r="LWU84" s="119"/>
      <c r="LWV84" s="119"/>
      <c r="LWW84" s="119"/>
      <c r="LWX84" s="119"/>
      <c r="LWY84" s="119"/>
      <c r="LWZ84" s="116"/>
      <c r="LXA84" s="187"/>
      <c r="LXB84" s="118"/>
      <c r="LXC84" s="119"/>
      <c r="LXD84" s="119"/>
      <c r="LXE84" s="119"/>
      <c r="LXF84" s="119"/>
      <c r="LXG84" s="119"/>
      <c r="LXH84" s="116"/>
      <c r="LXI84" s="187"/>
      <c r="LXJ84" s="118"/>
      <c r="LXK84" s="119"/>
      <c r="LXL84" s="119"/>
      <c r="LXM84" s="119"/>
      <c r="LXN84" s="119"/>
      <c r="LXO84" s="119"/>
      <c r="LXP84" s="116"/>
      <c r="LXQ84" s="187"/>
      <c r="LXR84" s="118"/>
      <c r="LXS84" s="119"/>
      <c r="LXT84" s="119"/>
      <c r="LXU84" s="119"/>
      <c r="LXV84" s="119"/>
      <c r="LXW84" s="119"/>
      <c r="LXX84" s="116"/>
      <c r="LXY84" s="187"/>
      <c r="LXZ84" s="118"/>
      <c r="LYA84" s="119"/>
      <c r="LYB84" s="119"/>
      <c r="LYC84" s="119"/>
      <c r="LYD84" s="119"/>
      <c r="LYE84" s="119"/>
      <c r="LYF84" s="116"/>
      <c r="LYG84" s="187"/>
      <c r="LYH84" s="118"/>
      <c r="LYI84" s="119"/>
      <c r="LYJ84" s="119"/>
      <c r="LYK84" s="119"/>
      <c r="LYL84" s="119"/>
      <c r="LYM84" s="119"/>
      <c r="LYN84" s="116"/>
      <c r="LYO84" s="187"/>
      <c r="LYP84" s="118"/>
      <c r="LYQ84" s="119"/>
      <c r="LYR84" s="119"/>
      <c r="LYS84" s="119"/>
      <c r="LYT84" s="119"/>
      <c r="LYU84" s="119"/>
      <c r="LYV84" s="116"/>
      <c r="LYW84" s="187"/>
      <c r="LYX84" s="118"/>
      <c r="LYY84" s="119"/>
      <c r="LYZ84" s="119"/>
      <c r="LZA84" s="119"/>
      <c r="LZB84" s="119"/>
      <c r="LZC84" s="119"/>
      <c r="LZD84" s="116"/>
      <c r="LZE84" s="187"/>
      <c r="LZF84" s="118"/>
      <c r="LZG84" s="119"/>
      <c r="LZH84" s="119"/>
      <c r="LZI84" s="119"/>
      <c r="LZJ84" s="119"/>
      <c r="LZK84" s="119"/>
      <c r="LZL84" s="116"/>
      <c r="LZM84" s="187"/>
      <c r="LZN84" s="118"/>
      <c r="LZO84" s="119"/>
      <c r="LZP84" s="119"/>
      <c r="LZQ84" s="119"/>
      <c r="LZR84" s="119"/>
      <c r="LZS84" s="119"/>
      <c r="LZT84" s="116"/>
      <c r="LZU84" s="187"/>
      <c r="LZV84" s="118"/>
      <c r="LZW84" s="119"/>
      <c r="LZX84" s="119"/>
      <c r="LZY84" s="119"/>
      <c r="LZZ84" s="119"/>
      <c r="MAA84" s="119"/>
      <c r="MAB84" s="116"/>
      <c r="MAC84" s="187"/>
      <c r="MAD84" s="118"/>
      <c r="MAE84" s="119"/>
      <c r="MAF84" s="119"/>
      <c r="MAG84" s="119"/>
      <c r="MAH84" s="119"/>
      <c r="MAI84" s="119"/>
      <c r="MAJ84" s="116"/>
      <c r="MAK84" s="187"/>
      <c r="MAL84" s="118"/>
      <c r="MAM84" s="119"/>
      <c r="MAN84" s="119"/>
      <c r="MAO84" s="119"/>
      <c r="MAP84" s="119"/>
      <c r="MAQ84" s="119"/>
      <c r="MAR84" s="116"/>
      <c r="MAS84" s="187"/>
      <c r="MAT84" s="118"/>
      <c r="MAU84" s="119"/>
      <c r="MAV84" s="119"/>
      <c r="MAW84" s="119"/>
      <c r="MAX84" s="119"/>
      <c r="MAY84" s="119"/>
      <c r="MAZ84" s="116"/>
      <c r="MBA84" s="187"/>
      <c r="MBB84" s="118"/>
      <c r="MBC84" s="119"/>
      <c r="MBD84" s="119"/>
      <c r="MBE84" s="119"/>
      <c r="MBF84" s="119"/>
      <c r="MBG84" s="119"/>
      <c r="MBH84" s="116"/>
      <c r="MBI84" s="187"/>
      <c r="MBJ84" s="118"/>
      <c r="MBK84" s="119"/>
      <c r="MBL84" s="119"/>
      <c r="MBM84" s="119"/>
      <c r="MBN84" s="119"/>
      <c r="MBO84" s="119"/>
      <c r="MBP84" s="116"/>
      <c r="MBQ84" s="187"/>
      <c r="MBR84" s="118"/>
      <c r="MBS84" s="119"/>
      <c r="MBT84" s="119"/>
      <c r="MBU84" s="119"/>
      <c r="MBV84" s="119"/>
      <c r="MBW84" s="119"/>
      <c r="MBX84" s="116"/>
      <c r="MBY84" s="187"/>
      <c r="MBZ84" s="118"/>
      <c r="MCA84" s="119"/>
      <c r="MCB84" s="119"/>
      <c r="MCC84" s="119"/>
      <c r="MCD84" s="119"/>
      <c r="MCE84" s="119"/>
      <c r="MCF84" s="116"/>
      <c r="MCG84" s="187"/>
      <c r="MCH84" s="118"/>
      <c r="MCI84" s="119"/>
      <c r="MCJ84" s="119"/>
      <c r="MCK84" s="119"/>
      <c r="MCL84" s="119"/>
      <c r="MCM84" s="119"/>
      <c r="MCN84" s="116"/>
      <c r="MCO84" s="187"/>
      <c r="MCP84" s="118"/>
      <c r="MCQ84" s="119"/>
      <c r="MCR84" s="119"/>
      <c r="MCS84" s="119"/>
      <c r="MCT84" s="119"/>
      <c r="MCU84" s="119"/>
      <c r="MCV84" s="116"/>
      <c r="MCW84" s="187"/>
      <c r="MCX84" s="118"/>
      <c r="MCY84" s="119"/>
      <c r="MCZ84" s="119"/>
      <c r="MDA84" s="119"/>
      <c r="MDB84" s="119"/>
      <c r="MDC84" s="119"/>
      <c r="MDD84" s="116"/>
      <c r="MDE84" s="187"/>
      <c r="MDF84" s="118"/>
      <c r="MDG84" s="119"/>
      <c r="MDH84" s="119"/>
      <c r="MDI84" s="119"/>
      <c r="MDJ84" s="119"/>
      <c r="MDK84" s="119"/>
      <c r="MDL84" s="116"/>
      <c r="MDM84" s="187"/>
      <c r="MDN84" s="118"/>
      <c r="MDO84" s="119"/>
      <c r="MDP84" s="119"/>
      <c r="MDQ84" s="119"/>
      <c r="MDR84" s="119"/>
      <c r="MDS84" s="119"/>
      <c r="MDT84" s="116"/>
      <c r="MDU84" s="187"/>
      <c r="MDV84" s="118"/>
      <c r="MDW84" s="119"/>
      <c r="MDX84" s="119"/>
      <c r="MDY84" s="119"/>
      <c r="MDZ84" s="119"/>
      <c r="MEA84" s="119"/>
      <c r="MEB84" s="116"/>
      <c r="MEC84" s="187"/>
      <c r="MED84" s="118"/>
      <c r="MEE84" s="119"/>
      <c r="MEF84" s="119"/>
      <c r="MEG84" s="119"/>
      <c r="MEH84" s="119"/>
      <c r="MEI84" s="119"/>
      <c r="MEJ84" s="116"/>
      <c r="MEK84" s="187"/>
      <c r="MEL84" s="118"/>
      <c r="MEM84" s="119"/>
      <c r="MEN84" s="119"/>
      <c r="MEO84" s="119"/>
      <c r="MEP84" s="119"/>
      <c r="MEQ84" s="119"/>
      <c r="MER84" s="116"/>
      <c r="MES84" s="187"/>
      <c r="MET84" s="118"/>
      <c r="MEU84" s="119"/>
      <c r="MEV84" s="119"/>
      <c r="MEW84" s="119"/>
      <c r="MEX84" s="119"/>
      <c r="MEY84" s="119"/>
      <c r="MEZ84" s="116"/>
      <c r="MFA84" s="187"/>
      <c r="MFB84" s="118"/>
      <c r="MFC84" s="119"/>
      <c r="MFD84" s="119"/>
      <c r="MFE84" s="119"/>
      <c r="MFF84" s="119"/>
      <c r="MFG84" s="119"/>
      <c r="MFH84" s="116"/>
      <c r="MFI84" s="187"/>
      <c r="MFJ84" s="118"/>
      <c r="MFK84" s="119"/>
      <c r="MFL84" s="119"/>
      <c r="MFM84" s="119"/>
      <c r="MFN84" s="119"/>
      <c r="MFO84" s="119"/>
      <c r="MFP84" s="116"/>
      <c r="MFQ84" s="187"/>
      <c r="MFR84" s="118"/>
      <c r="MFS84" s="119"/>
      <c r="MFT84" s="119"/>
      <c r="MFU84" s="119"/>
      <c r="MFV84" s="119"/>
      <c r="MFW84" s="119"/>
      <c r="MFX84" s="116"/>
      <c r="MFY84" s="187"/>
      <c r="MFZ84" s="118"/>
      <c r="MGA84" s="119"/>
      <c r="MGB84" s="119"/>
      <c r="MGC84" s="119"/>
      <c r="MGD84" s="119"/>
      <c r="MGE84" s="119"/>
      <c r="MGF84" s="116"/>
      <c r="MGG84" s="187"/>
      <c r="MGH84" s="118"/>
      <c r="MGI84" s="119"/>
      <c r="MGJ84" s="119"/>
      <c r="MGK84" s="119"/>
      <c r="MGL84" s="119"/>
      <c r="MGM84" s="119"/>
      <c r="MGN84" s="116"/>
      <c r="MGO84" s="187"/>
      <c r="MGP84" s="118"/>
      <c r="MGQ84" s="119"/>
      <c r="MGR84" s="119"/>
      <c r="MGS84" s="119"/>
      <c r="MGT84" s="119"/>
      <c r="MGU84" s="119"/>
      <c r="MGV84" s="116"/>
      <c r="MGW84" s="187"/>
      <c r="MGX84" s="118"/>
      <c r="MGY84" s="119"/>
      <c r="MGZ84" s="119"/>
      <c r="MHA84" s="119"/>
      <c r="MHB84" s="119"/>
      <c r="MHC84" s="119"/>
      <c r="MHD84" s="116"/>
      <c r="MHE84" s="187"/>
      <c r="MHF84" s="118"/>
      <c r="MHG84" s="119"/>
      <c r="MHH84" s="119"/>
      <c r="MHI84" s="119"/>
      <c r="MHJ84" s="119"/>
      <c r="MHK84" s="119"/>
      <c r="MHL84" s="116"/>
      <c r="MHM84" s="187"/>
      <c r="MHN84" s="118"/>
      <c r="MHO84" s="119"/>
      <c r="MHP84" s="119"/>
      <c r="MHQ84" s="119"/>
      <c r="MHR84" s="119"/>
      <c r="MHS84" s="119"/>
      <c r="MHT84" s="116"/>
      <c r="MHU84" s="187"/>
      <c r="MHV84" s="118"/>
      <c r="MHW84" s="119"/>
      <c r="MHX84" s="119"/>
      <c r="MHY84" s="119"/>
      <c r="MHZ84" s="119"/>
      <c r="MIA84" s="119"/>
      <c r="MIB84" s="116"/>
      <c r="MIC84" s="187"/>
      <c r="MID84" s="118"/>
      <c r="MIE84" s="119"/>
      <c r="MIF84" s="119"/>
      <c r="MIG84" s="119"/>
      <c r="MIH84" s="119"/>
      <c r="MII84" s="119"/>
      <c r="MIJ84" s="116"/>
      <c r="MIK84" s="187"/>
      <c r="MIL84" s="118"/>
      <c r="MIM84" s="119"/>
      <c r="MIN84" s="119"/>
      <c r="MIO84" s="119"/>
      <c r="MIP84" s="119"/>
      <c r="MIQ84" s="119"/>
      <c r="MIR84" s="116"/>
      <c r="MIS84" s="187"/>
      <c r="MIT84" s="118"/>
      <c r="MIU84" s="119"/>
      <c r="MIV84" s="119"/>
      <c r="MIW84" s="119"/>
      <c r="MIX84" s="119"/>
      <c r="MIY84" s="119"/>
      <c r="MIZ84" s="116"/>
      <c r="MJA84" s="187"/>
      <c r="MJB84" s="118"/>
      <c r="MJC84" s="119"/>
      <c r="MJD84" s="119"/>
      <c r="MJE84" s="119"/>
      <c r="MJF84" s="119"/>
      <c r="MJG84" s="119"/>
      <c r="MJH84" s="116"/>
      <c r="MJI84" s="187"/>
      <c r="MJJ84" s="118"/>
      <c r="MJK84" s="119"/>
      <c r="MJL84" s="119"/>
      <c r="MJM84" s="119"/>
      <c r="MJN84" s="119"/>
      <c r="MJO84" s="119"/>
      <c r="MJP84" s="116"/>
      <c r="MJQ84" s="187"/>
      <c r="MJR84" s="118"/>
      <c r="MJS84" s="119"/>
      <c r="MJT84" s="119"/>
      <c r="MJU84" s="119"/>
      <c r="MJV84" s="119"/>
      <c r="MJW84" s="119"/>
      <c r="MJX84" s="116"/>
      <c r="MJY84" s="187"/>
      <c r="MJZ84" s="118"/>
      <c r="MKA84" s="119"/>
      <c r="MKB84" s="119"/>
      <c r="MKC84" s="119"/>
      <c r="MKD84" s="119"/>
      <c r="MKE84" s="119"/>
      <c r="MKF84" s="116"/>
      <c r="MKG84" s="187"/>
      <c r="MKH84" s="118"/>
      <c r="MKI84" s="119"/>
      <c r="MKJ84" s="119"/>
      <c r="MKK84" s="119"/>
      <c r="MKL84" s="119"/>
      <c r="MKM84" s="119"/>
      <c r="MKN84" s="116"/>
      <c r="MKO84" s="187"/>
      <c r="MKP84" s="118"/>
      <c r="MKQ84" s="119"/>
      <c r="MKR84" s="119"/>
      <c r="MKS84" s="119"/>
      <c r="MKT84" s="119"/>
      <c r="MKU84" s="119"/>
      <c r="MKV84" s="116"/>
      <c r="MKW84" s="187"/>
      <c r="MKX84" s="118"/>
      <c r="MKY84" s="119"/>
      <c r="MKZ84" s="119"/>
      <c r="MLA84" s="119"/>
      <c r="MLB84" s="119"/>
      <c r="MLC84" s="119"/>
      <c r="MLD84" s="116"/>
      <c r="MLE84" s="187"/>
      <c r="MLF84" s="118"/>
      <c r="MLG84" s="119"/>
      <c r="MLH84" s="119"/>
      <c r="MLI84" s="119"/>
      <c r="MLJ84" s="119"/>
      <c r="MLK84" s="119"/>
      <c r="MLL84" s="116"/>
      <c r="MLM84" s="187"/>
      <c r="MLN84" s="118"/>
      <c r="MLO84" s="119"/>
      <c r="MLP84" s="119"/>
      <c r="MLQ84" s="119"/>
      <c r="MLR84" s="119"/>
      <c r="MLS84" s="119"/>
      <c r="MLT84" s="116"/>
      <c r="MLU84" s="187"/>
      <c r="MLV84" s="118"/>
      <c r="MLW84" s="119"/>
      <c r="MLX84" s="119"/>
      <c r="MLY84" s="119"/>
      <c r="MLZ84" s="119"/>
      <c r="MMA84" s="119"/>
      <c r="MMB84" s="116"/>
      <c r="MMC84" s="187"/>
      <c r="MMD84" s="118"/>
      <c r="MME84" s="119"/>
      <c r="MMF84" s="119"/>
      <c r="MMG84" s="119"/>
      <c r="MMH84" s="119"/>
      <c r="MMI84" s="119"/>
      <c r="MMJ84" s="116"/>
      <c r="MMK84" s="187"/>
      <c r="MML84" s="118"/>
      <c r="MMM84" s="119"/>
      <c r="MMN84" s="119"/>
      <c r="MMO84" s="119"/>
      <c r="MMP84" s="119"/>
      <c r="MMQ84" s="119"/>
      <c r="MMR84" s="116"/>
      <c r="MMS84" s="187"/>
      <c r="MMT84" s="118"/>
      <c r="MMU84" s="119"/>
      <c r="MMV84" s="119"/>
      <c r="MMW84" s="119"/>
      <c r="MMX84" s="119"/>
      <c r="MMY84" s="119"/>
      <c r="MMZ84" s="116"/>
      <c r="MNA84" s="187"/>
      <c r="MNB84" s="118"/>
      <c r="MNC84" s="119"/>
      <c r="MND84" s="119"/>
      <c r="MNE84" s="119"/>
      <c r="MNF84" s="119"/>
      <c r="MNG84" s="119"/>
      <c r="MNH84" s="116"/>
      <c r="MNI84" s="187"/>
      <c r="MNJ84" s="118"/>
      <c r="MNK84" s="119"/>
      <c r="MNL84" s="119"/>
      <c r="MNM84" s="119"/>
      <c r="MNN84" s="119"/>
      <c r="MNO84" s="119"/>
      <c r="MNP84" s="116"/>
      <c r="MNQ84" s="187"/>
      <c r="MNR84" s="118"/>
      <c r="MNS84" s="119"/>
      <c r="MNT84" s="119"/>
      <c r="MNU84" s="119"/>
      <c r="MNV84" s="119"/>
      <c r="MNW84" s="119"/>
      <c r="MNX84" s="116"/>
      <c r="MNY84" s="187"/>
      <c r="MNZ84" s="118"/>
      <c r="MOA84" s="119"/>
      <c r="MOB84" s="119"/>
      <c r="MOC84" s="119"/>
      <c r="MOD84" s="119"/>
      <c r="MOE84" s="119"/>
      <c r="MOF84" s="116"/>
      <c r="MOG84" s="187"/>
      <c r="MOH84" s="118"/>
      <c r="MOI84" s="119"/>
      <c r="MOJ84" s="119"/>
      <c r="MOK84" s="119"/>
      <c r="MOL84" s="119"/>
      <c r="MOM84" s="119"/>
      <c r="MON84" s="116"/>
      <c r="MOO84" s="187"/>
      <c r="MOP84" s="118"/>
      <c r="MOQ84" s="119"/>
      <c r="MOR84" s="119"/>
      <c r="MOS84" s="119"/>
      <c r="MOT84" s="119"/>
      <c r="MOU84" s="119"/>
      <c r="MOV84" s="116"/>
      <c r="MOW84" s="187"/>
      <c r="MOX84" s="118"/>
      <c r="MOY84" s="119"/>
      <c r="MOZ84" s="119"/>
      <c r="MPA84" s="119"/>
      <c r="MPB84" s="119"/>
      <c r="MPC84" s="119"/>
      <c r="MPD84" s="116"/>
      <c r="MPE84" s="187"/>
      <c r="MPF84" s="118"/>
      <c r="MPG84" s="119"/>
      <c r="MPH84" s="119"/>
      <c r="MPI84" s="119"/>
      <c r="MPJ84" s="119"/>
      <c r="MPK84" s="119"/>
      <c r="MPL84" s="116"/>
      <c r="MPM84" s="187"/>
      <c r="MPN84" s="118"/>
      <c r="MPO84" s="119"/>
      <c r="MPP84" s="119"/>
      <c r="MPQ84" s="119"/>
      <c r="MPR84" s="119"/>
      <c r="MPS84" s="119"/>
      <c r="MPT84" s="116"/>
      <c r="MPU84" s="187"/>
      <c r="MPV84" s="118"/>
      <c r="MPW84" s="119"/>
      <c r="MPX84" s="119"/>
      <c r="MPY84" s="119"/>
      <c r="MPZ84" s="119"/>
      <c r="MQA84" s="119"/>
      <c r="MQB84" s="116"/>
      <c r="MQC84" s="187"/>
      <c r="MQD84" s="118"/>
      <c r="MQE84" s="119"/>
      <c r="MQF84" s="119"/>
      <c r="MQG84" s="119"/>
      <c r="MQH84" s="119"/>
      <c r="MQI84" s="119"/>
      <c r="MQJ84" s="116"/>
      <c r="MQK84" s="187"/>
      <c r="MQL84" s="118"/>
      <c r="MQM84" s="119"/>
      <c r="MQN84" s="119"/>
      <c r="MQO84" s="119"/>
      <c r="MQP84" s="119"/>
      <c r="MQQ84" s="119"/>
      <c r="MQR84" s="116"/>
      <c r="MQS84" s="187"/>
      <c r="MQT84" s="118"/>
      <c r="MQU84" s="119"/>
      <c r="MQV84" s="119"/>
      <c r="MQW84" s="119"/>
      <c r="MQX84" s="119"/>
      <c r="MQY84" s="119"/>
      <c r="MQZ84" s="116"/>
      <c r="MRA84" s="187"/>
      <c r="MRB84" s="118"/>
      <c r="MRC84" s="119"/>
      <c r="MRD84" s="119"/>
      <c r="MRE84" s="119"/>
      <c r="MRF84" s="119"/>
      <c r="MRG84" s="119"/>
      <c r="MRH84" s="116"/>
      <c r="MRI84" s="187"/>
      <c r="MRJ84" s="118"/>
      <c r="MRK84" s="119"/>
      <c r="MRL84" s="119"/>
      <c r="MRM84" s="119"/>
      <c r="MRN84" s="119"/>
      <c r="MRO84" s="119"/>
      <c r="MRP84" s="116"/>
      <c r="MRQ84" s="187"/>
      <c r="MRR84" s="118"/>
      <c r="MRS84" s="119"/>
      <c r="MRT84" s="119"/>
      <c r="MRU84" s="119"/>
      <c r="MRV84" s="119"/>
      <c r="MRW84" s="119"/>
      <c r="MRX84" s="116"/>
      <c r="MRY84" s="187"/>
      <c r="MRZ84" s="118"/>
      <c r="MSA84" s="119"/>
      <c r="MSB84" s="119"/>
      <c r="MSC84" s="119"/>
      <c r="MSD84" s="119"/>
      <c r="MSE84" s="119"/>
      <c r="MSF84" s="116"/>
      <c r="MSG84" s="187"/>
      <c r="MSH84" s="118"/>
      <c r="MSI84" s="119"/>
      <c r="MSJ84" s="119"/>
      <c r="MSK84" s="119"/>
      <c r="MSL84" s="119"/>
      <c r="MSM84" s="119"/>
      <c r="MSN84" s="116"/>
      <c r="MSO84" s="187"/>
      <c r="MSP84" s="118"/>
      <c r="MSQ84" s="119"/>
      <c r="MSR84" s="119"/>
      <c r="MSS84" s="119"/>
      <c r="MST84" s="119"/>
      <c r="MSU84" s="119"/>
      <c r="MSV84" s="116"/>
      <c r="MSW84" s="187"/>
      <c r="MSX84" s="118"/>
      <c r="MSY84" s="119"/>
      <c r="MSZ84" s="119"/>
      <c r="MTA84" s="119"/>
      <c r="MTB84" s="119"/>
      <c r="MTC84" s="119"/>
      <c r="MTD84" s="116"/>
      <c r="MTE84" s="187"/>
      <c r="MTF84" s="118"/>
      <c r="MTG84" s="119"/>
      <c r="MTH84" s="119"/>
      <c r="MTI84" s="119"/>
      <c r="MTJ84" s="119"/>
      <c r="MTK84" s="119"/>
      <c r="MTL84" s="116"/>
      <c r="MTM84" s="187"/>
      <c r="MTN84" s="118"/>
      <c r="MTO84" s="119"/>
      <c r="MTP84" s="119"/>
      <c r="MTQ84" s="119"/>
      <c r="MTR84" s="119"/>
      <c r="MTS84" s="119"/>
      <c r="MTT84" s="116"/>
      <c r="MTU84" s="187"/>
      <c r="MTV84" s="118"/>
      <c r="MTW84" s="119"/>
      <c r="MTX84" s="119"/>
      <c r="MTY84" s="119"/>
      <c r="MTZ84" s="119"/>
      <c r="MUA84" s="119"/>
      <c r="MUB84" s="116"/>
      <c r="MUC84" s="187"/>
      <c r="MUD84" s="118"/>
      <c r="MUE84" s="119"/>
      <c r="MUF84" s="119"/>
      <c r="MUG84" s="119"/>
      <c r="MUH84" s="119"/>
      <c r="MUI84" s="119"/>
      <c r="MUJ84" s="116"/>
      <c r="MUK84" s="187"/>
      <c r="MUL84" s="118"/>
      <c r="MUM84" s="119"/>
      <c r="MUN84" s="119"/>
      <c r="MUO84" s="119"/>
      <c r="MUP84" s="119"/>
      <c r="MUQ84" s="119"/>
      <c r="MUR84" s="116"/>
      <c r="MUS84" s="187"/>
      <c r="MUT84" s="118"/>
      <c r="MUU84" s="119"/>
      <c r="MUV84" s="119"/>
      <c r="MUW84" s="119"/>
      <c r="MUX84" s="119"/>
      <c r="MUY84" s="119"/>
      <c r="MUZ84" s="116"/>
      <c r="MVA84" s="187"/>
      <c r="MVB84" s="118"/>
      <c r="MVC84" s="119"/>
      <c r="MVD84" s="119"/>
      <c r="MVE84" s="119"/>
      <c r="MVF84" s="119"/>
      <c r="MVG84" s="119"/>
      <c r="MVH84" s="116"/>
      <c r="MVI84" s="187"/>
      <c r="MVJ84" s="118"/>
      <c r="MVK84" s="119"/>
      <c r="MVL84" s="119"/>
      <c r="MVM84" s="119"/>
      <c r="MVN84" s="119"/>
      <c r="MVO84" s="119"/>
      <c r="MVP84" s="116"/>
      <c r="MVQ84" s="187"/>
      <c r="MVR84" s="118"/>
      <c r="MVS84" s="119"/>
      <c r="MVT84" s="119"/>
      <c r="MVU84" s="119"/>
      <c r="MVV84" s="119"/>
      <c r="MVW84" s="119"/>
      <c r="MVX84" s="116"/>
      <c r="MVY84" s="187"/>
      <c r="MVZ84" s="118"/>
      <c r="MWA84" s="119"/>
      <c r="MWB84" s="119"/>
      <c r="MWC84" s="119"/>
      <c r="MWD84" s="119"/>
      <c r="MWE84" s="119"/>
      <c r="MWF84" s="116"/>
      <c r="MWG84" s="187"/>
      <c r="MWH84" s="118"/>
      <c r="MWI84" s="119"/>
      <c r="MWJ84" s="119"/>
      <c r="MWK84" s="119"/>
      <c r="MWL84" s="119"/>
      <c r="MWM84" s="119"/>
      <c r="MWN84" s="116"/>
      <c r="MWO84" s="187"/>
      <c r="MWP84" s="118"/>
      <c r="MWQ84" s="119"/>
      <c r="MWR84" s="119"/>
      <c r="MWS84" s="119"/>
      <c r="MWT84" s="119"/>
      <c r="MWU84" s="119"/>
      <c r="MWV84" s="116"/>
      <c r="MWW84" s="187"/>
      <c r="MWX84" s="118"/>
      <c r="MWY84" s="119"/>
      <c r="MWZ84" s="119"/>
      <c r="MXA84" s="119"/>
      <c r="MXB84" s="119"/>
      <c r="MXC84" s="119"/>
      <c r="MXD84" s="116"/>
      <c r="MXE84" s="187"/>
      <c r="MXF84" s="118"/>
      <c r="MXG84" s="119"/>
      <c r="MXH84" s="119"/>
      <c r="MXI84" s="119"/>
      <c r="MXJ84" s="119"/>
      <c r="MXK84" s="119"/>
      <c r="MXL84" s="116"/>
      <c r="MXM84" s="187"/>
      <c r="MXN84" s="118"/>
      <c r="MXO84" s="119"/>
      <c r="MXP84" s="119"/>
      <c r="MXQ84" s="119"/>
      <c r="MXR84" s="119"/>
      <c r="MXS84" s="119"/>
      <c r="MXT84" s="116"/>
      <c r="MXU84" s="187"/>
      <c r="MXV84" s="118"/>
      <c r="MXW84" s="119"/>
      <c r="MXX84" s="119"/>
      <c r="MXY84" s="119"/>
      <c r="MXZ84" s="119"/>
      <c r="MYA84" s="119"/>
      <c r="MYB84" s="116"/>
      <c r="MYC84" s="187"/>
      <c r="MYD84" s="118"/>
      <c r="MYE84" s="119"/>
      <c r="MYF84" s="119"/>
      <c r="MYG84" s="119"/>
      <c r="MYH84" s="119"/>
      <c r="MYI84" s="119"/>
      <c r="MYJ84" s="116"/>
      <c r="MYK84" s="187"/>
      <c r="MYL84" s="118"/>
      <c r="MYM84" s="119"/>
      <c r="MYN84" s="119"/>
      <c r="MYO84" s="119"/>
      <c r="MYP84" s="119"/>
      <c r="MYQ84" s="119"/>
      <c r="MYR84" s="116"/>
      <c r="MYS84" s="187"/>
      <c r="MYT84" s="118"/>
      <c r="MYU84" s="119"/>
      <c r="MYV84" s="119"/>
      <c r="MYW84" s="119"/>
      <c r="MYX84" s="119"/>
      <c r="MYY84" s="119"/>
      <c r="MYZ84" s="116"/>
      <c r="MZA84" s="187"/>
      <c r="MZB84" s="118"/>
      <c r="MZC84" s="119"/>
      <c r="MZD84" s="119"/>
      <c r="MZE84" s="119"/>
      <c r="MZF84" s="119"/>
      <c r="MZG84" s="119"/>
      <c r="MZH84" s="116"/>
      <c r="MZI84" s="187"/>
      <c r="MZJ84" s="118"/>
      <c r="MZK84" s="119"/>
      <c r="MZL84" s="119"/>
      <c r="MZM84" s="119"/>
      <c r="MZN84" s="119"/>
      <c r="MZO84" s="119"/>
      <c r="MZP84" s="116"/>
      <c r="MZQ84" s="187"/>
      <c r="MZR84" s="118"/>
      <c r="MZS84" s="119"/>
      <c r="MZT84" s="119"/>
      <c r="MZU84" s="119"/>
      <c r="MZV84" s="119"/>
      <c r="MZW84" s="119"/>
      <c r="MZX84" s="116"/>
      <c r="MZY84" s="187"/>
      <c r="MZZ84" s="118"/>
      <c r="NAA84" s="119"/>
      <c r="NAB84" s="119"/>
      <c r="NAC84" s="119"/>
      <c r="NAD84" s="119"/>
      <c r="NAE84" s="119"/>
      <c r="NAF84" s="116"/>
      <c r="NAG84" s="187"/>
      <c r="NAH84" s="118"/>
      <c r="NAI84" s="119"/>
      <c r="NAJ84" s="119"/>
      <c r="NAK84" s="119"/>
      <c r="NAL84" s="119"/>
      <c r="NAM84" s="119"/>
      <c r="NAN84" s="116"/>
      <c r="NAO84" s="187"/>
      <c r="NAP84" s="118"/>
      <c r="NAQ84" s="119"/>
      <c r="NAR84" s="119"/>
      <c r="NAS84" s="119"/>
      <c r="NAT84" s="119"/>
      <c r="NAU84" s="119"/>
      <c r="NAV84" s="116"/>
      <c r="NAW84" s="187"/>
      <c r="NAX84" s="118"/>
      <c r="NAY84" s="119"/>
      <c r="NAZ84" s="119"/>
      <c r="NBA84" s="119"/>
      <c r="NBB84" s="119"/>
      <c r="NBC84" s="119"/>
      <c r="NBD84" s="116"/>
      <c r="NBE84" s="187"/>
      <c r="NBF84" s="118"/>
      <c r="NBG84" s="119"/>
      <c r="NBH84" s="119"/>
      <c r="NBI84" s="119"/>
      <c r="NBJ84" s="119"/>
      <c r="NBK84" s="119"/>
      <c r="NBL84" s="116"/>
      <c r="NBM84" s="187"/>
      <c r="NBN84" s="118"/>
      <c r="NBO84" s="119"/>
      <c r="NBP84" s="119"/>
      <c r="NBQ84" s="119"/>
      <c r="NBR84" s="119"/>
      <c r="NBS84" s="119"/>
      <c r="NBT84" s="116"/>
      <c r="NBU84" s="187"/>
      <c r="NBV84" s="118"/>
      <c r="NBW84" s="119"/>
      <c r="NBX84" s="119"/>
      <c r="NBY84" s="119"/>
      <c r="NBZ84" s="119"/>
      <c r="NCA84" s="119"/>
      <c r="NCB84" s="116"/>
      <c r="NCC84" s="187"/>
      <c r="NCD84" s="118"/>
      <c r="NCE84" s="119"/>
      <c r="NCF84" s="119"/>
      <c r="NCG84" s="119"/>
      <c r="NCH84" s="119"/>
      <c r="NCI84" s="119"/>
      <c r="NCJ84" s="116"/>
      <c r="NCK84" s="187"/>
      <c r="NCL84" s="118"/>
      <c r="NCM84" s="119"/>
      <c r="NCN84" s="119"/>
      <c r="NCO84" s="119"/>
      <c r="NCP84" s="119"/>
      <c r="NCQ84" s="119"/>
      <c r="NCR84" s="116"/>
      <c r="NCS84" s="187"/>
      <c r="NCT84" s="118"/>
      <c r="NCU84" s="119"/>
      <c r="NCV84" s="119"/>
      <c r="NCW84" s="119"/>
      <c r="NCX84" s="119"/>
      <c r="NCY84" s="119"/>
      <c r="NCZ84" s="116"/>
      <c r="NDA84" s="187"/>
      <c r="NDB84" s="118"/>
      <c r="NDC84" s="119"/>
      <c r="NDD84" s="119"/>
      <c r="NDE84" s="119"/>
      <c r="NDF84" s="119"/>
      <c r="NDG84" s="119"/>
      <c r="NDH84" s="116"/>
      <c r="NDI84" s="187"/>
      <c r="NDJ84" s="118"/>
      <c r="NDK84" s="119"/>
      <c r="NDL84" s="119"/>
      <c r="NDM84" s="119"/>
      <c r="NDN84" s="119"/>
      <c r="NDO84" s="119"/>
      <c r="NDP84" s="116"/>
      <c r="NDQ84" s="187"/>
      <c r="NDR84" s="118"/>
      <c r="NDS84" s="119"/>
      <c r="NDT84" s="119"/>
      <c r="NDU84" s="119"/>
      <c r="NDV84" s="119"/>
      <c r="NDW84" s="119"/>
      <c r="NDX84" s="116"/>
      <c r="NDY84" s="187"/>
      <c r="NDZ84" s="118"/>
      <c r="NEA84" s="119"/>
      <c r="NEB84" s="119"/>
      <c r="NEC84" s="119"/>
      <c r="NED84" s="119"/>
      <c r="NEE84" s="119"/>
      <c r="NEF84" s="116"/>
      <c r="NEG84" s="187"/>
      <c r="NEH84" s="118"/>
      <c r="NEI84" s="119"/>
      <c r="NEJ84" s="119"/>
      <c r="NEK84" s="119"/>
      <c r="NEL84" s="119"/>
      <c r="NEM84" s="119"/>
      <c r="NEN84" s="116"/>
      <c r="NEO84" s="187"/>
      <c r="NEP84" s="118"/>
      <c r="NEQ84" s="119"/>
      <c r="NER84" s="119"/>
      <c r="NES84" s="119"/>
      <c r="NET84" s="119"/>
      <c r="NEU84" s="119"/>
      <c r="NEV84" s="116"/>
      <c r="NEW84" s="187"/>
      <c r="NEX84" s="118"/>
      <c r="NEY84" s="119"/>
      <c r="NEZ84" s="119"/>
      <c r="NFA84" s="119"/>
      <c r="NFB84" s="119"/>
      <c r="NFC84" s="119"/>
      <c r="NFD84" s="116"/>
      <c r="NFE84" s="187"/>
      <c r="NFF84" s="118"/>
      <c r="NFG84" s="119"/>
      <c r="NFH84" s="119"/>
      <c r="NFI84" s="119"/>
      <c r="NFJ84" s="119"/>
      <c r="NFK84" s="119"/>
      <c r="NFL84" s="116"/>
      <c r="NFM84" s="187"/>
      <c r="NFN84" s="118"/>
      <c r="NFO84" s="119"/>
      <c r="NFP84" s="119"/>
      <c r="NFQ84" s="119"/>
      <c r="NFR84" s="119"/>
      <c r="NFS84" s="119"/>
      <c r="NFT84" s="116"/>
      <c r="NFU84" s="187"/>
      <c r="NFV84" s="118"/>
      <c r="NFW84" s="119"/>
      <c r="NFX84" s="119"/>
      <c r="NFY84" s="119"/>
      <c r="NFZ84" s="119"/>
      <c r="NGA84" s="119"/>
      <c r="NGB84" s="116"/>
      <c r="NGC84" s="187"/>
      <c r="NGD84" s="118"/>
      <c r="NGE84" s="119"/>
      <c r="NGF84" s="119"/>
      <c r="NGG84" s="119"/>
      <c r="NGH84" s="119"/>
      <c r="NGI84" s="119"/>
      <c r="NGJ84" s="116"/>
      <c r="NGK84" s="187"/>
      <c r="NGL84" s="118"/>
      <c r="NGM84" s="119"/>
      <c r="NGN84" s="119"/>
      <c r="NGO84" s="119"/>
      <c r="NGP84" s="119"/>
      <c r="NGQ84" s="119"/>
      <c r="NGR84" s="116"/>
      <c r="NGS84" s="187"/>
      <c r="NGT84" s="118"/>
      <c r="NGU84" s="119"/>
      <c r="NGV84" s="119"/>
      <c r="NGW84" s="119"/>
      <c r="NGX84" s="119"/>
      <c r="NGY84" s="119"/>
      <c r="NGZ84" s="116"/>
      <c r="NHA84" s="187"/>
      <c r="NHB84" s="118"/>
      <c r="NHC84" s="119"/>
      <c r="NHD84" s="119"/>
      <c r="NHE84" s="119"/>
      <c r="NHF84" s="119"/>
      <c r="NHG84" s="119"/>
      <c r="NHH84" s="116"/>
      <c r="NHI84" s="187"/>
      <c r="NHJ84" s="118"/>
      <c r="NHK84" s="119"/>
      <c r="NHL84" s="119"/>
      <c r="NHM84" s="119"/>
      <c r="NHN84" s="119"/>
      <c r="NHO84" s="119"/>
      <c r="NHP84" s="116"/>
      <c r="NHQ84" s="187"/>
      <c r="NHR84" s="118"/>
      <c r="NHS84" s="119"/>
      <c r="NHT84" s="119"/>
      <c r="NHU84" s="119"/>
      <c r="NHV84" s="119"/>
      <c r="NHW84" s="119"/>
      <c r="NHX84" s="116"/>
      <c r="NHY84" s="187"/>
      <c r="NHZ84" s="118"/>
      <c r="NIA84" s="119"/>
      <c r="NIB84" s="119"/>
      <c r="NIC84" s="119"/>
      <c r="NID84" s="119"/>
      <c r="NIE84" s="119"/>
      <c r="NIF84" s="116"/>
      <c r="NIG84" s="187"/>
      <c r="NIH84" s="118"/>
      <c r="NII84" s="119"/>
      <c r="NIJ84" s="119"/>
      <c r="NIK84" s="119"/>
      <c r="NIL84" s="119"/>
      <c r="NIM84" s="119"/>
      <c r="NIN84" s="116"/>
      <c r="NIO84" s="187"/>
      <c r="NIP84" s="118"/>
      <c r="NIQ84" s="119"/>
      <c r="NIR84" s="119"/>
      <c r="NIS84" s="119"/>
      <c r="NIT84" s="119"/>
      <c r="NIU84" s="119"/>
      <c r="NIV84" s="116"/>
      <c r="NIW84" s="187"/>
      <c r="NIX84" s="118"/>
      <c r="NIY84" s="119"/>
      <c r="NIZ84" s="119"/>
      <c r="NJA84" s="119"/>
      <c r="NJB84" s="119"/>
      <c r="NJC84" s="119"/>
      <c r="NJD84" s="116"/>
      <c r="NJE84" s="187"/>
      <c r="NJF84" s="118"/>
      <c r="NJG84" s="119"/>
      <c r="NJH84" s="119"/>
      <c r="NJI84" s="119"/>
      <c r="NJJ84" s="119"/>
      <c r="NJK84" s="119"/>
      <c r="NJL84" s="116"/>
      <c r="NJM84" s="187"/>
      <c r="NJN84" s="118"/>
      <c r="NJO84" s="119"/>
      <c r="NJP84" s="119"/>
      <c r="NJQ84" s="119"/>
      <c r="NJR84" s="119"/>
      <c r="NJS84" s="119"/>
      <c r="NJT84" s="116"/>
      <c r="NJU84" s="187"/>
      <c r="NJV84" s="118"/>
      <c r="NJW84" s="119"/>
      <c r="NJX84" s="119"/>
      <c r="NJY84" s="119"/>
      <c r="NJZ84" s="119"/>
      <c r="NKA84" s="119"/>
      <c r="NKB84" s="116"/>
      <c r="NKC84" s="187"/>
      <c r="NKD84" s="118"/>
      <c r="NKE84" s="119"/>
      <c r="NKF84" s="119"/>
      <c r="NKG84" s="119"/>
      <c r="NKH84" s="119"/>
      <c r="NKI84" s="119"/>
      <c r="NKJ84" s="116"/>
      <c r="NKK84" s="187"/>
      <c r="NKL84" s="118"/>
      <c r="NKM84" s="119"/>
      <c r="NKN84" s="119"/>
      <c r="NKO84" s="119"/>
      <c r="NKP84" s="119"/>
      <c r="NKQ84" s="119"/>
      <c r="NKR84" s="116"/>
      <c r="NKS84" s="187"/>
      <c r="NKT84" s="118"/>
      <c r="NKU84" s="119"/>
      <c r="NKV84" s="119"/>
      <c r="NKW84" s="119"/>
      <c r="NKX84" s="119"/>
      <c r="NKY84" s="119"/>
      <c r="NKZ84" s="116"/>
      <c r="NLA84" s="187"/>
      <c r="NLB84" s="118"/>
      <c r="NLC84" s="119"/>
      <c r="NLD84" s="119"/>
      <c r="NLE84" s="119"/>
      <c r="NLF84" s="119"/>
      <c r="NLG84" s="119"/>
      <c r="NLH84" s="116"/>
      <c r="NLI84" s="187"/>
      <c r="NLJ84" s="118"/>
      <c r="NLK84" s="119"/>
      <c r="NLL84" s="119"/>
      <c r="NLM84" s="119"/>
      <c r="NLN84" s="119"/>
      <c r="NLO84" s="119"/>
      <c r="NLP84" s="116"/>
      <c r="NLQ84" s="187"/>
      <c r="NLR84" s="118"/>
      <c r="NLS84" s="119"/>
      <c r="NLT84" s="119"/>
      <c r="NLU84" s="119"/>
      <c r="NLV84" s="119"/>
      <c r="NLW84" s="119"/>
      <c r="NLX84" s="116"/>
      <c r="NLY84" s="187"/>
      <c r="NLZ84" s="118"/>
      <c r="NMA84" s="119"/>
      <c r="NMB84" s="119"/>
      <c r="NMC84" s="119"/>
      <c r="NMD84" s="119"/>
      <c r="NME84" s="119"/>
      <c r="NMF84" s="116"/>
      <c r="NMG84" s="187"/>
      <c r="NMH84" s="118"/>
      <c r="NMI84" s="119"/>
      <c r="NMJ84" s="119"/>
      <c r="NMK84" s="119"/>
      <c r="NML84" s="119"/>
      <c r="NMM84" s="119"/>
      <c r="NMN84" s="116"/>
      <c r="NMO84" s="187"/>
      <c r="NMP84" s="118"/>
      <c r="NMQ84" s="119"/>
      <c r="NMR84" s="119"/>
      <c r="NMS84" s="119"/>
      <c r="NMT84" s="119"/>
      <c r="NMU84" s="119"/>
      <c r="NMV84" s="116"/>
      <c r="NMW84" s="187"/>
      <c r="NMX84" s="118"/>
      <c r="NMY84" s="119"/>
      <c r="NMZ84" s="119"/>
      <c r="NNA84" s="119"/>
      <c r="NNB84" s="119"/>
      <c r="NNC84" s="119"/>
      <c r="NND84" s="116"/>
      <c r="NNE84" s="187"/>
      <c r="NNF84" s="118"/>
      <c r="NNG84" s="119"/>
      <c r="NNH84" s="119"/>
      <c r="NNI84" s="119"/>
      <c r="NNJ84" s="119"/>
      <c r="NNK84" s="119"/>
      <c r="NNL84" s="116"/>
      <c r="NNM84" s="187"/>
      <c r="NNN84" s="118"/>
      <c r="NNO84" s="119"/>
      <c r="NNP84" s="119"/>
      <c r="NNQ84" s="119"/>
      <c r="NNR84" s="119"/>
      <c r="NNS84" s="119"/>
      <c r="NNT84" s="116"/>
      <c r="NNU84" s="187"/>
      <c r="NNV84" s="118"/>
      <c r="NNW84" s="119"/>
      <c r="NNX84" s="119"/>
      <c r="NNY84" s="119"/>
      <c r="NNZ84" s="119"/>
      <c r="NOA84" s="119"/>
      <c r="NOB84" s="116"/>
      <c r="NOC84" s="187"/>
      <c r="NOD84" s="118"/>
      <c r="NOE84" s="119"/>
      <c r="NOF84" s="119"/>
      <c r="NOG84" s="119"/>
      <c r="NOH84" s="119"/>
      <c r="NOI84" s="119"/>
      <c r="NOJ84" s="116"/>
      <c r="NOK84" s="187"/>
      <c r="NOL84" s="118"/>
      <c r="NOM84" s="119"/>
      <c r="NON84" s="119"/>
      <c r="NOO84" s="119"/>
      <c r="NOP84" s="119"/>
      <c r="NOQ84" s="119"/>
      <c r="NOR84" s="116"/>
      <c r="NOS84" s="187"/>
      <c r="NOT84" s="118"/>
      <c r="NOU84" s="119"/>
      <c r="NOV84" s="119"/>
      <c r="NOW84" s="119"/>
      <c r="NOX84" s="119"/>
      <c r="NOY84" s="119"/>
      <c r="NOZ84" s="116"/>
      <c r="NPA84" s="187"/>
      <c r="NPB84" s="118"/>
      <c r="NPC84" s="119"/>
      <c r="NPD84" s="119"/>
      <c r="NPE84" s="119"/>
      <c r="NPF84" s="119"/>
      <c r="NPG84" s="119"/>
      <c r="NPH84" s="116"/>
      <c r="NPI84" s="187"/>
      <c r="NPJ84" s="118"/>
      <c r="NPK84" s="119"/>
      <c r="NPL84" s="119"/>
      <c r="NPM84" s="119"/>
      <c r="NPN84" s="119"/>
      <c r="NPO84" s="119"/>
      <c r="NPP84" s="116"/>
      <c r="NPQ84" s="187"/>
      <c r="NPR84" s="118"/>
      <c r="NPS84" s="119"/>
      <c r="NPT84" s="119"/>
      <c r="NPU84" s="119"/>
      <c r="NPV84" s="119"/>
      <c r="NPW84" s="119"/>
      <c r="NPX84" s="116"/>
      <c r="NPY84" s="187"/>
      <c r="NPZ84" s="118"/>
      <c r="NQA84" s="119"/>
      <c r="NQB84" s="119"/>
      <c r="NQC84" s="119"/>
      <c r="NQD84" s="119"/>
      <c r="NQE84" s="119"/>
      <c r="NQF84" s="116"/>
      <c r="NQG84" s="187"/>
      <c r="NQH84" s="118"/>
      <c r="NQI84" s="119"/>
      <c r="NQJ84" s="119"/>
      <c r="NQK84" s="119"/>
      <c r="NQL84" s="119"/>
      <c r="NQM84" s="119"/>
      <c r="NQN84" s="116"/>
      <c r="NQO84" s="187"/>
      <c r="NQP84" s="118"/>
      <c r="NQQ84" s="119"/>
      <c r="NQR84" s="119"/>
      <c r="NQS84" s="119"/>
      <c r="NQT84" s="119"/>
      <c r="NQU84" s="119"/>
      <c r="NQV84" s="116"/>
      <c r="NQW84" s="187"/>
      <c r="NQX84" s="118"/>
      <c r="NQY84" s="119"/>
      <c r="NQZ84" s="119"/>
      <c r="NRA84" s="119"/>
      <c r="NRB84" s="119"/>
      <c r="NRC84" s="119"/>
      <c r="NRD84" s="116"/>
      <c r="NRE84" s="187"/>
      <c r="NRF84" s="118"/>
      <c r="NRG84" s="119"/>
      <c r="NRH84" s="119"/>
      <c r="NRI84" s="119"/>
      <c r="NRJ84" s="119"/>
      <c r="NRK84" s="119"/>
      <c r="NRL84" s="116"/>
      <c r="NRM84" s="187"/>
      <c r="NRN84" s="118"/>
      <c r="NRO84" s="119"/>
      <c r="NRP84" s="119"/>
      <c r="NRQ84" s="119"/>
      <c r="NRR84" s="119"/>
      <c r="NRS84" s="119"/>
      <c r="NRT84" s="116"/>
      <c r="NRU84" s="187"/>
      <c r="NRV84" s="118"/>
      <c r="NRW84" s="119"/>
      <c r="NRX84" s="119"/>
      <c r="NRY84" s="119"/>
      <c r="NRZ84" s="119"/>
      <c r="NSA84" s="119"/>
      <c r="NSB84" s="116"/>
      <c r="NSC84" s="187"/>
      <c r="NSD84" s="118"/>
      <c r="NSE84" s="119"/>
      <c r="NSF84" s="119"/>
      <c r="NSG84" s="119"/>
      <c r="NSH84" s="119"/>
      <c r="NSI84" s="119"/>
      <c r="NSJ84" s="116"/>
      <c r="NSK84" s="187"/>
      <c r="NSL84" s="118"/>
      <c r="NSM84" s="119"/>
      <c r="NSN84" s="119"/>
      <c r="NSO84" s="119"/>
      <c r="NSP84" s="119"/>
      <c r="NSQ84" s="119"/>
      <c r="NSR84" s="116"/>
      <c r="NSS84" s="187"/>
      <c r="NST84" s="118"/>
      <c r="NSU84" s="119"/>
      <c r="NSV84" s="119"/>
      <c r="NSW84" s="119"/>
      <c r="NSX84" s="119"/>
      <c r="NSY84" s="119"/>
      <c r="NSZ84" s="116"/>
      <c r="NTA84" s="187"/>
      <c r="NTB84" s="118"/>
      <c r="NTC84" s="119"/>
      <c r="NTD84" s="119"/>
      <c r="NTE84" s="119"/>
      <c r="NTF84" s="119"/>
      <c r="NTG84" s="119"/>
      <c r="NTH84" s="116"/>
      <c r="NTI84" s="187"/>
      <c r="NTJ84" s="118"/>
      <c r="NTK84" s="119"/>
      <c r="NTL84" s="119"/>
      <c r="NTM84" s="119"/>
      <c r="NTN84" s="119"/>
      <c r="NTO84" s="119"/>
      <c r="NTP84" s="116"/>
      <c r="NTQ84" s="187"/>
      <c r="NTR84" s="118"/>
      <c r="NTS84" s="119"/>
      <c r="NTT84" s="119"/>
      <c r="NTU84" s="119"/>
      <c r="NTV84" s="119"/>
      <c r="NTW84" s="119"/>
      <c r="NTX84" s="116"/>
      <c r="NTY84" s="187"/>
      <c r="NTZ84" s="118"/>
      <c r="NUA84" s="119"/>
      <c r="NUB84" s="119"/>
      <c r="NUC84" s="119"/>
      <c r="NUD84" s="119"/>
      <c r="NUE84" s="119"/>
      <c r="NUF84" s="116"/>
      <c r="NUG84" s="187"/>
      <c r="NUH84" s="118"/>
      <c r="NUI84" s="119"/>
      <c r="NUJ84" s="119"/>
      <c r="NUK84" s="119"/>
      <c r="NUL84" s="119"/>
      <c r="NUM84" s="119"/>
      <c r="NUN84" s="116"/>
      <c r="NUO84" s="187"/>
      <c r="NUP84" s="118"/>
      <c r="NUQ84" s="119"/>
      <c r="NUR84" s="119"/>
      <c r="NUS84" s="119"/>
      <c r="NUT84" s="119"/>
      <c r="NUU84" s="119"/>
      <c r="NUV84" s="116"/>
      <c r="NUW84" s="187"/>
      <c r="NUX84" s="118"/>
      <c r="NUY84" s="119"/>
      <c r="NUZ84" s="119"/>
      <c r="NVA84" s="119"/>
      <c r="NVB84" s="119"/>
      <c r="NVC84" s="119"/>
      <c r="NVD84" s="116"/>
      <c r="NVE84" s="187"/>
      <c r="NVF84" s="118"/>
      <c r="NVG84" s="119"/>
      <c r="NVH84" s="119"/>
      <c r="NVI84" s="119"/>
      <c r="NVJ84" s="119"/>
      <c r="NVK84" s="119"/>
      <c r="NVL84" s="116"/>
      <c r="NVM84" s="187"/>
      <c r="NVN84" s="118"/>
      <c r="NVO84" s="119"/>
      <c r="NVP84" s="119"/>
      <c r="NVQ84" s="119"/>
      <c r="NVR84" s="119"/>
      <c r="NVS84" s="119"/>
      <c r="NVT84" s="116"/>
      <c r="NVU84" s="187"/>
      <c r="NVV84" s="118"/>
      <c r="NVW84" s="119"/>
      <c r="NVX84" s="119"/>
      <c r="NVY84" s="119"/>
      <c r="NVZ84" s="119"/>
      <c r="NWA84" s="119"/>
      <c r="NWB84" s="116"/>
      <c r="NWC84" s="187"/>
      <c r="NWD84" s="118"/>
      <c r="NWE84" s="119"/>
      <c r="NWF84" s="119"/>
      <c r="NWG84" s="119"/>
      <c r="NWH84" s="119"/>
      <c r="NWI84" s="119"/>
      <c r="NWJ84" s="116"/>
      <c r="NWK84" s="187"/>
      <c r="NWL84" s="118"/>
      <c r="NWM84" s="119"/>
      <c r="NWN84" s="119"/>
      <c r="NWO84" s="119"/>
      <c r="NWP84" s="119"/>
      <c r="NWQ84" s="119"/>
      <c r="NWR84" s="116"/>
      <c r="NWS84" s="187"/>
      <c r="NWT84" s="118"/>
      <c r="NWU84" s="119"/>
      <c r="NWV84" s="119"/>
      <c r="NWW84" s="119"/>
      <c r="NWX84" s="119"/>
      <c r="NWY84" s="119"/>
      <c r="NWZ84" s="116"/>
      <c r="NXA84" s="187"/>
      <c r="NXB84" s="118"/>
      <c r="NXC84" s="119"/>
      <c r="NXD84" s="119"/>
      <c r="NXE84" s="119"/>
      <c r="NXF84" s="119"/>
      <c r="NXG84" s="119"/>
      <c r="NXH84" s="116"/>
      <c r="NXI84" s="187"/>
      <c r="NXJ84" s="118"/>
      <c r="NXK84" s="119"/>
      <c r="NXL84" s="119"/>
      <c r="NXM84" s="119"/>
      <c r="NXN84" s="119"/>
      <c r="NXO84" s="119"/>
      <c r="NXP84" s="116"/>
      <c r="NXQ84" s="187"/>
      <c r="NXR84" s="118"/>
      <c r="NXS84" s="119"/>
      <c r="NXT84" s="119"/>
      <c r="NXU84" s="119"/>
      <c r="NXV84" s="119"/>
      <c r="NXW84" s="119"/>
      <c r="NXX84" s="116"/>
      <c r="NXY84" s="187"/>
      <c r="NXZ84" s="118"/>
      <c r="NYA84" s="119"/>
      <c r="NYB84" s="119"/>
      <c r="NYC84" s="119"/>
      <c r="NYD84" s="119"/>
      <c r="NYE84" s="119"/>
      <c r="NYF84" s="116"/>
      <c r="NYG84" s="187"/>
      <c r="NYH84" s="118"/>
      <c r="NYI84" s="119"/>
      <c r="NYJ84" s="119"/>
      <c r="NYK84" s="119"/>
      <c r="NYL84" s="119"/>
      <c r="NYM84" s="119"/>
      <c r="NYN84" s="116"/>
      <c r="NYO84" s="187"/>
      <c r="NYP84" s="118"/>
      <c r="NYQ84" s="119"/>
      <c r="NYR84" s="119"/>
      <c r="NYS84" s="119"/>
      <c r="NYT84" s="119"/>
      <c r="NYU84" s="119"/>
      <c r="NYV84" s="116"/>
      <c r="NYW84" s="187"/>
      <c r="NYX84" s="118"/>
      <c r="NYY84" s="119"/>
      <c r="NYZ84" s="119"/>
      <c r="NZA84" s="119"/>
      <c r="NZB84" s="119"/>
      <c r="NZC84" s="119"/>
      <c r="NZD84" s="116"/>
      <c r="NZE84" s="187"/>
      <c r="NZF84" s="118"/>
      <c r="NZG84" s="119"/>
      <c r="NZH84" s="119"/>
      <c r="NZI84" s="119"/>
      <c r="NZJ84" s="119"/>
      <c r="NZK84" s="119"/>
      <c r="NZL84" s="116"/>
      <c r="NZM84" s="187"/>
      <c r="NZN84" s="118"/>
      <c r="NZO84" s="119"/>
      <c r="NZP84" s="119"/>
      <c r="NZQ84" s="119"/>
      <c r="NZR84" s="119"/>
      <c r="NZS84" s="119"/>
      <c r="NZT84" s="116"/>
      <c r="NZU84" s="187"/>
      <c r="NZV84" s="118"/>
      <c r="NZW84" s="119"/>
      <c r="NZX84" s="119"/>
      <c r="NZY84" s="119"/>
      <c r="NZZ84" s="119"/>
      <c r="OAA84" s="119"/>
      <c r="OAB84" s="116"/>
      <c r="OAC84" s="187"/>
      <c r="OAD84" s="118"/>
      <c r="OAE84" s="119"/>
      <c r="OAF84" s="119"/>
      <c r="OAG84" s="119"/>
      <c r="OAH84" s="119"/>
      <c r="OAI84" s="119"/>
      <c r="OAJ84" s="116"/>
      <c r="OAK84" s="187"/>
      <c r="OAL84" s="118"/>
      <c r="OAM84" s="119"/>
      <c r="OAN84" s="119"/>
      <c r="OAO84" s="119"/>
      <c r="OAP84" s="119"/>
      <c r="OAQ84" s="119"/>
      <c r="OAR84" s="116"/>
      <c r="OAS84" s="187"/>
      <c r="OAT84" s="118"/>
      <c r="OAU84" s="119"/>
      <c r="OAV84" s="119"/>
      <c r="OAW84" s="119"/>
      <c r="OAX84" s="119"/>
      <c r="OAY84" s="119"/>
      <c r="OAZ84" s="116"/>
      <c r="OBA84" s="187"/>
      <c r="OBB84" s="118"/>
      <c r="OBC84" s="119"/>
      <c r="OBD84" s="119"/>
      <c r="OBE84" s="119"/>
      <c r="OBF84" s="119"/>
      <c r="OBG84" s="119"/>
      <c r="OBH84" s="116"/>
      <c r="OBI84" s="187"/>
      <c r="OBJ84" s="118"/>
      <c r="OBK84" s="119"/>
      <c r="OBL84" s="119"/>
      <c r="OBM84" s="119"/>
      <c r="OBN84" s="119"/>
      <c r="OBO84" s="119"/>
      <c r="OBP84" s="116"/>
      <c r="OBQ84" s="187"/>
      <c r="OBR84" s="118"/>
      <c r="OBS84" s="119"/>
      <c r="OBT84" s="119"/>
      <c r="OBU84" s="119"/>
      <c r="OBV84" s="119"/>
      <c r="OBW84" s="119"/>
      <c r="OBX84" s="116"/>
      <c r="OBY84" s="187"/>
      <c r="OBZ84" s="118"/>
      <c r="OCA84" s="119"/>
      <c r="OCB84" s="119"/>
      <c r="OCC84" s="119"/>
      <c r="OCD84" s="119"/>
      <c r="OCE84" s="119"/>
      <c r="OCF84" s="116"/>
      <c r="OCG84" s="187"/>
      <c r="OCH84" s="118"/>
      <c r="OCI84" s="119"/>
      <c r="OCJ84" s="119"/>
      <c r="OCK84" s="119"/>
      <c r="OCL84" s="119"/>
      <c r="OCM84" s="119"/>
      <c r="OCN84" s="116"/>
      <c r="OCO84" s="187"/>
      <c r="OCP84" s="118"/>
      <c r="OCQ84" s="119"/>
      <c r="OCR84" s="119"/>
      <c r="OCS84" s="119"/>
      <c r="OCT84" s="119"/>
      <c r="OCU84" s="119"/>
      <c r="OCV84" s="116"/>
      <c r="OCW84" s="187"/>
      <c r="OCX84" s="118"/>
      <c r="OCY84" s="119"/>
      <c r="OCZ84" s="119"/>
      <c r="ODA84" s="119"/>
      <c r="ODB84" s="119"/>
      <c r="ODC84" s="119"/>
      <c r="ODD84" s="116"/>
      <c r="ODE84" s="187"/>
      <c r="ODF84" s="118"/>
      <c r="ODG84" s="119"/>
      <c r="ODH84" s="119"/>
      <c r="ODI84" s="119"/>
      <c r="ODJ84" s="119"/>
      <c r="ODK84" s="119"/>
      <c r="ODL84" s="116"/>
      <c r="ODM84" s="187"/>
      <c r="ODN84" s="118"/>
      <c r="ODO84" s="119"/>
      <c r="ODP84" s="119"/>
      <c r="ODQ84" s="119"/>
      <c r="ODR84" s="119"/>
      <c r="ODS84" s="119"/>
      <c r="ODT84" s="116"/>
      <c r="ODU84" s="187"/>
      <c r="ODV84" s="118"/>
      <c r="ODW84" s="119"/>
      <c r="ODX84" s="119"/>
      <c r="ODY84" s="119"/>
      <c r="ODZ84" s="119"/>
      <c r="OEA84" s="119"/>
      <c r="OEB84" s="116"/>
      <c r="OEC84" s="187"/>
      <c r="OED84" s="118"/>
      <c r="OEE84" s="119"/>
      <c r="OEF84" s="119"/>
      <c r="OEG84" s="119"/>
      <c r="OEH84" s="119"/>
      <c r="OEI84" s="119"/>
      <c r="OEJ84" s="116"/>
      <c r="OEK84" s="187"/>
      <c r="OEL84" s="118"/>
      <c r="OEM84" s="119"/>
      <c r="OEN84" s="119"/>
      <c r="OEO84" s="119"/>
      <c r="OEP84" s="119"/>
      <c r="OEQ84" s="119"/>
      <c r="OER84" s="116"/>
      <c r="OES84" s="187"/>
      <c r="OET84" s="118"/>
      <c r="OEU84" s="119"/>
      <c r="OEV84" s="119"/>
      <c r="OEW84" s="119"/>
      <c r="OEX84" s="119"/>
      <c r="OEY84" s="119"/>
      <c r="OEZ84" s="116"/>
      <c r="OFA84" s="187"/>
      <c r="OFB84" s="118"/>
      <c r="OFC84" s="119"/>
      <c r="OFD84" s="119"/>
      <c r="OFE84" s="119"/>
      <c r="OFF84" s="119"/>
      <c r="OFG84" s="119"/>
      <c r="OFH84" s="116"/>
      <c r="OFI84" s="187"/>
      <c r="OFJ84" s="118"/>
      <c r="OFK84" s="119"/>
      <c r="OFL84" s="119"/>
      <c r="OFM84" s="119"/>
      <c r="OFN84" s="119"/>
      <c r="OFO84" s="119"/>
      <c r="OFP84" s="116"/>
      <c r="OFQ84" s="187"/>
      <c r="OFR84" s="118"/>
      <c r="OFS84" s="119"/>
      <c r="OFT84" s="119"/>
      <c r="OFU84" s="119"/>
      <c r="OFV84" s="119"/>
      <c r="OFW84" s="119"/>
      <c r="OFX84" s="116"/>
      <c r="OFY84" s="187"/>
      <c r="OFZ84" s="118"/>
      <c r="OGA84" s="119"/>
      <c r="OGB84" s="119"/>
      <c r="OGC84" s="119"/>
      <c r="OGD84" s="119"/>
      <c r="OGE84" s="119"/>
      <c r="OGF84" s="116"/>
      <c r="OGG84" s="187"/>
      <c r="OGH84" s="118"/>
      <c r="OGI84" s="119"/>
      <c r="OGJ84" s="119"/>
      <c r="OGK84" s="119"/>
      <c r="OGL84" s="119"/>
      <c r="OGM84" s="119"/>
      <c r="OGN84" s="116"/>
      <c r="OGO84" s="187"/>
      <c r="OGP84" s="118"/>
      <c r="OGQ84" s="119"/>
      <c r="OGR84" s="119"/>
      <c r="OGS84" s="119"/>
      <c r="OGT84" s="119"/>
      <c r="OGU84" s="119"/>
      <c r="OGV84" s="116"/>
      <c r="OGW84" s="187"/>
      <c r="OGX84" s="118"/>
      <c r="OGY84" s="119"/>
      <c r="OGZ84" s="119"/>
      <c r="OHA84" s="119"/>
      <c r="OHB84" s="119"/>
      <c r="OHC84" s="119"/>
      <c r="OHD84" s="116"/>
      <c r="OHE84" s="187"/>
      <c r="OHF84" s="118"/>
      <c r="OHG84" s="119"/>
      <c r="OHH84" s="119"/>
      <c r="OHI84" s="119"/>
      <c r="OHJ84" s="119"/>
      <c r="OHK84" s="119"/>
      <c r="OHL84" s="116"/>
      <c r="OHM84" s="187"/>
      <c r="OHN84" s="118"/>
      <c r="OHO84" s="119"/>
      <c r="OHP84" s="119"/>
      <c r="OHQ84" s="119"/>
      <c r="OHR84" s="119"/>
      <c r="OHS84" s="119"/>
      <c r="OHT84" s="116"/>
      <c r="OHU84" s="187"/>
      <c r="OHV84" s="118"/>
      <c r="OHW84" s="119"/>
      <c r="OHX84" s="119"/>
      <c r="OHY84" s="119"/>
      <c r="OHZ84" s="119"/>
      <c r="OIA84" s="119"/>
      <c r="OIB84" s="116"/>
      <c r="OIC84" s="187"/>
      <c r="OID84" s="118"/>
      <c r="OIE84" s="119"/>
      <c r="OIF84" s="119"/>
      <c r="OIG84" s="119"/>
      <c r="OIH84" s="119"/>
      <c r="OII84" s="119"/>
      <c r="OIJ84" s="116"/>
      <c r="OIK84" s="187"/>
      <c r="OIL84" s="118"/>
      <c r="OIM84" s="119"/>
      <c r="OIN84" s="119"/>
      <c r="OIO84" s="119"/>
      <c r="OIP84" s="119"/>
      <c r="OIQ84" s="119"/>
      <c r="OIR84" s="116"/>
      <c r="OIS84" s="187"/>
      <c r="OIT84" s="118"/>
      <c r="OIU84" s="119"/>
      <c r="OIV84" s="119"/>
      <c r="OIW84" s="119"/>
      <c r="OIX84" s="119"/>
      <c r="OIY84" s="119"/>
      <c r="OIZ84" s="116"/>
      <c r="OJA84" s="187"/>
      <c r="OJB84" s="118"/>
      <c r="OJC84" s="119"/>
      <c r="OJD84" s="119"/>
      <c r="OJE84" s="119"/>
      <c r="OJF84" s="119"/>
      <c r="OJG84" s="119"/>
      <c r="OJH84" s="116"/>
      <c r="OJI84" s="187"/>
      <c r="OJJ84" s="118"/>
      <c r="OJK84" s="119"/>
      <c r="OJL84" s="119"/>
      <c r="OJM84" s="119"/>
      <c r="OJN84" s="119"/>
      <c r="OJO84" s="119"/>
      <c r="OJP84" s="116"/>
      <c r="OJQ84" s="187"/>
      <c r="OJR84" s="118"/>
      <c r="OJS84" s="119"/>
      <c r="OJT84" s="119"/>
      <c r="OJU84" s="119"/>
      <c r="OJV84" s="119"/>
      <c r="OJW84" s="119"/>
      <c r="OJX84" s="116"/>
      <c r="OJY84" s="187"/>
      <c r="OJZ84" s="118"/>
      <c r="OKA84" s="119"/>
      <c r="OKB84" s="119"/>
      <c r="OKC84" s="119"/>
      <c r="OKD84" s="119"/>
      <c r="OKE84" s="119"/>
      <c r="OKF84" s="116"/>
      <c r="OKG84" s="187"/>
      <c r="OKH84" s="118"/>
      <c r="OKI84" s="119"/>
      <c r="OKJ84" s="119"/>
      <c r="OKK84" s="119"/>
      <c r="OKL84" s="119"/>
      <c r="OKM84" s="119"/>
      <c r="OKN84" s="116"/>
      <c r="OKO84" s="187"/>
      <c r="OKP84" s="118"/>
      <c r="OKQ84" s="119"/>
      <c r="OKR84" s="119"/>
      <c r="OKS84" s="119"/>
      <c r="OKT84" s="119"/>
      <c r="OKU84" s="119"/>
      <c r="OKV84" s="116"/>
      <c r="OKW84" s="187"/>
      <c r="OKX84" s="118"/>
      <c r="OKY84" s="119"/>
      <c r="OKZ84" s="119"/>
      <c r="OLA84" s="119"/>
      <c r="OLB84" s="119"/>
      <c r="OLC84" s="119"/>
      <c r="OLD84" s="116"/>
      <c r="OLE84" s="187"/>
      <c r="OLF84" s="118"/>
      <c r="OLG84" s="119"/>
      <c r="OLH84" s="119"/>
      <c r="OLI84" s="119"/>
      <c r="OLJ84" s="119"/>
      <c r="OLK84" s="119"/>
      <c r="OLL84" s="116"/>
      <c r="OLM84" s="187"/>
      <c r="OLN84" s="118"/>
      <c r="OLO84" s="119"/>
      <c r="OLP84" s="119"/>
      <c r="OLQ84" s="119"/>
      <c r="OLR84" s="119"/>
      <c r="OLS84" s="119"/>
      <c r="OLT84" s="116"/>
      <c r="OLU84" s="187"/>
      <c r="OLV84" s="118"/>
      <c r="OLW84" s="119"/>
      <c r="OLX84" s="119"/>
      <c r="OLY84" s="119"/>
      <c r="OLZ84" s="119"/>
      <c r="OMA84" s="119"/>
      <c r="OMB84" s="116"/>
      <c r="OMC84" s="187"/>
      <c r="OMD84" s="118"/>
      <c r="OME84" s="119"/>
      <c r="OMF84" s="119"/>
      <c r="OMG84" s="119"/>
      <c r="OMH84" s="119"/>
      <c r="OMI84" s="119"/>
      <c r="OMJ84" s="116"/>
      <c r="OMK84" s="187"/>
      <c r="OML84" s="118"/>
      <c r="OMM84" s="119"/>
      <c r="OMN84" s="119"/>
      <c r="OMO84" s="119"/>
      <c r="OMP84" s="119"/>
      <c r="OMQ84" s="119"/>
      <c r="OMR84" s="116"/>
      <c r="OMS84" s="187"/>
      <c r="OMT84" s="118"/>
      <c r="OMU84" s="119"/>
      <c r="OMV84" s="119"/>
      <c r="OMW84" s="119"/>
      <c r="OMX84" s="119"/>
      <c r="OMY84" s="119"/>
      <c r="OMZ84" s="116"/>
      <c r="ONA84" s="187"/>
      <c r="ONB84" s="118"/>
      <c r="ONC84" s="119"/>
      <c r="OND84" s="119"/>
      <c r="ONE84" s="119"/>
      <c r="ONF84" s="119"/>
      <c r="ONG84" s="119"/>
      <c r="ONH84" s="116"/>
      <c r="ONI84" s="187"/>
      <c r="ONJ84" s="118"/>
      <c r="ONK84" s="119"/>
      <c r="ONL84" s="119"/>
      <c r="ONM84" s="119"/>
      <c r="ONN84" s="119"/>
      <c r="ONO84" s="119"/>
      <c r="ONP84" s="116"/>
      <c r="ONQ84" s="187"/>
      <c r="ONR84" s="118"/>
      <c r="ONS84" s="119"/>
      <c r="ONT84" s="119"/>
      <c r="ONU84" s="119"/>
      <c r="ONV84" s="119"/>
      <c r="ONW84" s="119"/>
      <c r="ONX84" s="116"/>
      <c r="ONY84" s="187"/>
      <c r="ONZ84" s="118"/>
      <c r="OOA84" s="119"/>
      <c r="OOB84" s="119"/>
      <c r="OOC84" s="119"/>
      <c r="OOD84" s="119"/>
      <c r="OOE84" s="119"/>
      <c r="OOF84" s="116"/>
      <c r="OOG84" s="187"/>
      <c r="OOH84" s="118"/>
      <c r="OOI84" s="119"/>
      <c r="OOJ84" s="119"/>
      <c r="OOK84" s="119"/>
      <c r="OOL84" s="119"/>
      <c r="OOM84" s="119"/>
      <c r="OON84" s="116"/>
      <c r="OOO84" s="187"/>
      <c r="OOP84" s="118"/>
      <c r="OOQ84" s="119"/>
      <c r="OOR84" s="119"/>
      <c r="OOS84" s="119"/>
      <c r="OOT84" s="119"/>
      <c r="OOU84" s="119"/>
      <c r="OOV84" s="116"/>
      <c r="OOW84" s="187"/>
      <c r="OOX84" s="118"/>
      <c r="OOY84" s="119"/>
      <c r="OOZ84" s="119"/>
      <c r="OPA84" s="119"/>
      <c r="OPB84" s="119"/>
      <c r="OPC84" s="119"/>
      <c r="OPD84" s="116"/>
      <c r="OPE84" s="187"/>
      <c r="OPF84" s="118"/>
      <c r="OPG84" s="119"/>
      <c r="OPH84" s="119"/>
      <c r="OPI84" s="119"/>
      <c r="OPJ84" s="119"/>
      <c r="OPK84" s="119"/>
      <c r="OPL84" s="116"/>
      <c r="OPM84" s="187"/>
      <c r="OPN84" s="118"/>
      <c r="OPO84" s="119"/>
      <c r="OPP84" s="119"/>
      <c r="OPQ84" s="119"/>
      <c r="OPR84" s="119"/>
      <c r="OPS84" s="119"/>
      <c r="OPT84" s="116"/>
      <c r="OPU84" s="187"/>
      <c r="OPV84" s="118"/>
      <c r="OPW84" s="119"/>
      <c r="OPX84" s="119"/>
      <c r="OPY84" s="119"/>
      <c r="OPZ84" s="119"/>
      <c r="OQA84" s="119"/>
      <c r="OQB84" s="116"/>
      <c r="OQC84" s="187"/>
      <c r="OQD84" s="118"/>
      <c r="OQE84" s="119"/>
      <c r="OQF84" s="119"/>
      <c r="OQG84" s="119"/>
      <c r="OQH84" s="119"/>
      <c r="OQI84" s="119"/>
      <c r="OQJ84" s="116"/>
      <c r="OQK84" s="187"/>
      <c r="OQL84" s="118"/>
      <c r="OQM84" s="119"/>
      <c r="OQN84" s="119"/>
      <c r="OQO84" s="119"/>
      <c r="OQP84" s="119"/>
      <c r="OQQ84" s="119"/>
      <c r="OQR84" s="116"/>
      <c r="OQS84" s="187"/>
      <c r="OQT84" s="118"/>
      <c r="OQU84" s="119"/>
      <c r="OQV84" s="119"/>
      <c r="OQW84" s="119"/>
      <c r="OQX84" s="119"/>
      <c r="OQY84" s="119"/>
      <c r="OQZ84" s="116"/>
      <c r="ORA84" s="187"/>
      <c r="ORB84" s="118"/>
      <c r="ORC84" s="119"/>
      <c r="ORD84" s="119"/>
      <c r="ORE84" s="119"/>
      <c r="ORF84" s="119"/>
      <c r="ORG84" s="119"/>
      <c r="ORH84" s="116"/>
      <c r="ORI84" s="187"/>
      <c r="ORJ84" s="118"/>
      <c r="ORK84" s="119"/>
      <c r="ORL84" s="119"/>
      <c r="ORM84" s="119"/>
      <c r="ORN84" s="119"/>
      <c r="ORO84" s="119"/>
      <c r="ORP84" s="116"/>
      <c r="ORQ84" s="187"/>
      <c r="ORR84" s="118"/>
      <c r="ORS84" s="119"/>
      <c r="ORT84" s="119"/>
      <c r="ORU84" s="119"/>
      <c r="ORV84" s="119"/>
      <c r="ORW84" s="119"/>
      <c r="ORX84" s="116"/>
      <c r="ORY84" s="187"/>
      <c r="ORZ84" s="118"/>
      <c r="OSA84" s="119"/>
      <c r="OSB84" s="119"/>
      <c r="OSC84" s="119"/>
      <c r="OSD84" s="119"/>
      <c r="OSE84" s="119"/>
      <c r="OSF84" s="116"/>
      <c r="OSG84" s="187"/>
      <c r="OSH84" s="118"/>
      <c r="OSI84" s="119"/>
      <c r="OSJ84" s="119"/>
      <c r="OSK84" s="119"/>
      <c r="OSL84" s="119"/>
      <c r="OSM84" s="119"/>
      <c r="OSN84" s="116"/>
      <c r="OSO84" s="187"/>
      <c r="OSP84" s="118"/>
      <c r="OSQ84" s="119"/>
      <c r="OSR84" s="119"/>
      <c r="OSS84" s="119"/>
      <c r="OST84" s="119"/>
      <c r="OSU84" s="119"/>
      <c r="OSV84" s="116"/>
      <c r="OSW84" s="187"/>
      <c r="OSX84" s="118"/>
      <c r="OSY84" s="119"/>
      <c r="OSZ84" s="119"/>
      <c r="OTA84" s="119"/>
      <c r="OTB84" s="119"/>
      <c r="OTC84" s="119"/>
      <c r="OTD84" s="116"/>
      <c r="OTE84" s="187"/>
      <c r="OTF84" s="118"/>
      <c r="OTG84" s="119"/>
      <c r="OTH84" s="119"/>
      <c r="OTI84" s="119"/>
      <c r="OTJ84" s="119"/>
      <c r="OTK84" s="119"/>
      <c r="OTL84" s="116"/>
      <c r="OTM84" s="187"/>
      <c r="OTN84" s="118"/>
      <c r="OTO84" s="119"/>
      <c r="OTP84" s="119"/>
      <c r="OTQ84" s="119"/>
      <c r="OTR84" s="119"/>
      <c r="OTS84" s="119"/>
      <c r="OTT84" s="116"/>
      <c r="OTU84" s="187"/>
      <c r="OTV84" s="118"/>
      <c r="OTW84" s="119"/>
      <c r="OTX84" s="119"/>
      <c r="OTY84" s="119"/>
      <c r="OTZ84" s="119"/>
      <c r="OUA84" s="119"/>
      <c r="OUB84" s="116"/>
      <c r="OUC84" s="187"/>
      <c r="OUD84" s="118"/>
      <c r="OUE84" s="119"/>
      <c r="OUF84" s="119"/>
      <c r="OUG84" s="119"/>
      <c r="OUH84" s="119"/>
      <c r="OUI84" s="119"/>
      <c r="OUJ84" s="116"/>
      <c r="OUK84" s="187"/>
      <c r="OUL84" s="118"/>
      <c r="OUM84" s="119"/>
      <c r="OUN84" s="119"/>
      <c r="OUO84" s="119"/>
      <c r="OUP84" s="119"/>
      <c r="OUQ84" s="119"/>
      <c r="OUR84" s="116"/>
      <c r="OUS84" s="187"/>
      <c r="OUT84" s="118"/>
      <c r="OUU84" s="119"/>
      <c r="OUV84" s="119"/>
      <c r="OUW84" s="119"/>
      <c r="OUX84" s="119"/>
      <c r="OUY84" s="119"/>
      <c r="OUZ84" s="116"/>
      <c r="OVA84" s="187"/>
      <c r="OVB84" s="118"/>
      <c r="OVC84" s="119"/>
      <c r="OVD84" s="119"/>
      <c r="OVE84" s="119"/>
      <c r="OVF84" s="119"/>
      <c r="OVG84" s="119"/>
      <c r="OVH84" s="116"/>
      <c r="OVI84" s="187"/>
      <c r="OVJ84" s="118"/>
      <c r="OVK84" s="119"/>
      <c r="OVL84" s="119"/>
      <c r="OVM84" s="119"/>
      <c r="OVN84" s="119"/>
      <c r="OVO84" s="119"/>
      <c r="OVP84" s="116"/>
      <c r="OVQ84" s="187"/>
      <c r="OVR84" s="118"/>
      <c r="OVS84" s="119"/>
      <c r="OVT84" s="119"/>
      <c r="OVU84" s="119"/>
      <c r="OVV84" s="119"/>
      <c r="OVW84" s="119"/>
      <c r="OVX84" s="116"/>
      <c r="OVY84" s="187"/>
      <c r="OVZ84" s="118"/>
      <c r="OWA84" s="119"/>
      <c r="OWB84" s="119"/>
      <c r="OWC84" s="119"/>
      <c r="OWD84" s="119"/>
      <c r="OWE84" s="119"/>
      <c r="OWF84" s="116"/>
      <c r="OWG84" s="187"/>
      <c r="OWH84" s="118"/>
      <c r="OWI84" s="119"/>
      <c r="OWJ84" s="119"/>
      <c r="OWK84" s="119"/>
      <c r="OWL84" s="119"/>
      <c r="OWM84" s="119"/>
      <c r="OWN84" s="116"/>
      <c r="OWO84" s="187"/>
      <c r="OWP84" s="118"/>
      <c r="OWQ84" s="119"/>
      <c r="OWR84" s="119"/>
      <c r="OWS84" s="119"/>
      <c r="OWT84" s="119"/>
      <c r="OWU84" s="119"/>
      <c r="OWV84" s="116"/>
      <c r="OWW84" s="187"/>
      <c r="OWX84" s="118"/>
      <c r="OWY84" s="119"/>
      <c r="OWZ84" s="119"/>
      <c r="OXA84" s="119"/>
      <c r="OXB84" s="119"/>
      <c r="OXC84" s="119"/>
      <c r="OXD84" s="116"/>
      <c r="OXE84" s="187"/>
      <c r="OXF84" s="118"/>
      <c r="OXG84" s="119"/>
      <c r="OXH84" s="119"/>
      <c r="OXI84" s="119"/>
      <c r="OXJ84" s="119"/>
      <c r="OXK84" s="119"/>
      <c r="OXL84" s="116"/>
      <c r="OXM84" s="187"/>
      <c r="OXN84" s="118"/>
      <c r="OXO84" s="119"/>
      <c r="OXP84" s="119"/>
      <c r="OXQ84" s="119"/>
      <c r="OXR84" s="119"/>
      <c r="OXS84" s="119"/>
      <c r="OXT84" s="116"/>
      <c r="OXU84" s="187"/>
      <c r="OXV84" s="118"/>
      <c r="OXW84" s="119"/>
      <c r="OXX84" s="119"/>
      <c r="OXY84" s="119"/>
      <c r="OXZ84" s="119"/>
      <c r="OYA84" s="119"/>
      <c r="OYB84" s="116"/>
      <c r="OYC84" s="187"/>
      <c r="OYD84" s="118"/>
      <c r="OYE84" s="119"/>
      <c r="OYF84" s="119"/>
      <c r="OYG84" s="119"/>
      <c r="OYH84" s="119"/>
      <c r="OYI84" s="119"/>
      <c r="OYJ84" s="116"/>
      <c r="OYK84" s="187"/>
      <c r="OYL84" s="118"/>
      <c r="OYM84" s="119"/>
      <c r="OYN84" s="119"/>
      <c r="OYO84" s="119"/>
      <c r="OYP84" s="119"/>
      <c r="OYQ84" s="119"/>
      <c r="OYR84" s="116"/>
      <c r="OYS84" s="187"/>
      <c r="OYT84" s="118"/>
      <c r="OYU84" s="119"/>
      <c r="OYV84" s="119"/>
      <c r="OYW84" s="119"/>
      <c r="OYX84" s="119"/>
      <c r="OYY84" s="119"/>
      <c r="OYZ84" s="116"/>
      <c r="OZA84" s="187"/>
      <c r="OZB84" s="118"/>
      <c r="OZC84" s="119"/>
      <c r="OZD84" s="119"/>
      <c r="OZE84" s="119"/>
      <c r="OZF84" s="119"/>
      <c r="OZG84" s="119"/>
      <c r="OZH84" s="116"/>
      <c r="OZI84" s="187"/>
      <c r="OZJ84" s="118"/>
      <c r="OZK84" s="119"/>
      <c r="OZL84" s="119"/>
      <c r="OZM84" s="119"/>
      <c r="OZN84" s="119"/>
      <c r="OZO84" s="119"/>
      <c r="OZP84" s="116"/>
      <c r="OZQ84" s="187"/>
      <c r="OZR84" s="118"/>
      <c r="OZS84" s="119"/>
      <c r="OZT84" s="119"/>
      <c r="OZU84" s="119"/>
      <c r="OZV84" s="119"/>
      <c r="OZW84" s="119"/>
      <c r="OZX84" s="116"/>
      <c r="OZY84" s="187"/>
      <c r="OZZ84" s="118"/>
      <c r="PAA84" s="119"/>
      <c r="PAB84" s="119"/>
      <c r="PAC84" s="119"/>
      <c r="PAD84" s="119"/>
      <c r="PAE84" s="119"/>
      <c r="PAF84" s="116"/>
      <c r="PAG84" s="187"/>
      <c r="PAH84" s="118"/>
      <c r="PAI84" s="119"/>
      <c r="PAJ84" s="119"/>
      <c r="PAK84" s="119"/>
      <c r="PAL84" s="119"/>
      <c r="PAM84" s="119"/>
      <c r="PAN84" s="116"/>
      <c r="PAO84" s="187"/>
      <c r="PAP84" s="118"/>
      <c r="PAQ84" s="119"/>
      <c r="PAR84" s="119"/>
      <c r="PAS84" s="119"/>
      <c r="PAT84" s="119"/>
      <c r="PAU84" s="119"/>
      <c r="PAV84" s="116"/>
      <c r="PAW84" s="187"/>
      <c r="PAX84" s="118"/>
      <c r="PAY84" s="119"/>
      <c r="PAZ84" s="119"/>
      <c r="PBA84" s="119"/>
      <c r="PBB84" s="119"/>
      <c r="PBC84" s="119"/>
      <c r="PBD84" s="116"/>
      <c r="PBE84" s="187"/>
      <c r="PBF84" s="118"/>
      <c r="PBG84" s="119"/>
      <c r="PBH84" s="119"/>
      <c r="PBI84" s="119"/>
      <c r="PBJ84" s="119"/>
      <c r="PBK84" s="119"/>
      <c r="PBL84" s="116"/>
      <c r="PBM84" s="187"/>
      <c r="PBN84" s="118"/>
      <c r="PBO84" s="119"/>
      <c r="PBP84" s="119"/>
      <c r="PBQ84" s="119"/>
      <c r="PBR84" s="119"/>
      <c r="PBS84" s="119"/>
      <c r="PBT84" s="116"/>
      <c r="PBU84" s="187"/>
      <c r="PBV84" s="118"/>
      <c r="PBW84" s="119"/>
      <c r="PBX84" s="119"/>
      <c r="PBY84" s="119"/>
      <c r="PBZ84" s="119"/>
      <c r="PCA84" s="119"/>
      <c r="PCB84" s="116"/>
      <c r="PCC84" s="187"/>
      <c r="PCD84" s="118"/>
      <c r="PCE84" s="119"/>
      <c r="PCF84" s="119"/>
      <c r="PCG84" s="119"/>
      <c r="PCH84" s="119"/>
      <c r="PCI84" s="119"/>
      <c r="PCJ84" s="116"/>
      <c r="PCK84" s="187"/>
      <c r="PCL84" s="118"/>
      <c r="PCM84" s="119"/>
      <c r="PCN84" s="119"/>
      <c r="PCO84" s="119"/>
      <c r="PCP84" s="119"/>
      <c r="PCQ84" s="119"/>
      <c r="PCR84" s="116"/>
      <c r="PCS84" s="187"/>
      <c r="PCT84" s="118"/>
      <c r="PCU84" s="119"/>
      <c r="PCV84" s="119"/>
      <c r="PCW84" s="119"/>
      <c r="PCX84" s="119"/>
      <c r="PCY84" s="119"/>
      <c r="PCZ84" s="116"/>
      <c r="PDA84" s="187"/>
      <c r="PDB84" s="118"/>
      <c r="PDC84" s="119"/>
      <c r="PDD84" s="119"/>
      <c r="PDE84" s="119"/>
      <c r="PDF84" s="119"/>
      <c r="PDG84" s="119"/>
      <c r="PDH84" s="116"/>
      <c r="PDI84" s="187"/>
      <c r="PDJ84" s="118"/>
      <c r="PDK84" s="119"/>
      <c r="PDL84" s="119"/>
      <c r="PDM84" s="119"/>
      <c r="PDN84" s="119"/>
      <c r="PDO84" s="119"/>
      <c r="PDP84" s="116"/>
      <c r="PDQ84" s="187"/>
      <c r="PDR84" s="118"/>
      <c r="PDS84" s="119"/>
      <c r="PDT84" s="119"/>
      <c r="PDU84" s="119"/>
      <c r="PDV84" s="119"/>
      <c r="PDW84" s="119"/>
      <c r="PDX84" s="116"/>
      <c r="PDY84" s="187"/>
      <c r="PDZ84" s="118"/>
      <c r="PEA84" s="119"/>
      <c r="PEB84" s="119"/>
      <c r="PEC84" s="119"/>
      <c r="PED84" s="119"/>
      <c r="PEE84" s="119"/>
      <c r="PEF84" s="116"/>
      <c r="PEG84" s="187"/>
      <c r="PEH84" s="118"/>
      <c r="PEI84" s="119"/>
      <c r="PEJ84" s="119"/>
      <c r="PEK84" s="119"/>
      <c r="PEL84" s="119"/>
      <c r="PEM84" s="119"/>
      <c r="PEN84" s="116"/>
      <c r="PEO84" s="187"/>
      <c r="PEP84" s="118"/>
      <c r="PEQ84" s="119"/>
      <c r="PER84" s="119"/>
      <c r="PES84" s="119"/>
      <c r="PET84" s="119"/>
      <c r="PEU84" s="119"/>
      <c r="PEV84" s="116"/>
      <c r="PEW84" s="187"/>
      <c r="PEX84" s="118"/>
      <c r="PEY84" s="119"/>
      <c r="PEZ84" s="119"/>
      <c r="PFA84" s="119"/>
      <c r="PFB84" s="119"/>
      <c r="PFC84" s="119"/>
      <c r="PFD84" s="116"/>
      <c r="PFE84" s="187"/>
      <c r="PFF84" s="118"/>
      <c r="PFG84" s="119"/>
      <c r="PFH84" s="119"/>
      <c r="PFI84" s="119"/>
      <c r="PFJ84" s="119"/>
      <c r="PFK84" s="119"/>
      <c r="PFL84" s="116"/>
      <c r="PFM84" s="187"/>
      <c r="PFN84" s="118"/>
      <c r="PFO84" s="119"/>
      <c r="PFP84" s="119"/>
      <c r="PFQ84" s="119"/>
      <c r="PFR84" s="119"/>
      <c r="PFS84" s="119"/>
      <c r="PFT84" s="116"/>
      <c r="PFU84" s="187"/>
      <c r="PFV84" s="118"/>
      <c r="PFW84" s="119"/>
      <c r="PFX84" s="119"/>
      <c r="PFY84" s="119"/>
      <c r="PFZ84" s="119"/>
      <c r="PGA84" s="119"/>
      <c r="PGB84" s="116"/>
      <c r="PGC84" s="187"/>
      <c r="PGD84" s="118"/>
      <c r="PGE84" s="119"/>
      <c r="PGF84" s="119"/>
      <c r="PGG84" s="119"/>
      <c r="PGH84" s="119"/>
      <c r="PGI84" s="119"/>
      <c r="PGJ84" s="116"/>
      <c r="PGK84" s="187"/>
      <c r="PGL84" s="118"/>
      <c r="PGM84" s="119"/>
      <c r="PGN84" s="119"/>
      <c r="PGO84" s="119"/>
      <c r="PGP84" s="119"/>
      <c r="PGQ84" s="119"/>
      <c r="PGR84" s="116"/>
      <c r="PGS84" s="187"/>
      <c r="PGT84" s="118"/>
      <c r="PGU84" s="119"/>
      <c r="PGV84" s="119"/>
      <c r="PGW84" s="119"/>
      <c r="PGX84" s="119"/>
      <c r="PGY84" s="119"/>
      <c r="PGZ84" s="116"/>
      <c r="PHA84" s="187"/>
      <c r="PHB84" s="118"/>
      <c r="PHC84" s="119"/>
      <c r="PHD84" s="119"/>
      <c r="PHE84" s="119"/>
      <c r="PHF84" s="119"/>
      <c r="PHG84" s="119"/>
      <c r="PHH84" s="116"/>
      <c r="PHI84" s="187"/>
      <c r="PHJ84" s="118"/>
      <c r="PHK84" s="119"/>
      <c r="PHL84" s="119"/>
      <c r="PHM84" s="119"/>
      <c r="PHN84" s="119"/>
      <c r="PHO84" s="119"/>
      <c r="PHP84" s="116"/>
      <c r="PHQ84" s="187"/>
      <c r="PHR84" s="118"/>
      <c r="PHS84" s="119"/>
      <c r="PHT84" s="119"/>
      <c r="PHU84" s="119"/>
      <c r="PHV84" s="119"/>
      <c r="PHW84" s="119"/>
      <c r="PHX84" s="116"/>
      <c r="PHY84" s="187"/>
      <c r="PHZ84" s="118"/>
      <c r="PIA84" s="119"/>
      <c r="PIB84" s="119"/>
      <c r="PIC84" s="119"/>
      <c r="PID84" s="119"/>
      <c r="PIE84" s="119"/>
      <c r="PIF84" s="116"/>
      <c r="PIG84" s="187"/>
      <c r="PIH84" s="118"/>
      <c r="PII84" s="119"/>
      <c r="PIJ84" s="119"/>
      <c r="PIK84" s="119"/>
      <c r="PIL84" s="119"/>
      <c r="PIM84" s="119"/>
      <c r="PIN84" s="116"/>
      <c r="PIO84" s="187"/>
      <c r="PIP84" s="118"/>
      <c r="PIQ84" s="119"/>
      <c r="PIR84" s="119"/>
      <c r="PIS84" s="119"/>
      <c r="PIT84" s="119"/>
      <c r="PIU84" s="119"/>
      <c r="PIV84" s="116"/>
      <c r="PIW84" s="187"/>
      <c r="PIX84" s="118"/>
      <c r="PIY84" s="119"/>
      <c r="PIZ84" s="119"/>
      <c r="PJA84" s="119"/>
      <c r="PJB84" s="119"/>
      <c r="PJC84" s="119"/>
      <c r="PJD84" s="116"/>
      <c r="PJE84" s="187"/>
      <c r="PJF84" s="118"/>
      <c r="PJG84" s="119"/>
      <c r="PJH84" s="119"/>
      <c r="PJI84" s="119"/>
      <c r="PJJ84" s="119"/>
      <c r="PJK84" s="119"/>
      <c r="PJL84" s="116"/>
      <c r="PJM84" s="187"/>
      <c r="PJN84" s="118"/>
      <c r="PJO84" s="119"/>
      <c r="PJP84" s="119"/>
      <c r="PJQ84" s="119"/>
      <c r="PJR84" s="119"/>
      <c r="PJS84" s="119"/>
      <c r="PJT84" s="116"/>
      <c r="PJU84" s="187"/>
      <c r="PJV84" s="118"/>
      <c r="PJW84" s="119"/>
      <c r="PJX84" s="119"/>
      <c r="PJY84" s="119"/>
      <c r="PJZ84" s="119"/>
      <c r="PKA84" s="119"/>
      <c r="PKB84" s="116"/>
      <c r="PKC84" s="187"/>
      <c r="PKD84" s="118"/>
      <c r="PKE84" s="119"/>
      <c r="PKF84" s="119"/>
      <c r="PKG84" s="119"/>
      <c r="PKH84" s="119"/>
      <c r="PKI84" s="119"/>
      <c r="PKJ84" s="116"/>
      <c r="PKK84" s="187"/>
      <c r="PKL84" s="118"/>
      <c r="PKM84" s="119"/>
      <c r="PKN84" s="119"/>
      <c r="PKO84" s="119"/>
      <c r="PKP84" s="119"/>
      <c r="PKQ84" s="119"/>
      <c r="PKR84" s="116"/>
      <c r="PKS84" s="187"/>
      <c r="PKT84" s="118"/>
      <c r="PKU84" s="119"/>
      <c r="PKV84" s="119"/>
      <c r="PKW84" s="119"/>
      <c r="PKX84" s="119"/>
      <c r="PKY84" s="119"/>
      <c r="PKZ84" s="116"/>
      <c r="PLA84" s="187"/>
      <c r="PLB84" s="118"/>
      <c r="PLC84" s="119"/>
      <c r="PLD84" s="119"/>
      <c r="PLE84" s="119"/>
      <c r="PLF84" s="119"/>
      <c r="PLG84" s="119"/>
      <c r="PLH84" s="116"/>
      <c r="PLI84" s="187"/>
      <c r="PLJ84" s="118"/>
      <c r="PLK84" s="119"/>
      <c r="PLL84" s="119"/>
      <c r="PLM84" s="119"/>
      <c r="PLN84" s="119"/>
      <c r="PLO84" s="119"/>
      <c r="PLP84" s="116"/>
      <c r="PLQ84" s="187"/>
      <c r="PLR84" s="118"/>
      <c r="PLS84" s="119"/>
      <c r="PLT84" s="119"/>
      <c r="PLU84" s="119"/>
      <c r="PLV84" s="119"/>
      <c r="PLW84" s="119"/>
      <c r="PLX84" s="116"/>
      <c r="PLY84" s="187"/>
      <c r="PLZ84" s="118"/>
      <c r="PMA84" s="119"/>
      <c r="PMB84" s="119"/>
      <c r="PMC84" s="119"/>
      <c r="PMD84" s="119"/>
      <c r="PME84" s="119"/>
      <c r="PMF84" s="116"/>
      <c r="PMG84" s="187"/>
      <c r="PMH84" s="118"/>
      <c r="PMI84" s="119"/>
      <c r="PMJ84" s="119"/>
      <c r="PMK84" s="119"/>
      <c r="PML84" s="119"/>
      <c r="PMM84" s="119"/>
      <c r="PMN84" s="116"/>
      <c r="PMO84" s="187"/>
      <c r="PMP84" s="118"/>
      <c r="PMQ84" s="119"/>
      <c r="PMR84" s="119"/>
      <c r="PMS84" s="119"/>
      <c r="PMT84" s="119"/>
      <c r="PMU84" s="119"/>
      <c r="PMV84" s="116"/>
      <c r="PMW84" s="187"/>
      <c r="PMX84" s="118"/>
      <c r="PMY84" s="119"/>
      <c r="PMZ84" s="119"/>
      <c r="PNA84" s="119"/>
      <c r="PNB84" s="119"/>
      <c r="PNC84" s="119"/>
      <c r="PND84" s="116"/>
      <c r="PNE84" s="187"/>
      <c r="PNF84" s="118"/>
      <c r="PNG84" s="119"/>
      <c r="PNH84" s="119"/>
      <c r="PNI84" s="119"/>
      <c r="PNJ84" s="119"/>
      <c r="PNK84" s="119"/>
      <c r="PNL84" s="116"/>
      <c r="PNM84" s="187"/>
      <c r="PNN84" s="118"/>
      <c r="PNO84" s="119"/>
      <c r="PNP84" s="119"/>
      <c r="PNQ84" s="119"/>
      <c r="PNR84" s="119"/>
      <c r="PNS84" s="119"/>
      <c r="PNT84" s="116"/>
      <c r="PNU84" s="187"/>
      <c r="PNV84" s="118"/>
      <c r="PNW84" s="119"/>
      <c r="PNX84" s="119"/>
      <c r="PNY84" s="119"/>
      <c r="PNZ84" s="119"/>
      <c r="POA84" s="119"/>
      <c r="POB84" s="116"/>
      <c r="POC84" s="187"/>
      <c r="POD84" s="118"/>
      <c r="POE84" s="119"/>
      <c r="POF84" s="119"/>
      <c r="POG84" s="119"/>
      <c r="POH84" s="119"/>
      <c r="POI84" s="119"/>
      <c r="POJ84" s="116"/>
      <c r="POK84" s="187"/>
      <c r="POL84" s="118"/>
      <c r="POM84" s="119"/>
      <c r="PON84" s="119"/>
      <c r="POO84" s="119"/>
      <c r="POP84" s="119"/>
      <c r="POQ84" s="119"/>
      <c r="POR84" s="116"/>
      <c r="POS84" s="187"/>
      <c r="POT84" s="118"/>
      <c r="POU84" s="119"/>
      <c r="POV84" s="119"/>
      <c r="POW84" s="119"/>
      <c r="POX84" s="119"/>
      <c r="POY84" s="119"/>
      <c r="POZ84" s="116"/>
      <c r="PPA84" s="187"/>
      <c r="PPB84" s="118"/>
      <c r="PPC84" s="119"/>
      <c r="PPD84" s="119"/>
      <c r="PPE84" s="119"/>
      <c r="PPF84" s="119"/>
      <c r="PPG84" s="119"/>
      <c r="PPH84" s="116"/>
      <c r="PPI84" s="187"/>
      <c r="PPJ84" s="118"/>
      <c r="PPK84" s="119"/>
      <c r="PPL84" s="119"/>
      <c r="PPM84" s="119"/>
      <c r="PPN84" s="119"/>
      <c r="PPO84" s="119"/>
      <c r="PPP84" s="116"/>
      <c r="PPQ84" s="187"/>
      <c r="PPR84" s="118"/>
      <c r="PPS84" s="119"/>
      <c r="PPT84" s="119"/>
      <c r="PPU84" s="119"/>
      <c r="PPV84" s="119"/>
      <c r="PPW84" s="119"/>
      <c r="PPX84" s="116"/>
      <c r="PPY84" s="187"/>
      <c r="PPZ84" s="118"/>
      <c r="PQA84" s="119"/>
      <c r="PQB84" s="119"/>
      <c r="PQC84" s="119"/>
      <c r="PQD84" s="119"/>
      <c r="PQE84" s="119"/>
      <c r="PQF84" s="116"/>
      <c r="PQG84" s="187"/>
      <c r="PQH84" s="118"/>
      <c r="PQI84" s="119"/>
      <c r="PQJ84" s="119"/>
      <c r="PQK84" s="119"/>
      <c r="PQL84" s="119"/>
      <c r="PQM84" s="119"/>
      <c r="PQN84" s="116"/>
      <c r="PQO84" s="187"/>
      <c r="PQP84" s="118"/>
      <c r="PQQ84" s="119"/>
      <c r="PQR84" s="119"/>
      <c r="PQS84" s="119"/>
      <c r="PQT84" s="119"/>
      <c r="PQU84" s="119"/>
      <c r="PQV84" s="116"/>
      <c r="PQW84" s="187"/>
      <c r="PQX84" s="118"/>
      <c r="PQY84" s="119"/>
      <c r="PQZ84" s="119"/>
      <c r="PRA84" s="119"/>
      <c r="PRB84" s="119"/>
      <c r="PRC84" s="119"/>
      <c r="PRD84" s="116"/>
      <c r="PRE84" s="187"/>
      <c r="PRF84" s="118"/>
      <c r="PRG84" s="119"/>
      <c r="PRH84" s="119"/>
      <c r="PRI84" s="119"/>
      <c r="PRJ84" s="119"/>
      <c r="PRK84" s="119"/>
      <c r="PRL84" s="116"/>
      <c r="PRM84" s="187"/>
      <c r="PRN84" s="118"/>
      <c r="PRO84" s="119"/>
      <c r="PRP84" s="119"/>
      <c r="PRQ84" s="119"/>
      <c r="PRR84" s="119"/>
      <c r="PRS84" s="119"/>
      <c r="PRT84" s="116"/>
      <c r="PRU84" s="187"/>
      <c r="PRV84" s="118"/>
      <c r="PRW84" s="119"/>
      <c r="PRX84" s="119"/>
      <c r="PRY84" s="119"/>
      <c r="PRZ84" s="119"/>
      <c r="PSA84" s="119"/>
      <c r="PSB84" s="116"/>
      <c r="PSC84" s="187"/>
      <c r="PSD84" s="118"/>
      <c r="PSE84" s="119"/>
      <c r="PSF84" s="119"/>
      <c r="PSG84" s="119"/>
      <c r="PSH84" s="119"/>
      <c r="PSI84" s="119"/>
      <c r="PSJ84" s="116"/>
      <c r="PSK84" s="187"/>
      <c r="PSL84" s="118"/>
      <c r="PSM84" s="119"/>
      <c r="PSN84" s="119"/>
      <c r="PSO84" s="119"/>
      <c r="PSP84" s="119"/>
      <c r="PSQ84" s="119"/>
      <c r="PSR84" s="116"/>
      <c r="PSS84" s="187"/>
      <c r="PST84" s="118"/>
      <c r="PSU84" s="119"/>
      <c r="PSV84" s="119"/>
      <c r="PSW84" s="119"/>
      <c r="PSX84" s="119"/>
      <c r="PSY84" s="119"/>
      <c r="PSZ84" s="116"/>
      <c r="PTA84" s="187"/>
      <c r="PTB84" s="118"/>
      <c r="PTC84" s="119"/>
      <c r="PTD84" s="119"/>
      <c r="PTE84" s="119"/>
      <c r="PTF84" s="119"/>
      <c r="PTG84" s="119"/>
      <c r="PTH84" s="116"/>
      <c r="PTI84" s="187"/>
      <c r="PTJ84" s="118"/>
      <c r="PTK84" s="119"/>
      <c r="PTL84" s="119"/>
      <c r="PTM84" s="119"/>
      <c r="PTN84" s="119"/>
      <c r="PTO84" s="119"/>
      <c r="PTP84" s="116"/>
      <c r="PTQ84" s="187"/>
      <c r="PTR84" s="118"/>
      <c r="PTS84" s="119"/>
      <c r="PTT84" s="119"/>
      <c r="PTU84" s="119"/>
      <c r="PTV84" s="119"/>
      <c r="PTW84" s="119"/>
      <c r="PTX84" s="116"/>
      <c r="PTY84" s="187"/>
      <c r="PTZ84" s="118"/>
      <c r="PUA84" s="119"/>
      <c r="PUB84" s="119"/>
      <c r="PUC84" s="119"/>
      <c r="PUD84" s="119"/>
      <c r="PUE84" s="119"/>
      <c r="PUF84" s="116"/>
      <c r="PUG84" s="187"/>
      <c r="PUH84" s="118"/>
      <c r="PUI84" s="119"/>
      <c r="PUJ84" s="119"/>
      <c r="PUK84" s="119"/>
      <c r="PUL84" s="119"/>
      <c r="PUM84" s="119"/>
      <c r="PUN84" s="116"/>
      <c r="PUO84" s="187"/>
      <c r="PUP84" s="118"/>
      <c r="PUQ84" s="119"/>
      <c r="PUR84" s="119"/>
      <c r="PUS84" s="119"/>
      <c r="PUT84" s="119"/>
      <c r="PUU84" s="119"/>
      <c r="PUV84" s="116"/>
      <c r="PUW84" s="187"/>
      <c r="PUX84" s="118"/>
      <c r="PUY84" s="119"/>
      <c r="PUZ84" s="119"/>
      <c r="PVA84" s="119"/>
      <c r="PVB84" s="119"/>
      <c r="PVC84" s="119"/>
      <c r="PVD84" s="116"/>
      <c r="PVE84" s="187"/>
      <c r="PVF84" s="118"/>
      <c r="PVG84" s="119"/>
      <c r="PVH84" s="119"/>
      <c r="PVI84" s="119"/>
      <c r="PVJ84" s="119"/>
      <c r="PVK84" s="119"/>
      <c r="PVL84" s="116"/>
      <c r="PVM84" s="187"/>
      <c r="PVN84" s="118"/>
      <c r="PVO84" s="119"/>
      <c r="PVP84" s="119"/>
      <c r="PVQ84" s="119"/>
      <c r="PVR84" s="119"/>
      <c r="PVS84" s="119"/>
      <c r="PVT84" s="116"/>
      <c r="PVU84" s="187"/>
      <c r="PVV84" s="118"/>
      <c r="PVW84" s="119"/>
      <c r="PVX84" s="119"/>
      <c r="PVY84" s="119"/>
      <c r="PVZ84" s="119"/>
      <c r="PWA84" s="119"/>
      <c r="PWB84" s="116"/>
      <c r="PWC84" s="187"/>
      <c r="PWD84" s="118"/>
      <c r="PWE84" s="119"/>
      <c r="PWF84" s="119"/>
      <c r="PWG84" s="119"/>
      <c r="PWH84" s="119"/>
      <c r="PWI84" s="119"/>
      <c r="PWJ84" s="116"/>
      <c r="PWK84" s="187"/>
      <c r="PWL84" s="118"/>
      <c r="PWM84" s="119"/>
      <c r="PWN84" s="119"/>
      <c r="PWO84" s="119"/>
      <c r="PWP84" s="119"/>
      <c r="PWQ84" s="119"/>
      <c r="PWR84" s="116"/>
      <c r="PWS84" s="187"/>
      <c r="PWT84" s="118"/>
      <c r="PWU84" s="119"/>
      <c r="PWV84" s="119"/>
      <c r="PWW84" s="119"/>
      <c r="PWX84" s="119"/>
      <c r="PWY84" s="119"/>
      <c r="PWZ84" s="116"/>
      <c r="PXA84" s="187"/>
      <c r="PXB84" s="118"/>
      <c r="PXC84" s="119"/>
      <c r="PXD84" s="119"/>
      <c r="PXE84" s="119"/>
      <c r="PXF84" s="119"/>
      <c r="PXG84" s="119"/>
      <c r="PXH84" s="116"/>
      <c r="PXI84" s="187"/>
      <c r="PXJ84" s="118"/>
      <c r="PXK84" s="119"/>
      <c r="PXL84" s="119"/>
      <c r="PXM84" s="119"/>
      <c r="PXN84" s="119"/>
      <c r="PXO84" s="119"/>
      <c r="PXP84" s="116"/>
      <c r="PXQ84" s="187"/>
      <c r="PXR84" s="118"/>
      <c r="PXS84" s="119"/>
      <c r="PXT84" s="119"/>
      <c r="PXU84" s="119"/>
      <c r="PXV84" s="119"/>
      <c r="PXW84" s="119"/>
      <c r="PXX84" s="116"/>
      <c r="PXY84" s="187"/>
      <c r="PXZ84" s="118"/>
      <c r="PYA84" s="119"/>
      <c r="PYB84" s="119"/>
      <c r="PYC84" s="119"/>
      <c r="PYD84" s="119"/>
      <c r="PYE84" s="119"/>
      <c r="PYF84" s="116"/>
      <c r="PYG84" s="187"/>
      <c r="PYH84" s="118"/>
      <c r="PYI84" s="119"/>
      <c r="PYJ84" s="119"/>
      <c r="PYK84" s="119"/>
      <c r="PYL84" s="119"/>
      <c r="PYM84" s="119"/>
      <c r="PYN84" s="116"/>
      <c r="PYO84" s="187"/>
      <c r="PYP84" s="118"/>
      <c r="PYQ84" s="119"/>
      <c r="PYR84" s="119"/>
      <c r="PYS84" s="119"/>
      <c r="PYT84" s="119"/>
      <c r="PYU84" s="119"/>
      <c r="PYV84" s="116"/>
      <c r="PYW84" s="187"/>
      <c r="PYX84" s="118"/>
      <c r="PYY84" s="119"/>
      <c r="PYZ84" s="119"/>
      <c r="PZA84" s="119"/>
      <c r="PZB84" s="119"/>
      <c r="PZC84" s="119"/>
      <c r="PZD84" s="116"/>
      <c r="PZE84" s="187"/>
      <c r="PZF84" s="118"/>
      <c r="PZG84" s="119"/>
      <c r="PZH84" s="119"/>
      <c r="PZI84" s="119"/>
      <c r="PZJ84" s="119"/>
      <c r="PZK84" s="119"/>
      <c r="PZL84" s="116"/>
      <c r="PZM84" s="187"/>
      <c r="PZN84" s="118"/>
      <c r="PZO84" s="119"/>
      <c r="PZP84" s="119"/>
      <c r="PZQ84" s="119"/>
      <c r="PZR84" s="119"/>
      <c r="PZS84" s="119"/>
      <c r="PZT84" s="116"/>
      <c r="PZU84" s="187"/>
      <c r="PZV84" s="118"/>
      <c r="PZW84" s="119"/>
      <c r="PZX84" s="119"/>
      <c r="PZY84" s="119"/>
      <c r="PZZ84" s="119"/>
      <c r="QAA84" s="119"/>
      <c r="QAB84" s="116"/>
      <c r="QAC84" s="187"/>
      <c r="QAD84" s="118"/>
      <c r="QAE84" s="119"/>
      <c r="QAF84" s="119"/>
      <c r="QAG84" s="119"/>
      <c r="QAH84" s="119"/>
      <c r="QAI84" s="119"/>
      <c r="QAJ84" s="116"/>
      <c r="QAK84" s="187"/>
      <c r="QAL84" s="118"/>
      <c r="QAM84" s="119"/>
      <c r="QAN84" s="119"/>
      <c r="QAO84" s="119"/>
      <c r="QAP84" s="119"/>
      <c r="QAQ84" s="119"/>
      <c r="QAR84" s="116"/>
      <c r="QAS84" s="187"/>
      <c r="QAT84" s="118"/>
      <c r="QAU84" s="119"/>
      <c r="QAV84" s="119"/>
      <c r="QAW84" s="119"/>
      <c r="QAX84" s="119"/>
      <c r="QAY84" s="119"/>
      <c r="QAZ84" s="116"/>
      <c r="QBA84" s="187"/>
      <c r="QBB84" s="118"/>
      <c r="QBC84" s="119"/>
      <c r="QBD84" s="119"/>
      <c r="QBE84" s="119"/>
      <c r="QBF84" s="119"/>
      <c r="QBG84" s="119"/>
      <c r="QBH84" s="116"/>
      <c r="QBI84" s="187"/>
      <c r="QBJ84" s="118"/>
      <c r="QBK84" s="119"/>
      <c r="QBL84" s="119"/>
      <c r="QBM84" s="119"/>
      <c r="QBN84" s="119"/>
      <c r="QBO84" s="119"/>
      <c r="QBP84" s="116"/>
      <c r="QBQ84" s="187"/>
      <c r="QBR84" s="118"/>
      <c r="QBS84" s="119"/>
      <c r="QBT84" s="119"/>
      <c r="QBU84" s="119"/>
      <c r="QBV84" s="119"/>
      <c r="QBW84" s="119"/>
      <c r="QBX84" s="116"/>
      <c r="QBY84" s="187"/>
      <c r="QBZ84" s="118"/>
      <c r="QCA84" s="119"/>
      <c r="QCB84" s="119"/>
      <c r="QCC84" s="119"/>
      <c r="QCD84" s="119"/>
      <c r="QCE84" s="119"/>
      <c r="QCF84" s="116"/>
      <c r="QCG84" s="187"/>
      <c r="QCH84" s="118"/>
      <c r="QCI84" s="119"/>
      <c r="QCJ84" s="119"/>
      <c r="QCK84" s="119"/>
      <c r="QCL84" s="119"/>
      <c r="QCM84" s="119"/>
      <c r="QCN84" s="116"/>
      <c r="QCO84" s="187"/>
      <c r="QCP84" s="118"/>
      <c r="QCQ84" s="119"/>
      <c r="QCR84" s="119"/>
      <c r="QCS84" s="119"/>
      <c r="QCT84" s="119"/>
      <c r="QCU84" s="119"/>
      <c r="QCV84" s="116"/>
      <c r="QCW84" s="187"/>
      <c r="QCX84" s="118"/>
      <c r="QCY84" s="119"/>
      <c r="QCZ84" s="119"/>
      <c r="QDA84" s="119"/>
      <c r="QDB84" s="119"/>
      <c r="QDC84" s="119"/>
      <c r="QDD84" s="116"/>
      <c r="QDE84" s="187"/>
      <c r="QDF84" s="118"/>
      <c r="QDG84" s="119"/>
      <c r="QDH84" s="119"/>
      <c r="QDI84" s="119"/>
      <c r="QDJ84" s="119"/>
      <c r="QDK84" s="119"/>
      <c r="QDL84" s="116"/>
      <c r="QDM84" s="187"/>
      <c r="QDN84" s="118"/>
      <c r="QDO84" s="119"/>
      <c r="QDP84" s="119"/>
      <c r="QDQ84" s="119"/>
      <c r="QDR84" s="119"/>
      <c r="QDS84" s="119"/>
      <c r="QDT84" s="116"/>
      <c r="QDU84" s="187"/>
      <c r="QDV84" s="118"/>
      <c r="QDW84" s="119"/>
      <c r="QDX84" s="119"/>
      <c r="QDY84" s="119"/>
      <c r="QDZ84" s="119"/>
      <c r="QEA84" s="119"/>
      <c r="QEB84" s="116"/>
      <c r="QEC84" s="187"/>
      <c r="QED84" s="118"/>
      <c r="QEE84" s="119"/>
      <c r="QEF84" s="119"/>
      <c r="QEG84" s="119"/>
      <c r="QEH84" s="119"/>
      <c r="QEI84" s="119"/>
      <c r="QEJ84" s="116"/>
      <c r="QEK84" s="187"/>
      <c r="QEL84" s="118"/>
      <c r="QEM84" s="119"/>
      <c r="QEN84" s="119"/>
      <c r="QEO84" s="119"/>
      <c r="QEP84" s="119"/>
      <c r="QEQ84" s="119"/>
      <c r="QER84" s="116"/>
      <c r="QES84" s="187"/>
      <c r="QET84" s="118"/>
      <c r="QEU84" s="119"/>
      <c r="QEV84" s="119"/>
      <c r="QEW84" s="119"/>
      <c r="QEX84" s="119"/>
      <c r="QEY84" s="119"/>
      <c r="QEZ84" s="116"/>
      <c r="QFA84" s="187"/>
      <c r="QFB84" s="118"/>
      <c r="QFC84" s="119"/>
      <c r="QFD84" s="119"/>
      <c r="QFE84" s="119"/>
      <c r="QFF84" s="119"/>
      <c r="QFG84" s="119"/>
      <c r="QFH84" s="116"/>
      <c r="QFI84" s="187"/>
      <c r="QFJ84" s="118"/>
      <c r="QFK84" s="119"/>
      <c r="QFL84" s="119"/>
      <c r="QFM84" s="119"/>
      <c r="QFN84" s="119"/>
      <c r="QFO84" s="119"/>
      <c r="QFP84" s="116"/>
      <c r="QFQ84" s="187"/>
      <c r="QFR84" s="118"/>
      <c r="QFS84" s="119"/>
      <c r="QFT84" s="119"/>
      <c r="QFU84" s="119"/>
      <c r="QFV84" s="119"/>
      <c r="QFW84" s="119"/>
      <c r="QFX84" s="116"/>
      <c r="QFY84" s="187"/>
      <c r="QFZ84" s="118"/>
      <c r="QGA84" s="119"/>
      <c r="QGB84" s="119"/>
      <c r="QGC84" s="119"/>
      <c r="QGD84" s="119"/>
      <c r="QGE84" s="119"/>
      <c r="QGF84" s="116"/>
      <c r="QGG84" s="187"/>
      <c r="QGH84" s="118"/>
      <c r="QGI84" s="119"/>
      <c r="QGJ84" s="119"/>
      <c r="QGK84" s="119"/>
      <c r="QGL84" s="119"/>
      <c r="QGM84" s="119"/>
      <c r="QGN84" s="116"/>
      <c r="QGO84" s="187"/>
      <c r="QGP84" s="118"/>
      <c r="QGQ84" s="119"/>
      <c r="QGR84" s="119"/>
      <c r="QGS84" s="119"/>
      <c r="QGT84" s="119"/>
      <c r="QGU84" s="119"/>
      <c r="QGV84" s="116"/>
      <c r="QGW84" s="187"/>
      <c r="QGX84" s="118"/>
      <c r="QGY84" s="119"/>
      <c r="QGZ84" s="119"/>
      <c r="QHA84" s="119"/>
      <c r="QHB84" s="119"/>
      <c r="QHC84" s="119"/>
      <c r="QHD84" s="116"/>
      <c r="QHE84" s="187"/>
      <c r="QHF84" s="118"/>
      <c r="QHG84" s="119"/>
      <c r="QHH84" s="119"/>
      <c r="QHI84" s="119"/>
      <c r="QHJ84" s="119"/>
      <c r="QHK84" s="119"/>
      <c r="QHL84" s="116"/>
      <c r="QHM84" s="187"/>
      <c r="QHN84" s="118"/>
      <c r="QHO84" s="119"/>
      <c r="QHP84" s="119"/>
      <c r="QHQ84" s="119"/>
      <c r="QHR84" s="119"/>
      <c r="QHS84" s="119"/>
      <c r="QHT84" s="116"/>
      <c r="QHU84" s="187"/>
      <c r="QHV84" s="118"/>
      <c r="QHW84" s="119"/>
      <c r="QHX84" s="119"/>
      <c r="QHY84" s="119"/>
      <c r="QHZ84" s="119"/>
      <c r="QIA84" s="119"/>
      <c r="QIB84" s="116"/>
      <c r="QIC84" s="187"/>
      <c r="QID84" s="118"/>
      <c r="QIE84" s="119"/>
      <c r="QIF84" s="119"/>
      <c r="QIG84" s="119"/>
      <c r="QIH84" s="119"/>
      <c r="QII84" s="119"/>
      <c r="QIJ84" s="116"/>
      <c r="QIK84" s="187"/>
      <c r="QIL84" s="118"/>
      <c r="QIM84" s="119"/>
      <c r="QIN84" s="119"/>
      <c r="QIO84" s="119"/>
      <c r="QIP84" s="119"/>
      <c r="QIQ84" s="119"/>
      <c r="QIR84" s="116"/>
      <c r="QIS84" s="187"/>
      <c r="QIT84" s="118"/>
      <c r="QIU84" s="119"/>
      <c r="QIV84" s="119"/>
      <c r="QIW84" s="119"/>
      <c r="QIX84" s="119"/>
      <c r="QIY84" s="119"/>
      <c r="QIZ84" s="116"/>
      <c r="QJA84" s="187"/>
      <c r="QJB84" s="118"/>
      <c r="QJC84" s="119"/>
      <c r="QJD84" s="119"/>
      <c r="QJE84" s="119"/>
      <c r="QJF84" s="119"/>
      <c r="QJG84" s="119"/>
      <c r="QJH84" s="116"/>
      <c r="QJI84" s="187"/>
      <c r="QJJ84" s="118"/>
      <c r="QJK84" s="119"/>
      <c r="QJL84" s="119"/>
      <c r="QJM84" s="119"/>
      <c r="QJN84" s="119"/>
      <c r="QJO84" s="119"/>
      <c r="QJP84" s="116"/>
      <c r="QJQ84" s="187"/>
      <c r="QJR84" s="118"/>
      <c r="QJS84" s="119"/>
      <c r="QJT84" s="119"/>
      <c r="QJU84" s="119"/>
      <c r="QJV84" s="119"/>
      <c r="QJW84" s="119"/>
      <c r="QJX84" s="116"/>
      <c r="QJY84" s="187"/>
      <c r="QJZ84" s="118"/>
      <c r="QKA84" s="119"/>
      <c r="QKB84" s="119"/>
      <c r="QKC84" s="119"/>
      <c r="QKD84" s="119"/>
      <c r="QKE84" s="119"/>
      <c r="QKF84" s="116"/>
      <c r="QKG84" s="187"/>
      <c r="QKH84" s="118"/>
      <c r="QKI84" s="119"/>
      <c r="QKJ84" s="119"/>
      <c r="QKK84" s="119"/>
      <c r="QKL84" s="119"/>
      <c r="QKM84" s="119"/>
      <c r="QKN84" s="116"/>
      <c r="QKO84" s="187"/>
      <c r="QKP84" s="118"/>
      <c r="QKQ84" s="119"/>
      <c r="QKR84" s="119"/>
      <c r="QKS84" s="119"/>
      <c r="QKT84" s="119"/>
      <c r="QKU84" s="119"/>
      <c r="QKV84" s="116"/>
      <c r="QKW84" s="187"/>
      <c r="QKX84" s="118"/>
      <c r="QKY84" s="119"/>
      <c r="QKZ84" s="119"/>
      <c r="QLA84" s="119"/>
      <c r="QLB84" s="119"/>
      <c r="QLC84" s="119"/>
      <c r="QLD84" s="116"/>
      <c r="QLE84" s="187"/>
      <c r="QLF84" s="118"/>
      <c r="QLG84" s="119"/>
      <c r="QLH84" s="119"/>
      <c r="QLI84" s="119"/>
      <c r="QLJ84" s="119"/>
      <c r="QLK84" s="119"/>
      <c r="QLL84" s="116"/>
      <c r="QLM84" s="187"/>
      <c r="QLN84" s="118"/>
      <c r="QLO84" s="119"/>
      <c r="QLP84" s="119"/>
      <c r="QLQ84" s="119"/>
      <c r="QLR84" s="119"/>
      <c r="QLS84" s="119"/>
      <c r="QLT84" s="116"/>
      <c r="QLU84" s="187"/>
      <c r="QLV84" s="118"/>
      <c r="QLW84" s="119"/>
      <c r="QLX84" s="119"/>
      <c r="QLY84" s="119"/>
      <c r="QLZ84" s="119"/>
      <c r="QMA84" s="119"/>
      <c r="QMB84" s="116"/>
      <c r="QMC84" s="187"/>
      <c r="QMD84" s="118"/>
      <c r="QME84" s="119"/>
      <c r="QMF84" s="119"/>
      <c r="QMG84" s="119"/>
      <c r="QMH84" s="119"/>
      <c r="QMI84" s="119"/>
      <c r="QMJ84" s="116"/>
      <c r="QMK84" s="187"/>
      <c r="QML84" s="118"/>
      <c r="QMM84" s="119"/>
      <c r="QMN84" s="119"/>
      <c r="QMO84" s="119"/>
      <c r="QMP84" s="119"/>
      <c r="QMQ84" s="119"/>
      <c r="QMR84" s="116"/>
      <c r="QMS84" s="187"/>
      <c r="QMT84" s="118"/>
      <c r="QMU84" s="119"/>
      <c r="QMV84" s="119"/>
      <c r="QMW84" s="119"/>
      <c r="QMX84" s="119"/>
      <c r="QMY84" s="119"/>
      <c r="QMZ84" s="116"/>
      <c r="QNA84" s="187"/>
      <c r="QNB84" s="118"/>
      <c r="QNC84" s="119"/>
      <c r="QND84" s="119"/>
      <c r="QNE84" s="119"/>
      <c r="QNF84" s="119"/>
      <c r="QNG84" s="119"/>
      <c r="QNH84" s="116"/>
      <c r="QNI84" s="187"/>
      <c r="QNJ84" s="118"/>
      <c r="QNK84" s="119"/>
      <c r="QNL84" s="119"/>
      <c r="QNM84" s="119"/>
      <c r="QNN84" s="119"/>
      <c r="QNO84" s="119"/>
      <c r="QNP84" s="116"/>
      <c r="QNQ84" s="187"/>
      <c r="QNR84" s="118"/>
      <c r="QNS84" s="119"/>
      <c r="QNT84" s="119"/>
      <c r="QNU84" s="119"/>
      <c r="QNV84" s="119"/>
      <c r="QNW84" s="119"/>
      <c r="QNX84" s="116"/>
      <c r="QNY84" s="187"/>
      <c r="QNZ84" s="118"/>
      <c r="QOA84" s="119"/>
      <c r="QOB84" s="119"/>
      <c r="QOC84" s="119"/>
      <c r="QOD84" s="119"/>
      <c r="QOE84" s="119"/>
      <c r="QOF84" s="116"/>
      <c r="QOG84" s="187"/>
      <c r="QOH84" s="118"/>
      <c r="QOI84" s="119"/>
      <c r="QOJ84" s="119"/>
      <c r="QOK84" s="119"/>
      <c r="QOL84" s="119"/>
      <c r="QOM84" s="119"/>
      <c r="QON84" s="116"/>
      <c r="QOO84" s="187"/>
      <c r="QOP84" s="118"/>
      <c r="QOQ84" s="119"/>
      <c r="QOR84" s="119"/>
      <c r="QOS84" s="119"/>
      <c r="QOT84" s="119"/>
      <c r="QOU84" s="119"/>
      <c r="QOV84" s="116"/>
      <c r="QOW84" s="187"/>
      <c r="QOX84" s="118"/>
      <c r="QOY84" s="119"/>
      <c r="QOZ84" s="119"/>
      <c r="QPA84" s="119"/>
      <c r="QPB84" s="119"/>
      <c r="QPC84" s="119"/>
      <c r="QPD84" s="116"/>
      <c r="QPE84" s="187"/>
      <c r="QPF84" s="118"/>
      <c r="QPG84" s="119"/>
      <c r="QPH84" s="119"/>
      <c r="QPI84" s="119"/>
      <c r="QPJ84" s="119"/>
      <c r="QPK84" s="119"/>
      <c r="QPL84" s="116"/>
      <c r="QPM84" s="187"/>
      <c r="QPN84" s="118"/>
      <c r="QPO84" s="119"/>
      <c r="QPP84" s="119"/>
      <c r="QPQ84" s="119"/>
      <c r="QPR84" s="119"/>
      <c r="QPS84" s="119"/>
      <c r="QPT84" s="116"/>
      <c r="QPU84" s="187"/>
      <c r="QPV84" s="118"/>
      <c r="QPW84" s="119"/>
      <c r="QPX84" s="119"/>
      <c r="QPY84" s="119"/>
      <c r="QPZ84" s="119"/>
      <c r="QQA84" s="119"/>
      <c r="QQB84" s="116"/>
      <c r="QQC84" s="187"/>
      <c r="QQD84" s="118"/>
      <c r="QQE84" s="119"/>
      <c r="QQF84" s="119"/>
      <c r="QQG84" s="119"/>
      <c r="QQH84" s="119"/>
      <c r="QQI84" s="119"/>
      <c r="QQJ84" s="116"/>
      <c r="QQK84" s="187"/>
      <c r="QQL84" s="118"/>
      <c r="QQM84" s="119"/>
      <c r="QQN84" s="119"/>
      <c r="QQO84" s="119"/>
      <c r="QQP84" s="119"/>
      <c r="QQQ84" s="119"/>
      <c r="QQR84" s="116"/>
      <c r="QQS84" s="187"/>
      <c r="QQT84" s="118"/>
      <c r="QQU84" s="119"/>
      <c r="QQV84" s="119"/>
      <c r="QQW84" s="119"/>
      <c r="QQX84" s="119"/>
      <c r="QQY84" s="119"/>
      <c r="QQZ84" s="116"/>
      <c r="QRA84" s="187"/>
      <c r="QRB84" s="118"/>
      <c r="QRC84" s="119"/>
      <c r="QRD84" s="119"/>
      <c r="QRE84" s="119"/>
      <c r="QRF84" s="119"/>
      <c r="QRG84" s="119"/>
      <c r="QRH84" s="116"/>
      <c r="QRI84" s="187"/>
      <c r="QRJ84" s="118"/>
      <c r="QRK84" s="119"/>
      <c r="QRL84" s="119"/>
      <c r="QRM84" s="119"/>
      <c r="QRN84" s="119"/>
      <c r="QRO84" s="119"/>
      <c r="QRP84" s="116"/>
      <c r="QRQ84" s="187"/>
      <c r="QRR84" s="118"/>
      <c r="QRS84" s="119"/>
      <c r="QRT84" s="119"/>
      <c r="QRU84" s="119"/>
      <c r="QRV84" s="119"/>
      <c r="QRW84" s="119"/>
      <c r="QRX84" s="116"/>
      <c r="QRY84" s="187"/>
      <c r="QRZ84" s="118"/>
      <c r="QSA84" s="119"/>
      <c r="QSB84" s="119"/>
      <c r="QSC84" s="119"/>
      <c r="QSD84" s="119"/>
      <c r="QSE84" s="119"/>
      <c r="QSF84" s="116"/>
      <c r="QSG84" s="187"/>
      <c r="QSH84" s="118"/>
      <c r="QSI84" s="119"/>
      <c r="QSJ84" s="119"/>
      <c r="QSK84" s="119"/>
      <c r="QSL84" s="119"/>
      <c r="QSM84" s="119"/>
      <c r="QSN84" s="116"/>
      <c r="QSO84" s="187"/>
      <c r="QSP84" s="118"/>
      <c r="QSQ84" s="119"/>
      <c r="QSR84" s="119"/>
      <c r="QSS84" s="119"/>
      <c r="QST84" s="119"/>
      <c r="QSU84" s="119"/>
      <c r="QSV84" s="116"/>
      <c r="QSW84" s="187"/>
      <c r="QSX84" s="118"/>
      <c r="QSY84" s="119"/>
      <c r="QSZ84" s="119"/>
      <c r="QTA84" s="119"/>
      <c r="QTB84" s="119"/>
      <c r="QTC84" s="119"/>
      <c r="QTD84" s="116"/>
      <c r="QTE84" s="187"/>
      <c r="QTF84" s="118"/>
      <c r="QTG84" s="119"/>
      <c r="QTH84" s="119"/>
      <c r="QTI84" s="119"/>
      <c r="QTJ84" s="119"/>
      <c r="QTK84" s="119"/>
      <c r="QTL84" s="116"/>
      <c r="QTM84" s="187"/>
      <c r="QTN84" s="118"/>
      <c r="QTO84" s="119"/>
      <c r="QTP84" s="119"/>
      <c r="QTQ84" s="119"/>
      <c r="QTR84" s="119"/>
      <c r="QTS84" s="119"/>
      <c r="QTT84" s="116"/>
      <c r="QTU84" s="187"/>
      <c r="QTV84" s="118"/>
      <c r="QTW84" s="119"/>
      <c r="QTX84" s="119"/>
      <c r="QTY84" s="119"/>
      <c r="QTZ84" s="119"/>
      <c r="QUA84" s="119"/>
      <c r="QUB84" s="116"/>
      <c r="QUC84" s="187"/>
      <c r="QUD84" s="118"/>
      <c r="QUE84" s="119"/>
      <c r="QUF84" s="119"/>
      <c r="QUG84" s="119"/>
      <c r="QUH84" s="119"/>
      <c r="QUI84" s="119"/>
      <c r="QUJ84" s="116"/>
      <c r="QUK84" s="187"/>
      <c r="QUL84" s="118"/>
      <c r="QUM84" s="119"/>
      <c r="QUN84" s="119"/>
      <c r="QUO84" s="119"/>
      <c r="QUP84" s="119"/>
      <c r="QUQ84" s="119"/>
      <c r="QUR84" s="116"/>
      <c r="QUS84" s="187"/>
      <c r="QUT84" s="118"/>
      <c r="QUU84" s="119"/>
      <c r="QUV84" s="119"/>
      <c r="QUW84" s="119"/>
      <c r="QUX84" s="119"/>
      <c r="QUY84" s="119"/>
      <c r="QUZ84" s="116"/>
      <c r="QVA84" s="187"/>
      <c r="QVB84" s="118"/>
      <c r="QVC84" s="119"/>
      <c r="QVD84" s="119"/>
      <c r="QVE84" s="119"/>
      <c r="QVF84" s="119"/>
      <c r="QVG84" s="119"/>
      <c r="QVH84" s="116"/>
      <c r="QVI84" s="187"/>
      <c r="QVJ84" s="118"/>
      <c r="QVK84" s="119"/>
      <c r="QVL84" s="119"/>
      <c r="QVM84" s="119"/>
      <c r="QVN84" s="119"/>
      <c r="QVO84" s="119"/>
      <c r="QVP84" s="116"/>
      <c r="QVQ84" s="187"/>
      <c r="QVR84" s="118"/>
      <c r="QVS84" s="119"/>
      <c r="QVT84" s="119"/>
      <c r="QVU84" s="119"/>
      <c r="QVV84" s="119"/>
      <c r="QVW84" s="119"/>
      <c r="QVX84" s="116"/>
      <c r="QVY84" s="187"/>
      <c r="QVZ84" s="118"/>
      <c r="QWA84" s="119"/>
      <c r="QWB84" s="119"/>
      <c r="QWC84" s="119"/>
      <c r="QWD84" s="119"/>
      <c r="QWE84" s="119"/>
      <c r="QWF84" s="116"/>
      <c r="QWG84" s="187"/>
      <c r="QWH84" s="118"/>
      <c r="QWI84" s="119"/>
      <c r="QWJ84" s="119"/>
      <c r="QWK84" s="119"/>
      <c r="QWL84" s="119"/>
      <c r="QWM84" s="119"/>
      <c r="QWN84" s="116"/>
      <c r="QWO84" s="187"/>
      <c r="QWP84" s="118"/>
      <c r="QWQ84" s="119"/>
      <c r="QWR84" s="119"/>
      <c r="QWS84" s="119"/>
      <c r="QWT84" s="119"/>
      <c r="QWU84" s="119"/>
      <c r="QWV84" s="116"/>
      <c r="QWW84" s="187"/>
      <c r="QWX84" s="118"/>
      <c r="QWY84" s="119"/>
      <c r="QWZ84" s="119"/>
      <c r="QXA84" s="119"/>
      <c r="QXB84" s="119"/>
      <c r="QXC84" s="119"/>
      <c r="QXD84" s="116"/>
      <c r="QXE84" s="187"/>
      <c r="QXF84" s="118"/>
      <c r="QXG84" s="119"/>
      <c r="QXH84" s="119"/>
      <c r="QXI84" s="119"/>
      <c r="QXJ84" s="119"/>
      <c r="QXK84" s="119"/>
      <c r="QXL84" s="116"/>
      <c r="QXM84" s="187"/>
      <c r="QXN84" s="118"/>
      <c r="QXO84" s="119"/>
      <c r="QXP84" s="119"/>
      <c r="QXQ84" s="119"/>
      <c r="QXR84" s="119"/>
      <c r="QXS84" s="119"/>
      <c r="QXT84" s="116"/>
      <c r="QXU84" s="187"/>
      <c r="QXV84" s="118"/>
      <c r="QXW84" s="119"/>
      <c r="QXX84" s="119"/>
      <c r="QXY84" s="119"/>
      <c r="QXZ84" s="119"/>
      <c r="QYA84" s="119"/>
      <c r="QYB84" s="116"/>
      <c r="QYC84" s="187"/>
      <c r="QYD84" s="118"/>
      <c r="QYE84" s="119"/>
      <c r="QYF84" s="119"/>
      <c r="QYG84" s="119"/>
      <c r="QYH84" s="119"/>
      <c r="QYI84" s="119"/>
      <c r="QYJ84" s="116"/>
      <c r="QYK84" s="187"/>
      <c r="QYL84" s="118"/>
      <c r="QYM84" s="119"/>
      <c r="QYN84" s="119"/>
      <c r="QYO84" s="119"/>
      <c r="QYP84" s="119"/>
      <c r="QYQ84" s="119"/>
      <c r="QYR84" s="116"/>
      <c r="QYS84" s="187"/>
      <c r="QYT84" s="118"/>
      <c r="QYU84" s="119"/>
      <c r="QYV84" s="119"/>
      <c r="QYW84" s="119"/>
      <c r="QYX84" s="119"/>
      <c r="QYY84" s="119"/>
      <c r="QYZ84" s="116"/>
      <c r="QZA84" s="187"/>
      <c r="QZB84" s="118"/>
      <c r="QZC84" s="119"/>
      <c r="QZD84" s="119"/>
      <c r="QZE84" s="119"/>
      <c r="QZF84" s="119"/>
      <c r="QZG84" s="119"/>
      <c r="QZH84" s="116"/>
      <c r="QZI84" s="187"/>
      <c r="QZJ84" s="118"/>
      <c r="QZK84" s="119"/>
      <c r="QZL84" s="119"/>
      <c r="QZM84" s="119"/>
      <c r="QZN84" s="119"/>
      <c r="QZO84" s="119"/>
      <c r="QZP84" s="116"/>
      <c r="QZQ84" s="187"/>
      <c r="QZR84" s="118"/>
      <c r="QZS84" s="119"/>
      <c r="QZT84" s="119"/>
      <c r="QZU84" s="119"/>
      <c r="QZV84" s="119"/>
      <c r="QZW84" s="119"/>
      <c r="QZX84" s="116"/>
      <c r="QZY84" s="187"/>
      <c r="QZZ84" s="118"/>
      <c r="RAA84" s="119"/>
      <c r="RAB84" s="119"/>
      <c r="RAC84" s="119"/>
      <c r="RAD84" s="119"/>
      <c r="RAE84" s="119"/>
      <c r="RAF84" s="116"/>
      <c r="RAG84" s="187"/>
      <c r="RAH84" s="118"/>
      <c r="RAI84" s="119"/>
      <c r="RAJ84" s="119"/>
      <c r="RAK84" s="119"/>
      <c r="RAL84" s="119"/>
      <c r="RAM84" s="119"/>
      <c r="RAN84" s="116"/>
      <c r="RAO84" s="187"/>
      <c r="RAP84" s="118"/>
      <c r="RAQ84" s="119"/>
      <c r="RAR84" s="119"/>
      <c r="RAS84" s="119"/>
      <c r="RAT84" s="119"/>
      <c r="RAU84" s="119"/>
      <c r="RAV84" s="116"/>
      <c r="RAW84" s="187"/>
      <c r="RAX84" s="118"/>
      <c r="RAY84" s="119"/>
      <c r="RAZ84" s="119"/>
      <c r="RBA84" s="119"/>
      <c r="RBB84" s="119"/>
      <c r="RBC84" s="119"/>
      <c r="RBD84" s="116"/>
      <c r="RBE84" s="187"/>
      <c r="RBF84" s="118"/>
      <c r="RBG84" s="119"/>
      <c r="RBH84" s="119"/>
      <c r="RBI84" s="119"/>
      <c r="RBJ84" s="119"/>
      <c r="RBK84" s="119"/>
      <c r="RBL84" s="116"/>
      <c r="RBM84" s="187"/>
      <c r="RBN84" s="118"/>
      <c r="RBO84" s="119"/>
      <c r="RBP84" s="119"/>
      <c r="RBQ84" s="119"/>
      <c r="RBR84" s="119"/>
      <c r="RBS84" s="119"/>
      <c r="RBT84" s="116"/>
      <c r="RBU84" s="187"/>
      <c r="RBV84" s="118"/>
      <c r="RBW84" s="119"/>
      <c r="RBX84" s="119"/>
      <c r="RBY84" s="119"/>
      <c r="RBZ84" s="119"/>
      <c r="RCA84" s="119"/>
      <c r="RCB84" s="116"/>
      <c r="RCC84" s="187"/>
      <c r="RCD84" s="118"/>
      <c r="RCE84" s="119"/>
      <c r="RCF84" s="119"/>
      <c r="RCG84" s="119"/>
      <c r="RCH84" s="119"/>
      <c r="RCI84" s="119"/>
      <c r="RCJ84" s="116"/>
      <c r="RCK84" s="187"/>
      <c r="RCL84" s="118"/>
      <c r="RCM84" s="119"/>
      <c r="RCN84" s="119"/>
      <c r="RCO84" s="119"/>
      <c r="RCP84" s="119"/>
      <c r="RCQ84" s="119"/>
      <c r="RCR84" s="116"/>
      <c r="RCS84" s="187"/>
      <c r="RCT84" s="118"/>
      <c r="RCU84" s="119"/>
      <c r="RCV84" s="119"/>
      <c r="RCW84" s="119"/>
      <c r="RCX84" s="119"/>
      <c r="RCY84" s="119"/>
      <c r="RCZ84" s="116"/>
      <c r="RDA84" s="187"/>
      <c r="RDB84" s="118"/>
      <c r="RDC84" s="119"/>
      <c r="RDD84" s="119"/>
      <c r="RDE84" s="119"/>
      <c r="RDF84" s="119"/>
      <c r="RDG84" s="119"/>
      <c r="RDH84" s="116"/>
      <c r="RDI84" s="187"/>
      <c r="RDJ84" s="118"/>
      <c r="RDK84" s="119"/>
      <c r="RDL84" s="119"/>
      <c r="RDM84" s="119"/>
      <c r="RDN84" s="119"/>
      <c r="RDO84" s="119"/>
      <c r="RDP84" s="116"/>
      <c r="RDQ84" s="187"/>
      <c r="RDR84" s="118"/>
      <c r="RDS84" s="119"/>
      <c r="RDT84" s="119"/>
      <c r="RDU84" s="119"/>
      <c r="RDV84" s="119"/>
      <c r="RDW84" s="119"/>
      <c r="RDX84" s="116"/>
      <c r="RDY84" s="187"/>
      <c r="RDZ84" s="118"/>
      <c r="REA84" s="119"/>
      <c r="REB84" s="119"/>
      <c r="REC84" s="119"/>
      <c r="RED84" s="119"/>
      <c r="REE84" s="119"/>
      <c r="REF84" s="116"/>
      <c r="REG84" s="187"/>
      <c r="REH84" s="118"/>
      <c r="REI84" s="119"/>
      <c r="REJ84" s="119"/>
      <c r="REK84" s="119"/>
      <c r="REL84" s="119"/>
      <c r="REM84" s="119"/>
      <c r="REN84" s="116"/>
      <c r="REO84" s="187"/>
      <c r="REP84" s="118"/>
      <c r="REQ84" s="119"/>
      <c r="RER84" s="119"/>
      <c r="RES84" s="119"/>
      <c r="RET84" s="119"/>
      <c r="REU84" s="119"/>
      <c r="REV84" s="116"/>
      <c r="REW84" s="187"/>
      <c r="REX84" s="118"/>
      <c r="REY84" s="119"/>
      <c r="REZ84" s="119"/>
      <c r="RFA84" s="119"/>
      <c r="RFB84" s="119"/>
      <c r="RFC84" s="119"/>
      <c r="RFD84" s="116"/>
      <c r="RFE84" s="187"/>
      <c r="RFF84" s="118"/>
      <c r="RFG84" s="119"/>
      <c r="RFH84" s="119"/>
      <c r="RFI84" s="119"/>
      <c r="RFJ84" s="119"/>
      <c r="RFK84" s="119"/>
      <c r="RFL84" s="116"/>
      <c r="RFM84" s="187"/>
      <c r="RFN84" s="118"/>
      <c r="RFO84" s="119"/>
      <c r="RFP84" s="119"/>
      <c r="RFQ84" s="119"/>
      <c r="RFR84" s="119"/>
      <c r="RFS84" s="119"/>
      <c r="RFT84" s="116"/>
      <c r="RFU84" s="187"/>
      <c r="RFV84" s="118"/>
      <c r="RFW84" s="119"/>
      <c r="RFX84" s="119"/>
      <c r="RFY84" s="119"/>
      <c r="RFZ84" s="119"/>
      <c r="RGA84" s="119"/>
      <c r="RGB84" s="116"/>
      <c r="RGC84" s="187"/>
      <c r="RGD84" s="118"/>
      <c r="RGE84" s="119"/>
      <c r="RGF84" s="119"/>
      <c r="RGG84" s="119"/>
      <c r="RGH84" s="119"/>
      <c r="RGI84" s="119"/>
      <c r="RGJ84" s="116"/>
      <c r="RGK84" s="187"/>
      <c r="RGL84" s="118"/>
      <c r="RGM84" s="119"/>
      <c r="RGN84" s="119"/>
      <c r="RGO84" s="119"/>
      <c r="RGP84" s="119"/>
      <c r="RGQ84" s="119"/>
      <c r="RGR84" s="116"/>
      <c r="RGS84" s="187"/>
      <c r="RGT84" s="118"/>
      <c r="RGU84" s="119"/>
      <c r="RGV84" s="119"/>
      <c r="RGW84" s="119"/>
      <c r="RGX84" s="119"/>
      <c r="RGY84" s="119"/>
      <c r="RGZ84" s="116"/>
      <c r="RHA84" s="187"/>
      <c r="RHB84" s="118"/>
      <c r="RHC84" s="119"/>
      <c r="RHD84" s="119"/>
      <c r="RHE84" s="119"/>
      <c r="RHF84" s="119"/>
      <c r="RHG84" s="119"/>
      <c r="RHH84" s="116"/>
      <c r="RHI84" s="187"/>
      <c r="RHJ84" s="118"/>
      <c r="RHK84" s="119"/>
      <c r="RHL84" s="119"/>
      <c r="RHM84" s="119"/>
      <c r="RHN84" s="119"/>
      <c r="RHO84" s="119"/>
      <c r="RHP84" s="116"/>
      <c r="RHQ84" s="187"/>
      <c r="RHR84" s="118"/>
      <c r="RHS84" s="119"/>
      <c r="RHT84" s="119"/>
      <c r="RHU84" s="119"/>
      <c r="RHV84" s="119"/>
      <c r="RHW84" s="119"/>
      <c r="RHX84" s="116"/>
      <c r="RHY84" s="187"/>
      <c r="RHZ84" s="118"/>
      <c r="RIA84" s="119"/>
      <c r="RIB84" s="119"/>
      <c r="RIC84" s="119"/>
      <c r="RID84" s="119"/>
      <c r="RIE84" s="119"/>
      <c r="RIF84" s="116"/>
      <c r="RIG84" s="187"/>
      <c r="RIH84" s="118"/>
      <c r="RII84" s="119"/>
      <c r="RIJ84" s="119"/>
      <c r="RIK84" s="119"/>
      <c r="RIL84" s="119"/>
      <c r="RIM84" s="119"/>
      <c r="RIN84" s="116"/>
      <c r="RIO84" s="187"/>
      <c r="RIP84" s="118"/>
      <c r="RIQ84" s="119"/>
      <c r="RIR84" s="119"/>
      <c r="RIS84" s="119"/>
      <c r="RIT84" s="119"/>
      <c r="RIU84" s="119"/>
      <c r="RIV84" s="116"/>
      <c r="RIW84" s="187"/>
      <c r="RIX84" s="118"/>
      <c r="RIY84" s="119"/>
      <c r="RIZ84" s="119"/>
      <c r="RJA84" s="119"/>
      <c r="RJB84" s="119"/>
      <c r="RJC84" s="119"/>
      <c r="RJD84" s="116"/>
      <c r="RJE84" s="187"/>
      <c r="RJF84" s="118"/>
      <c r="RJG84" s="119"/>
      <c r="RJH84" s="119"/>
      <c r="RJI84" s="119"/>
      <c r="RJJ84" s="119"/>
      <c r="RJK84" s="119"/>
      <c r="RJL84" s="116"/>
      <c r="RJM84" s="187"/>
      <c r="RJN84" s="118"/>
      <c r="RJO84" s="119"/>
      <c r="RJP84" s="119"/>
      <c r="RJQ84" s="119"/>
      <c r="RJR84" s="119"/>
      <c r="RJS84" s="119"/>
      <c r="RJT84" s="116"/>
      <c r="RJU84" s="187"/>
      <c r="RJV84" s="118"/>
      <c r="RJW84" s="119"/>
      <c r="RJX84" s="119"/>
      <c r="RJY84" s="119"/>
      <c r="RJZ84" s="119"/>
      <c r="RKA84" s="119"/>
      <c r="RKB84" s="116"/>
      <c r="RKC84" s="187"/>
      <c r="RKD84" s="118"/>
      <c r="RKE84" s="119"/>
      <c r="RKF84" s="119"/>
      <c r="RKG84" s="119"/>
      <c r="RKH84" s="119"/>
      <c r="RKI84" s="119"/>
      <c r="RKJ84" s="116"/>
      <c r="RKK84" s="187"/>
      <c r="RKL84" s="118"/>
      <c r="RKM84" s="119"/>
      <c r="RKN84" s="119"/>
      <c r="RKO84" s="119"/>
      <c r="RKP84" s="119"/>
      <c r="RKQ84" s="119"/>
      <c r="RKR84" s="116"/>
      <c r="RKS84" s="187"/>
      <c r="RKT84" s="118"/>
      <c r="RKU84" s="119"/>
      <c r="RKV84" s="119"/>
      <c r="RKW84" s="119"/>
      <c r="RKX84" s="119"/>
      <c r="RKY84" s="119"/>
      <c r="RKZ84" s="116"/>
      <c r="RLA84" s="187"/>
      <c r="RLB84" s="118"/>
      <c r="RLC84" s="119"/>
      <c r="RLD84" s="119"/>
      <c r="RLE84" s="119"/>
      <c r="RLF84" s="119"/>
      <c r="RLG84" s="119"/>
      <c r="RLH84" s="116"/>
      <c r="RLI84" s="187"/>
      <c r="RLJ84" s="118"/>
      <c r="RLK84" s="119"/>
      <c r="RLL84" s="119"/>
      <c r="RLM84" s="119"/>
      <c r="RLN84" s="119"/>
      <c r="RLO84" s="119"/>
      <c r="RLP84" s="116"/>
      <c r="RLQ84" s="187"/>
      <c r="RLR84" s="118"/>
      <c r="RLS84" s="119"/>
      <c r="RLT84" s="119"/>
      <c r="RLU84" s="119"/>
      <c r="RLV84" s="119"/>
      <c r="RLW84" s="119"/>
      <c r="RLX84" s="116"/>
      <c r="RLY84" s="187"/>
      <c r="RLZ84" s="118"/>
      <c r="RMA84" s="119"/>
      <c r="RMB84" s="119"/>
      <c r="RMC84" s="119"/>
      <c r="RMD84" s="119"/>
      <c r="RME84" s="119"/>
      <c r="RMF84" s="116"/>
      <c r="RMG84" s="187"/>
      <c r="RMH84" s="118"/>
      <c r="RMI84" s="119"/>
      <c r="RMJ84" s="119"/>
      <c r="RMK84" s="119"/>
      <c r="RML84" s="119"/>
      <c r="RMM84" s="119"/>
      <c r="RMN84" s="116"/>
      <c r="RMO84" s="187"/>
      <c r="RMP84" s="118"/>
      <c r="RMQ84" s="119"/>
      <c r="RMR84" s="119"/>
      <c r="RMS84" s="119"/>
      <c r="RMT84" s="119"/>
      <c r="RMU84" s="119"/>
      <c r="RMV84" s="116"/>
      <c r="RMW84" s="187"/>
      <c r="RMX84" s="118"/>
      <c r="RMY84" s="119"/>
      <c r="RMZ84" s="119"/>
      <c r="RNA84" s="119"/>
      <c r="RNB84" s="119"/>
      <c r="RNC84" s="119"/>
      <c r="RND84" s="116"/>
      <c r="RNE84" s="187"/>
      <c r="RNF84" s="118"/>
      <c r="RNG84" s="119"/>
      <c r="RNH84" s="119"/>
      <c r="RNI84" s="119"/>
      <c r="RNJ84" s="119"/>
      <c r="RNK84" s="119"/>
      <c r="RNL84" s="116"/>
      <c r="RNM84" s="187"/>
      <c r="RNN84" s="118"/>
      <c r="RNO84" s="119"/>
      <c r="RNP84" s="119"/>
      <c r="RNQ84" s="119"/>
      <c r="RNR84" s="119"/>
      <c r="RNS84" s="119"/>
      <c r="RNT84" s="116"/>
      <c r="RNU84" s="187"/>
      <c r="RNV84" s="118"/>
      <c r="RNW84" s="119"/>
      <c r="RNX84" s="119"/>
      <c r="RNY84" s="119"/>
      <c r="RNZ84" s="119"/>
      <c r="ROA84" s="119"/>
      <c r="ROB84" s="116"/>
      <c r="ROC84" s="187"/>
      <c r="ROD84" s="118"/>
      <c r="ROE84" s="119"/>
      <c r="ROF84" s="119"/>
      <c r="ROG84" s="119"/>
      <c r="ROH84" s="119"/>
      <c r="ROI84" s="119"/>
      <c r="ROJ84" s="116"/>
      <c r="ROK84" s="187"/>
      <c r="ROL84" s="118"/>
      <c r="ROM84" s="119"/>
      <c r="RON84" s="119"/>
      <c r="ROO84" s="119"/>
      <c r="ROP84" s="119"/>
      <c r="ROQ84" s="119"/>
      <c r="ROR84" s="116"/>
      <c r="ROS84" s="187"/>
      <c r="ROT84" s="118"/>
      <c r="ROU84" s="119"/>
      <c r="ROV84" s="119"/>
      <c r="ROW84" s="119"/>
      <c r="ROX84" s="119"/>
      <c r="ROY84" s="119"/>
      <c r="ROZ84" s="116"/>
      <c r="RPA84" s="187"/>
      <c r="RPB84" s="118"/>
      <c r="RPC84" s="119"/>
      <c r="RPD84" s="119"/>
      <c r="RPE84" s="119"/>
      <c r="RPF84" s="119"/>
      <c r="RPG84" s="119"/>
      <c r="RPH84" s="116"/>
      <c r="RPI84" s="187"/>
      <c r="RPJ84" s="118"/>
      <c r="RPK84" s="119"/>
      <c r="RPL84" s="119"/>
      <c r="RPM84" s="119"/>
      <c r="RPN84" s="119"/>
      <c r="RPO84" s="119"/>
      <c r="RPP84" s="116"/>
      <c r="RPQ84" s="187"/>
      <c r="RPR84" s="118"/>
      <c r="RPS84" s="119"/>
      <c r="RPT84" s="119"/>
      <c r="RPU84" s="119"/>
      <c r="RPV84" s="119"/>
      <c r="RPW84" s="119"/>
      <c r="RPX84" s="116"/>
      <c r="RPY84" s="187"/>
      <c r="RPZ84" s="118"/>
      <c r="RQA84" s="119"/>
      <c r="RQB84" s="119"/>
      <c r="RQC84" s="119"/>
      <c r="RQD84" s="119"/>
      <c r="RQE84" s="119"/>
      <c r="RQF84" s="116"/>
      <c r="RQG84" s="187"/>
      <c r="RQH84" s="118"/>
      <c r="RQI84" s="119"/>
      <c r="RQJ84" s="119"/>
      <c r="RQK84" s="119"/>
      <c r="RQL84" s="119"/>
      <c r="RQM84" s="119"/>
      <c r="RQN84" s="116"/>
      <c r="RQO84" s="187"/>
      <c r="RQP84" s="118"/>
      <c r="RQQ84" s="119"/>
      <c r="RQR84" s="119"/>
      <c r="RQS84" s="119"/>
      <c r="RQT84" s="119"/>
      <c r="RQU84" s="119"/>
      <c r="RQV84" s="116"/>
      <c r="RQW84" s="187"/>
      <c r="RQX84" s="118"/>
      <c r="RQY84" s="119"/>
      <c r="RQZ84" s="119"/>
      <c r="RRA84" s="119"/>
      <c r="RRB84" s="119"/>
      <c r="RRC84" s="119"/>
      <c r="RRD84" s="116"/>
      <c r="RRE84" s="187"/>
      <c r="RRF84" s="118"/>
      <c r="RRG84" s="119"/>
      <c r="RRH84" s="119"/>
      <c r="RRI84" s="119"/>
      <c r="RRJ84" s="119"/>
      <c r="RRK84" s="119"/>
      <c r="RRL84" s="116"/>
      <c r="RRM84" s="187"/>
      <c r="RRN84" s="118"/>
      <c r="RRO84" s="119"/>
      <c r="RRP84" s="119"/>
      <c r="RRQ84" s="119"/>
      <c r="RRR84" s="119"/>
      <c r="RRS84" s="119"/>
      <c r="RRT84" s="116"/>
      <c r="RRU84" s="187"/>
      <c r="RRV84" s="118"/>
      <c r="RRW84" s="119"/>
      <c r="RRX84" s="119"/>
      <c r="RRY84" s="119"/>
      <c r="RRZ84" s="119"/>
      <c r="RSA84" s="119"/>
      <c r="RSB84" s="116"/>
      <c r="RSC84" s="187"/>
      <c r="RSD84" s="118"/>
      <c r="RSE84" s="119"/>
      <c r="RSF84" s="119"/>
      <c r="RSG84" s="119"/>
      <c r="RSH84" s="119"/>
      <c r="RSI84" s="119"/>
      <c r="RSJ84" s="116"/>
      <c r="RSK84" s="187"/>
      <c r="RSL84" s="118"/>
      <c r="RSM84" s="119"/>
      <c r="RSN84" s="119"/>
      <c r="RSO84" s="119"/>
      <c r="RSP84" s="119"/>
      <c r="RSQ84" s="119"/>
      <c r="RSR84" s="116"/>
      <c r="RSS84" s="187"/>
      <c r="RST84" s="118"/>
      <c r="RSU84" s="119"/>
      <c r="RSV84" s="119"/>
      <c r="RSW84" s="119"/>
      <c r="RSX84" s="119"/>
      <c r="RSY84" s="119"/>
      <c r="RSZ84" s="116"/>
      <c r="RTA84" s="187"/>
      <c r="RTB84" s="118"/>
      <c r="RTC84" s="119"/>
      <c r="RTD84" s="119"/>
      <c r="RTE84" s="119"/>
      <c r="RTF84" s="119"/>
      <c r="RTG84" s="119"/>
      <c r="RTH84" s="116"/>
      <c r="RTI84" s="187"/>
      <c r="RTJ84" s="118"/>
      <c r="RTK84" s="119"/>
      <c r="RTL84" s="119"/>
      <c r="RTM84" s="119"/>
      <c r="RTN84" s="119"/>
      <c r="RTO84" s="119"/>
      <c r="RTP84" s="116"/>
      <c r="RTQ84" s="187"/>
      <c r="RTR84" s="118"/>
      <c r="RTS84" s="119"/>
      <c r="RTT84" s="119"/>
      <c r="RTU84" s="119"/>
      <c r="RTV84" s="119"/>
      <c r="RTW84" s="119"/>
      <c r="RTX84" s="116"/>
      <c r="RTY84" s="187"/>
      <c r="RTZ84" s="118"/>
      <c r="RUA84" s="119"/>
      <c r="RUB84" s="119"/>
      <c r="RUC84" s="119"/>
      <c r="RUD84" s="119"/>
      <c r="RUE84" s="119"/>
      <c r="RUF84" s="116"/>
      <c r="RUG84" s="187"/>
      <c r="RUH84" s="118"/>
      <c r="RUI84" s="119"/>
      <c r="RUJ84" s="119"/>
      <c r="RUK84" s="119"/>
      <c r="RUL84" s="119"/>
      <c r="RUM84" s="119"/>
      <c r="RUN84" s="116"/>
      <c r="RUO84" s="187"/>
      <c r="RUP84" s="118"/>
      <c r="RUQ84" s="119"/>
      <c r="RUR84" s="119"/>
      <c r="RUS84" s="119"/>
      <c r="RUT84" s="119"/>
      <c r="RUU84" s="119"/>
      <c r="RUV84" s="116"/>
      <c r="RUW84" s="187"/>
      <c r="RUX84" s="118"/>
      <c r="RUY84" s="119"/>
      <c r="RUZ84" s="119"/>
      <c r="RVA84" s="119"/>
      <c r="RVB84" s="119"/>
      <c r="RVC84" s="119"/>
      <c r="RVD84" s="116"/>
      <c r="RVE84" s="187"/>
      <c r="RVF84" s="118"/>
      <c r="RVG84" s="119"/>
      <c r="RVH84" s="119"/>
      <c r="RVI84" s="119"/>
      <c r="RVJ84" s="119"/>
      <c r="RVK84" s="119"/>
      <c r="RVL84" s="116"/>
      <c r="RVM84" s="187"/>
      <c r="RVN84" s="118"/>
      <c r="RVO84" s="119"/>
      <c r="RVP84" s="119"/>
      <c r="RVQ84" s="119"/>
      <c r="RVR84" s="119"/>
      <c r="RVS84" s="119"/>
      <c r="RVT84" s="116"/>
      <c r="RVU84" s="187"/>
      <c r="RVV84" s="118"/>
      <c r="RVW84" s="119"/>
      <c r="RVX84" s="119"/>
      <c r="RVY84" s="119"/>
      <c r="RVZ84" s="119"/>
      <c r="RWA84" s="119"/>
      <c r="RWB84" s="116"/>
      <c r="RWC84" s="187"/>
      <c r="RWD84" s="118"/>
      <c r="RWE84" s="119"/>
      <c r="RWF84" s="119"/>
      <c r="RWG84" s="119"/>
      <c r="RWH84" s="119"/>
      <c r="RWI84" s="119"/>
      <c r="RWJ84" s="116"/>
      <c r="RWK84" s="187"/>
      <c r="RWL84" s="118"/>
      <c r="RWM84" s="119"/>
      <c r="RWN84" s="119"/>
      <c r="RWO84" s="119"/>
      <c r="RWP84" s="119"/>
      <c r="RWQ84" s="119"/>
      <c r="RWR84" s="116"/>
      <c r="RWS84" s="187"/>
      <c r="RWT84" s="118"/>
      <c r="RWU84" s="119"/>
      <c r="RWV84" s="119"/>
      <c r="RWW84" s="119"/>
      <c r="RWX84" s="119"/>
      <c r="RWY84" s="119"/>
      <c r="RWZ84" s="116"/>
      <c r="RXA84" s="187"/>
      <c r="RXB84" s="118"/>
      <c r="RXC84" s="119"/>
      <c r="RXD84" s="119"/>
      <c r="RXE84" s="119"/>
      <c r="RXF84" s="119"/>
      <c r="RXG84" s="119"/>
      <c r="RXH84" s="116"/>
      <c r="RXI84" s="187"/>
      <c r="RXJ84" s="118"/>
      <c r="RXK84" s="119"/>
      <c r="RXL84" s="119"/>
      <c r="RXM84" s="119"/>
      <c r="RXN84" s="119"/>
      <c r="RXO84" s="119"/>
      <c r="RXP84" s="116"/>
      <c r="RXQ84" s="187"/>
      <c r="RXR84" s="118"/>
      <c r="RXS84" s="119"/>
      <c r="RXT84" s="119"/>
      <c r="RXU84" s="119"/>
      <c r="RXV84" s="119"/>
      <c r="RXW84" s="119"/>
      <c r="RXX84" s="116"/>
      <c r="RXY84" s="187"/>
      <c r="RXZ84" s="118"/>
      <c r="RYA84" s="119"/>
      <c r="RYB84" s="119"/>
      <c r="RYC84" s="119"/>
      <c r="RYD84" s="119"/>
      <c r="RYE84" s="119"/>
      <c r="RYF84" s="116"/>
      <c r="RYG84" s="187"/>
      <c r="RYH84" s="118"/>
      <c r="RYI84" s="119"/>
      <c r="RYJ84" s="119"/>
      <c r="RYK84" s="119"/>
      <c r="RYL84" s="119"/>
      <c r="RYM84" s="119"/>
      <c r="RYN84" s="116"/>
      <c r="RYO84" s="187"/>
      <c r="RYP84" s="118"/>
      <c r="RYQ84" s="119"/>
      <c r="RYR84" s="119"/>
      <c r="RYS84" s="119"/>
      <c r="RYT84" s="119"/>
      <c r="RYU84" s="119"/>
      <c r="RYV84" s="116"/>
      <c r="RYW84" s="187"/>
      <c r="RYX84" s="118"/>
      <c r="RYY84" s="119"/>
      <c r="RYZ84" s="119"/>
      <c r="RZA84" s="119"/>
      <c r="RZB84" s="119"/>
      <c r="RZC84" s="119"/>
      <c r="RZD84" s="116"/>
      <c r="RZE84" s="187"/>
      <c r="RZF84" s="118"/>
      <c r="RZG84" s="119"/>
      <c r="RZH84" s="119"/>
      <c r="RZI84" s="119"/>
      <c r="RZJ84" s="119"/>
      <c r="RZK84" s="119"/>
      <c r="RZL84" s="116"/>
      <c r="RZM84" s="187"/>
      <c r="RZN84" s="118"/>
      <c r="RZO84" s="119"/>
      <c r="RZP84" s="119"/>
      <c r="RZQ84" s="119"/>
      <c r="RZR84" s="119"/>
      <c r="RZS84" s="119"/>
      <c r="RZT84" s="116"/>
      <c r="RZU84" s="187"/>
      <c r="RZV84" s="118"/>
      <c r="RZW84" s="119"/>
      <c r="RZX84" s="119"/>
      <c r="RZY84" s="119"/>
      <c r="RZZ84" s="119"/>
      <c r="SAA84" s="119"/>
      <c r="SAB84" s="116"/>
      <c r="SAC84" s="187"/>
      <c r="SAD84" s="118"/>
      <c r="SAE84" s="119"/>
      <c r="SAF84" s="119"/>
      <c r="SAG84" s="119"/>
      <c r="SAH84" s="119"/>
      <c r="SAI84" s="119"/>
      <c r="SAJ84" s="116"/>
      <c r="SAK84" s="187"/>
      <c r="SAL84" s="118"/>
      <c r="SAM84" s="119"/>
      <c r="SAN84" s="119"/>
      <c r="SAO84" s="119"/>
      <c r="SAP84" s="119"/>
      <c r="SAQ84" s="119"/>
      <c r="SAR84" s="116"/>
      <c r="SAS84" s="187"/>
      <c r="SAT84" s="118"/>
      <c r="SAU84" s="119"/>
      <c r="SAV84" s="119"/>
      <c r="SAW84" s="119"/>
      <c r="SAX84" s="119"/>
      <c r="SAY84" s="119"/>
      <c r="SAZ84" s="116"/>
      <c r="SBA84" s="187"/>
      <c r="SBB84" s="118"/>
      <c r="SBC84" s="119"/>
      <c r="SBD84" s="119"/>
      <c r="SBE84" s="119"/>
      <c r="SBF84" s="119"/>
      <c r="SBG84" s="119"/>
      <c r="SBH84" s="116"/>
      <c r="SBI84" s="187"/>
      <c r="SBJ84" s="118"/>
      <c r="SBK84" s="119"/>
      <c r="SBL84" s="119"/>
      <c r="SBM84" s="119"/>
      <c r="SBN84" s="119"/>
      <c r="SBO84" s="119"/>
      <c r="SBP84" s="116"/>
      <c r="SBQ84" s="187"/>
      <c r="SBR84" s="118"/>
      <c r="SBS84" s="119"/>
      <c r="SBT84" s="119"/>
      <c r="SBU84" s="119"/>
      <c r="SBV84" s="119"/>
      <c r="SBW84" s="119"/>
      <c r="SBX84" s="116"/>
      <c r="SBY84" s="187"/>
      <c r="SBZ84" s="118"/>
      <c r="SCA84" s="119"/>
      <c r="SCB84" s="119"/>
      <c r="SCC84" s="119"/>
      <c r="SCD84" s="119"/>
      <c r="SCE84" s="119"/>
      <c r="SCF84" s="116"/>
      <c r="SCG84" s="187"/>
      <c r="SCH84" s="118"/>
      <c r="SCI84" s="119"/>
      <c r="SCJ84" s="119"/>
      <c r="SCK84" s="119"/>
      <c r="SCL84" s="119"/>
      <c r="SCM84" s="119"/>
      <c r="SCN84" s="116"/>
      <c r="SCO84" s="187"/>
      <c r="SCP84" s="118"/>
      <c r="SCQ84" s="119"/>
      <c r="SCR84" s="119"/>
      <c r="SCS84" s="119"/>
      <c r="SCT84" s="119"/>
      <c r="SCU84" s="119"/>
      <c r="SCV84" s="116"/>
      <c r="SCW84" s="187"/>
      <c r="SCX84" s="118"/>
      <c r="SCY84" s="119"/>
      <c r="SCZ84" s="119"/>
      <c r="SDA84" s="119"/>
      <c r="SDB84" s="119"/>
      <c r="SDC84" s="119"/>
      <c r="SDD84" s="116"/>
      <c r="SDE84" s="187"/>
      <c r="SDF84" s="118"/>
      <c r="SDG84" s="119"/>
      <c r="SDH84" s="119"/>
      <c r="SDI84" s="119"/>
      <c r="SDJ84" s="119"/>
      <c r="SDK84" s="119"/>
      <c r="SDL84" s="116"/>
      <c r="SDM84" s="187"/>
      <c r="SDN84" s="118"/>
      <c r="SDO84" s="119"/>
      <c r="SDP84" s="119"/>
      <c r="SDQ84" s="119"/>
      <c r="SDR84" s="119"/>
      <c r="SDS84" s="119"/>
      <c r="SDT84" s="116"/>
      <c r="SDU84" s="187"/>
      <c r="SDV84" s="118"/>
      <c r="SDW84" s="119"/>
      <c r="SDX84" s="119"/>
      <c r="SDY84" s="119"/>
      <c r="SDZ84" s="119"/>
      <c r="SEA84" s="119"/>
      <c r="SEB84" s="116"/>
      <c r="SEC84" s="187"/>
      <c r="SED84" s="118"/>
      <c r="SEE84" s="119"/>
      <c r="SEF84" s="119"/>
      <c r="SEG84" s="119"/>
      <c r="SEH84" s="119"/>
      <c r="SEI84" s="119"/>
      <c r="SEJ84" s="116"/>
      <c r="SEK84" s="187"/>
      <c r="SEL84" s="118"/>
      <c r="SEM84" s="119"/>
      <c r="SEN84" s="119"/>
      <c r="SEO84" s="119"/>
      <c r="SEP84" s="119"/>
      <c r="SEQ84" s="119"/>
      <c r="SER84" s="116"/>
      <c r="SES84" s="187"/>
      <c r="SET84" s="118"/>
      <c r="SEU84" s="119"/>
      <c r="SEV84" s="119"/>
      <c r="SEW84" s="119"/>
      <c r="SEX84" s="119"/>
      <c r="SEY84" s="119"/>
      <c r="SEZ84" s="116"/>
      <c r="SFA84" s="187"/>
      <c r="SFB84" s="118"/>
      <c r="SFC84" s="119"/>
      <c r="SFD84" s="119"/>
      <c r="SFE84" s="119"/>
      <c r="SFF84" s="119"/>
      <c r="SFG84" s="119"/>
      <c r="SFH84" s="116"/>
      <c r="SFI84" s="187"/>
      <c r="SFJ84" s="118"/>
      <c r="SFK84" s="119"/>
      <c r="SFL84" s="119"/>
      <c r="SFM84" s="119"/>
      <c r="SFN84" s="119"/>
      <c r="SFO84" s="119"/>
      <c r="SFP84" s="116"/>
      <c r="SFQ84" s="187"/>
      <c r="SFR84" s="118"/>
      <c r="SFS84" s="119"/>
      <c r="SFT84" s="119"/>
      <c r="SFU84" s="119"/>
      <c r="SFV84" s="119"/>
      <c r="SFW84" s="119"/>
      <c r="SFX84" s="116"/>
      <c r="SFY84" s="187"/>
      <c r="SFZ84" s="118"/>
      <c r="SGA84" s="119"/>
      <c r="SGB84" s="119"/>
      <c r="SGC84" s="119"/>
      <c r="SGD84" s="119"/>
      <c r="SGE84" s="119"/>
      <c r="SGF84" s="116"/>
      <c r="SGG84" s="187"/>
      <c r="SGH84" s="118"/>
      <c r="SGI84" s="119"/>
      <c r="SGJ84" s="119"/>
      <c r="SGK84" s="119"/>
      <c r="SGL84" s="119"/>
      <c r="SGM84" s="119"/>
      <c r="SGN84" s="116"/>
      <c r="SGO84" s="187"/>
      <c r="SGP84" s="118"/>
      <c r="SGQ84" s="119"/>
      <c r="SGR84" s="119"/>
      <c r="SGS84" s="119"/>
      <c r="SGT84" s="119"/>
      <c r="SGU84" s="119"/>
      <c r="SGV84" s="116"/>
      <c r="SGW84" s="187"/>
      <c r="SGX84" s="118"/>
      <c r="SGY84" s="119"/>
      <c r="SGZ84" s="119"/>
      <c r="SHA84" s="119"/>
      <c r="SHB84" s="119"/>
      <c r="SHC84" s="119"/>
      <c r="SHD84" s="116"/>
      <c r="SHE84" s="187"/>
      <c r="SHF84" s="118"/>
      <c r="SHG84" s="119"/>
      <c r="SHH84" s="119"/>
      <c r="SHI84" s="119"/>
      <c r="SHJ84" s="119"/>
      <c r="SHK84" s="119"/>
      <c r="SHL84" s="116"/>
      <c r="SHM84" s="187"/>
      <c r="SHN84" s="118"/>
      <c r="SHO84" s="119"/>
      <c r="SHP84" s="119"/>
      <c r="SHQ84" s="119"/>
      <c r="SHR84" s="119"/>
      <c r="SHS84" s="119"/>
      <c r="SHT84" s="116"/>
      <c r="SHU84" s="187"/>
      <c r="SHV84" s="118"/>
      <c r="SHW84" s="119"/>
      <c r="SHX84" s="119"/>
      <c r="SHY84" s="119"/>
      <c r="SHZ84" s="119"/>
      <c r="SIA84" s="119"/>
      <c r="SIB84" s="116"/>
      <c r="SIC84" s="187"/>
      <c r="SID84" s="118"/>
      <c r="SIE84" s="119"/>
      <c r="SIF84" s="119"/>
      <c r="SIG84" s="119"/>
      <c r="SIH84" s="119"/>
      <c r="SII84" s="119"/>
      <c r="SIJ84" s="116"/>
      <c r="SIK84" s="187"/>
      <c r="SIL84" s="118"/>
      <c r="SIM84" s="119"/>
      <c r="SIN84" s="119"/>
      <c r="SIO84" s="119"/>
      <c r="SIP84" s="119"/>
      <c r="SIQ84" s="119"/>
      <c r="SIR84" s="116"/>
      <c r="SIS84" s="187"/>
      <c r="SIT84" s="118"/>
      <c r="SIU84" s="119"/>
      <c r="SIV84" s="119"/>
      <c r="SIW84" s="119"/>
      <c r="SIX84" s="119"/>
      <c r="SIY84" s="119"/>
      <c r="SIZ84" s="116"/>
      <c r="SJA84" s="187"/>
      <c r="SJB84" s="118"/>
      <c r="SJC84" s="119"/>
      <c r="SJD84" s="119"/>
      <c r="SJE84" s="119"/>
      <c r="SJF84" s="119"/>
      <c r="SJG84" s="119"/>
      <c r="SJH84" s="116"/>
      <c r="SJI84" s="187"/>
      <c r="SJJ84" s="118"/>
      <c r="SJK84" s="119"/>
      <c r="SJL84" s="119"/>
      <c r="SJM84" s="119"/>
      <c r="SJN84" s="119"/>
      <c r="SJO84" s="119"/>
      <c r="SJP84" s="116"/>
      <c r="SJQ84" s="187"/>
      <c r="SJR84" s="118"/>
      <c r="SJS84" s="119"/>
      <c r="SJT84" s="119"/>
      <c r="SJU84" s="119"/>
      <c r="SJV84" s="119"/>
      <c r="SJW84" s="119"/>
      <c r="SJX84" s="116"/>
      <c r="SJY84" s="187"/>
      <c r="SJZ84" s="118"/>
      <c r="SKA84" s="119"/>
      <c r="SKB84" s="119"/>
      <c r="SKC84" s="119"/>
      <c r="SKD84" s="119"/>
      <c r="SKE84" s="119"/>
      <c r="SKF84" s="116"/>
      <c r="SKG84" s="187"/>
      <c r="SKH84" s="118"/>
      <c r="SKI84" s="119"/>
      <c r="SKJ84" s="119"/>
      <c r="SKK84" s="119"/>
      <c r="SKL84" s="119"/>
      <c r="SKM84" s="119"/>
      <c r="SKN84" s="116"/>
      <c r="SKO84" s="187"/>
      <c r="SKP84" s="118"/>
      <c r="SKQ84" s="119"/>
      <c r="SKR84" s="119"/>
      <c r="SKS84" s="119"/>
      <c r="SKT84" s="119"/>
      <c r="SKU84" s="119"/>
      <c r="SKV84" s="116"/>
      <c r="SKW84" s="187"/>
      <c r="SKX84" s="118"/>
      <c r="SKY84" s="119"/>
      <c r="SKZ84" s="119"/>
      <c r="SLA84" s="119"/>
      <c r="SLB84" s="119"/>
      <c r="SLC84" s="119"/>
      <c r="SLD84" s="116"/>
      <c r="SLE84" s="187"/>
      <c r="SLF84" s="118"/>
      <c r="SLG84" s="119"/>
      <c r="SLH84" s="119"/>
      <c r="SLI84" s="119"/>
      <c r="SLJ84" s="119"/>
      <c r="SLK84" s="119"/>
      <c r="SLL84" s="116"/>
      <c r="SLM84" s="187"/>
      <c r="SLN84" s="118"/>
      <c r="SLO84" s="119"/>
      <c r="SLP84" s="119"/>
      <c r="SLQ84" s="119"/>
      <c r="SLR84" s="119"/>
      <c r="SLS84" s="119"/>
      <c r="SLT84" s="116"/>
      <c r="SLU84" s="187"/>
      <c r="SLV84" s="118"/>
      <c r="SLW84" s="119"/>
      <c r="SLX84" s="119"/>
      <c r="SLY84" s="119"/>
      <c r="SLZ84" s="119"/>
      <c r="SMA84" s="119"/>
      <c r="SMB84" s="116"/>
      <c r="SMC84" s="187"/>
      <c r="SMD84" s="118"/>
      <c r="SME84" s="119"/>
      <c r="SMF84" s="119"/>
      <c r="SMG84" s="119"/>
      <c r="SMH84" s="119"/>
      <c r="SMI84" s="119"/>
      <c r="SMJ84" s="116"/>
      <c r="SMK84" s="187"/>
      <c r="SML84" s="118"/>
      <c r="SMM84" s="119"/>
      <c r="SMN84" s="119"/>
      <c r="SMO84" s="119"/>
      <c r="SMP84" s="119"/>
      <c r="SMQ84" s="119"/>
      <c r="SMR84" s="116"/>
      <c r="SMS84" s="187"/>
      <c r="SMT84" s="118"/>
      <c r="SMU84" s="119"/>
      <c r="SMV84" s="119"/>
      <c r="SMW84" s="119"/>
      <c r="SMX84" s="119"/>
      <c r="SMY84" s="119"/>
      <c r="SMZ84" s="116"/>
      <c r="SNA84" s="187"/>
      <c r="SNB84" s="118"/>
      <c r="SNC84" s="119"/>
      <c r="SND84" s="119"/>
      <c r="SNE84" s="119"/>
      <c r="SNF84" s="119"/>
      <c r="SNG84" s="119"/>
      <c r="SNH84" s="116"/>
      <c r="SNI84" s="187"/>
      <c r="SNJ84" s="118"/>
      <c r="SNK84" s="119"/>
      <c r="SNL84" s="119"/>
      <c r="SNM84" s="119"/>
      <c r="SNN84" s="119"/>
      <c r="SNO84" s="119"/>
      <c r="SNP84" s="116"/>
      <c r="SNQ84" s="187"/>
      <c r="SNR84" s="118"/>
      <c r="SNS84" s="119"/>
      <c r="SNT84" s="119"/>
      <c r="SNU84" s="119"/>
      <c r="SNV84" s="119"/>
      <c r="SNW84" s="119"/>
      <c r="SNX84" s="116"/>
      <c r="SNY84" s="187"/>
      <c r="SNZ84" s="118"/>
      <c r="SOA84" s="119"/>
      <c r="SOB84" s="119"/>
      <c r="SOC84" s="119"/>
      <c r="SOD84" s="119"/>
      <c r="SOE84" s="119"/>
      <c r="SOF84" s="116"/>
      <c r="SOG84" s="187"/>
      <c r="SOH84" s="118"/>
      <c r="SOI84" s="119"/>
      <c r="SOJ84" s="119"/>
      <c r="SOK84" s="119"/>
      <c r="SOL84" s="119"/>
      <c r="SOM84" s="119"/>
      <c r="SON84" s="116"/>
      <c r="SOO84" s="187"/>
      <c r="SOP84" s="118"/>
      <c r="SOQ84" s="119"/>
      <c r="SOR84" s="119"/>
      <c r="SOS84" s="119"/>
      <c r="SOT84" s="119"/>
      <c r="SOU84" s="119"/>
      <c r="SOV84" s="116"/>
      <c r="SOW84" s="187"/>
      <c r="SOX84" s="118"/>
      <c r="SOY84" s="119"/>
      <c r="SOZ84" s="119"/>
      <c r="SPA84" s="119"/>
      <c r="SPB84" s="119"/>
      <c r="SPC84" s="119"/>
      <c r="SPD84" s="116"/>
      <c r="SPE84" s="187"/>
      <c r="SPF84" s="118"/>
      <c r="SPG84" s="119"/>
      <c r="SPH84" s="119"/>
      <c r="SPI84" s="119"/>
      <c r="SPJ84" s="119"/>
      <c r="SPK84" s="119"/>
      <c r="SPL84" s="116"/>
      <c r="SPM84" s="187"/>
      <c r="SPN84" s="118"/>
      <c r="SPO84" s="119"/>
      <c r="SPP84" s="119"/>
      <c r="SPQ84" s="119"/>
      <c r="SPR84" s="119"/>
      <c r="SPS84" s="119"/>
      <c r="SPT84" s="116"/>
      <c r="SPU84" s="187"/>
      <c r="SPV84" s="118"/>
      <c r="SPW84" s="119"/>
      <c r="SPX84" s="119"/>
      <c r="SPY84" s="119"/>
      <c r="SPZ84" s="119"/>
      <c r="SQA84" s="119"/>
      <c r="SQB84" s="116"/>
      <c r="SQC84" s="187"/>
      <c r="SQD84" s="118"/>
      <c r="SQE84" s="119"/>
      <c r="SQF84" s="119"/>
      <c r="SQG84" s="119"/>
      <c r="SQH84" s="119"/>
      <c r="SQI84" s="119"/>
      <c r="SQJ84" s="116"/>
      <c r="SQK84" s="187"/>
      <c r="SQL84" s="118"/>
      <c r="SQM84" s="119"/>
      <c r="SQN84" s="119"/>
      <c r="SQO84" s="119"/>
      <c r="SQP84" s="119"/>
      <c r="SQQ84" s="119"/>
      <c r="SQR84" s="116"/>
      <c r="SQS84" s="187"/>
      <c r="SQT84" s="118"/>
      <c r="SQU84" s="119"/>
      <c r="SQV84" s="119"/>
      <c r="SQW84" s="119"/>
      <c r="SQX84" s="119"/>
      <c r="SQY84" s="119"/>
      <c r="SQZ84" s="116"/>
      <c r="SRA84" s="187"/>
      <c r="SRB84" s="118"/>
      <c r="SRC84" s="119"/>
      <c r="SRD84" s="119"/>
      <c r="SRE84" s="119"/>
      <c r="SRF84" s="119"/>
      <c r="SRG84" s="119"/>
      <c r="SRH84" s="116"/>
      <c r="SRI84" s="187"/>
      <c r="SRJ84" s="118"/>
      <c r="SRK84" s="119"/>
      <c r="SRL84" s="119"/>
      <c r="SRM84" s="119"/>
      <c r="SRN84" s="119"/>
      <c r="SRO84" s="119"/>
      <c r="SRP84" s="116"/>
      <c r="SRQ84" s="187"/>
      <c r="SRR84" s="118"/>
      <c r="SRS84" s="119"/>
      <c r="SRT84" s="119"/>
      <c r="SRU84" s="119"/>
      <c r="SRV84" s="119"/>
      <c r="SRW84" s="119"/>
      <c r="SRX84" s="116"/>
      <c r="SRY84" s="187"/>
      <c r="SRZ84" s="118"/>
      <c r="SSA84" s="119"/>
      <c r="SSB84" s="119"/>
      <c r="SSC84" s="119"/>
      <c r="SSD84" s="119"/>
      <c r="SSE84" s="119"/>
      <c r="SSF84" s="116"/>
      <c r="SSG84" s="187"/>
      <c r="SSH84" s="118"/>
      <c r="SSI84" s="119"/>
      <c r="SSJ84" s="119"/>
      <c r="SSK84" s="119"/>
      <c r="SSL84" s="119"/>
      <c r="SSM84" s="119"/>
      <c r="SSN84" s="116"/>
      <c r="SSO84" s="187"/>
      <c r="SSP84" s="118"/>
      <c r="SSQ84" s="119"/>
      <c r="SSR84" s="119"/>
      <c r="SSS84" s="119"/>
      <c r="SST84" s="119"/>
      <c r="SSU84" s="119"/>
      <c r="SSV84" s="116"/>
      <c r="SSW84" s="187"/>
      <c r="SSX84" s="118"/>
      <c r="SSY84" s="119"/>
      <c r="SSZ84" s="119"/>
      <c r="STA84" s="119"/>
      <c r="STB84" s="119"/>
      <c r="STC84" s="119"/>
      <c r="STD84" s="116"/>
      <c r="STE84" s="187"/>
      <c r="STF84" s="118"/>
      <c r="STG84" s="119"/>
      <c r="STH84" s="119"/>
      <c r="STI84" s="119"/>
      <c r="STJ84" s="119"/>
      <c r="STK84" s="119"/>
      <c r="STL84" s="116"/>
      <c r="STM84" s="187"/>
      <c r="STN84" s="118"/>
      <c r="STO84" s="119"/>
      <c r="STP84" s="119"/>
      <c r="STQ84" s="119"/>
      <c r="STR84" s="119"/>
      <c r="STS84" s="119"/>
      <c r="STT84" s="116"/>
      <c r="STU84" s="187"/>
      <c r="STV84" s="118"/>
      <c r="STW84" s="119"/>
      <c r="STX84" s="119"/>
      <c r="STY84" s="119"/>
      <c r="STZ84" s="119"/>
      <c r="SUA84" s="119"/>
      <c r="SUB84" s="116"/>
      <c r="SUC84" s="187"/>
      <c r="SUD84" s="118"/>
      <c r="SUE84" s="119"/>
      <c r="SUF84" s="119"/>
      <c r="SUG84" s="119"/>
      <c r="SUH84" s="119"/>
      <c r="SUI84" s="119"/>
      <c r="SUJ84" s="116"/>
      <c r="SUK84" s="187"/>
      <c r="SUL84" s="118"/>
      <c r="SUM84" s="119"/>
      <c r="SUN84" s="119"/>
      <c r="SUO84" s="119"/>
      <c r="SUP84" s="119"/>
      <c r="SUQ84" s="119"/>
      <c r="SUR84" s="116"/>
      <c r="SUS84" s="187"/>
      <c r="SUT84" s="118"/>
      <c r="SUU84" s="119"/>
      <c r="SUV84" s="119"/>
      <c r="SUW84" s="119"/>
      <c r="SUX84" s="119"/>
      <c r="SUY84" s="119"/>
      <c r="SUZ84" s="116"/>
      <c r="SVA84" s="187"/>
      <c r="SVB84" s="118"/>
      <c r="SVC84" s="119"/>
      <c r="SVD84" s="119"/>
      <c r="SVE84" s="119"/>
      <c r="SVF84" s="119"/>
      <c r="SVG84" s="119"/>
      <c r="SVH84" s="116"/>
      <c r="SVI84" s="187"/>
      <c r="SVJ84" s="118"/>
      <c r="SVK84" s="119"/>
      <c r="SVL84" s="119"/>
      <c r="SVM84" s="119"/>
      <c r="SVN84" s="119"/>
      <c r="SVO84" s="119"/>
      <c r="SVP84" s="116"/>
      <c r="SVQ84" s="187"/>
      <c r="SVR84" s="118"/>
      <c r="SVS84" s="119"/>
      <c r="SVT84" s="119"/>
      <c r="SVU84" s="119"/>
      <c r="SVV84" s="119"/>
      <c r="SVW84" s="119"/>
      <c r="SVX84" s="116"/>
      <c r="SVY84" s="187"/>
      <c r="SVZ84" s="118"/>
      <c r="SWA84" s="119"/>
      <c r="SWB84" s="119"/>
      <c r="SWC84" s="119"/>
      <c r="SWD84" s="119"/>
      <c r="SWE84" s="119"/>
      <c r="SWF84" s="116"/>
      <c r="SWG84" s="187"/>
      <c r="SWH84" s="118"/>
      <c r="SWI84" s="119"/>
      <c r="SWJ84" s="119"/>
      <c r="SWK84" s="119"/>
      <c r="SWL84" s="119"/>
      <c r="SWM84" s="119"/>
      <c r="SWN84" s="116"/>
      <c r="SWO84" s="187"/>
      <c r="SWP84" s="118"/>
      <c r="SWQ84" s="119"/>
      <c r="SWR84" s="119"/>
      <c r="SWS84" s="119"/>
      <c r="SWT84" s="119"/>
      <c r="SWU84" s="119"/>
      <c r="SWV84" s="116"/>
      <c r="SWW84" s="187"/>
      <c r="SWX84" s="118"/>
      <c r="SWY84" s="119"/>
      <c r="SWZ84" s="119"/>
      <c r="SXA84" s="119"/>
      <c r="SXB84" s="119"/>
      <c r="SXC84" s="119"/>
      <c r="SXD84" s="116"/>
      <c r="SXE84" s="187"/>
      <c r="SXF84" s="118"/>
      <c r="SXG84" s="119"/>
      <c r="SXH84" s="119"/>
      <c r="SXI84" s="119"/>
      <c r="SXJ84" s="119"/>
      <c r="SXK84" s="119"/>
      <c r="SXL84" s="116"/>
      <c r="SXM84" s="187"/>
      <c r="SXN84" s="118"/>
      <c r="SXO84" s="119"/>
      <c r="SXP84" s="119"/>
      <c r="SXQ84" s="119"/>
      <c r="SXR84" s="119"/>
      <c r="SXS84" s="119"/>
      <c r="SXT84" s="116"/>
      <c r="SXU84" s="187"/>
      <c r="SXV84" s="118"/>
      <c r="SXW84" s="119"/>
      <c r="SXX84" s="119"/>
      <c r="SXY84" s="119"/>
      <c r="SXZ84" s="119"/>
      <c r="SYA84" s="119"/>
      <c r="SYB84" s="116"/>
      <c r="SYC84" s="187"/>
      <c r="SYD84" s="118"/>
      <c r="SYE84" s="119"/>
      <c r="SYF84" s="119"/>
      <c r="SYG84" s="119"/>
      <c r="SYH84" s="119"/>
      <c r="SYI84" s="119"/>
      <c r="SYJ84" s="116"/>
      <c r="SYK84" s="187"/>
      <c r="SYL84" s="118"/>
      <c r="SYM84" s="119"/>
      <c r="SYN84" s="119"/>
      <c r="SYO84" s="119"/>
      <c r="SYP84" s="119"/>
      <c r="SYQ84" s="119"/>
      <c r="SYR84" s="116"/>
      <c r="SYS84" s="187"/>
      <c r="SYT84" s="118"/>
      <c r="SYU84" s="119"/>
      <c r="SYV84" s="119"/>
      <c r="SYW84" s="119"/>
      <c r="SYX84" s="119"/>
      <c r="SYY84" s="119"/>
      <c r="SYZ84" s="116"/>
      <c r="SZA84" s="187"/>
      <c r="SZB84" s="118"/>
      <c r="SZC84" s="119"/>
      <c r="SZD84" s="119"/>
      <c r="SZE84" s="119"/>
      <c r="SZF84" s="119"/>
      <c r="SZG84" s="119"/>
      <c r="SZH84" s="116"/>
      <c r="SZI84" s="187"/>
      <c r="SZJ84" s="118"/>
      <c r="SZK84" s="119"/>
      <c r="SZL84" s="119"/>
      <c r="SZM84" s="119"/>
      <c r="SZN84" s="119"/>
      <c r="SZO84" s="119"/>
      <c r="SZP84" s="116"/>
      <c r="SZQ84" s="187"/>
      <c r="SZR84" s="118"/>
      <c r="SZS84" s="119"/>
      <c r="SZT84" s="119"/>
      <c r="SZU84" s="119"/>
      <c r="SZV84" s="119"/>
      <c r="SZW84" s="119"/>
      <c r="SZX84" s="116"/>
      <c r="SZY84" s="187"/>
      <c r="SZZ84" s="118"/>
      <c r="TAA84" s="119"/>
      <c r="TAB84" s="119"/>
      <c r="TAC84" s="119"/>
      <c r="TAD84" s="119"/>
      <c r="TAE84" s="119"/>
      <c r="TAF84" s="116"/>
      <c r="TAG84" s="187"/>
      <c r="TAH84" s="118"/>
      <c r="TAI84" s="119"/>
      <c r="TAJ84" s="119"/>
      <c r="TAK84" s="119"/>
      <c r="TAL84" s="119"/>
      <c r="TAM84" s="119"/>
      <c r="TAN84" s="116"/>
      <c r="TAO84" s="187"/>
      <c r="TAP84" s="118"/>
      <c r="TAQ84" s="119"/>
      <c r="TAR84" s="119"/>
      <c r="TAS84" s="119"/>
      <c r="TAT84" s="119"/>
      <c r="TAU84" s="119"/>
      <c r="TAV84" s="116"/>
      <c r="TAW84" s="187"/>
      <c r="TAX84" s="118"/>
      <c r="TAY84" s="119"/>
      <c r="TAZ84" s="119"/>
      <c r="TBA84" s="119"/>
      <c r="TBB84" s="119"/>
      <c r="TBC84" s="119"/>
      <c r="TBD84" s="116"/>
      <c r="TBE84" s="187"/>
      <c r="TBF84" s="118"/>
      <c r="TBG84" s="119"/>
      <c r="TBH84" s="119"/>
      <c r="TBI84" s="119"/>
      <c r="TBJ84" s="119"/>
      <c r="TBK84" s="119"/>
      <c r="TBL84" s="116"/>
      <c r="TBM84" s="187"/>
      <c r="TBN84" s="118"/>
      <c r="TBO84" s="119"/>
      <c r="TBP84" s="119"/>
      <c r="TBQ84" s="119"/>
      <c r="TBR84" s="119"/>
      <c r="TBS84" s="119"/>
      <c r="TBT84" s="116"/>
      <c r="TBU84" s="187"/>
      <c r="TBV84" s="118"/>
      <c r="TBW84" s="119"/>
      <c r="TBX84" s="119"/>
      <c r="TBY84" s="119"/>
      <c r="TBZ84" s="119"/>
      <c r="TCA84" s="119"/>
      <c r="TCB84" s="116"/>
      <c r="TCC84" s="187"/>
      <c r="TCD84" s="118"/>
      <c r="TCE84" s="119"/>
      <c r="TCF84" s="119"/>
      <c r="TCG84" s="119"/>
      <c r="TCH84" s="119"/>
      <c r="TCI84" s="119"/>
      <c r="TCJ84" s="116"/>
      <c r="TCK84" s="187"/>
      <c r="TCL84" s="118"/>
      <c r="TCM84" s="119"/>
      <c r="TCN84" s="119"/>
      <c r="TCO84" s="119"/>
      <c r="TCP84" s="119"/>
      <c r="TCQ84" s="119"/>
      <c r="TCR84" s="116"/>
      <c r="TCS84" s="187"/>
      <c r="TCT84" s="118"/>
      <c r="TCU84" s="119"/>
      <c r="TCV84" s="119"/>
      <c r="TCW84" s="119"/>
      <c r="TCX84" s="119"/>
      <c r="TCY84" s="119"/>
      <c r="TCZ84" s="116"/>
      <c r="TDA84" s="187"/>
      <c r="TDB84" s="118"/>
      <c r="TDC84" s="119"/>
      <c r="TDD84" s="119"/>
      <c r="TDE84" s="119"/>
      <c r="TDF84" s="119"/>
      <c r="TDG84" s="119"/>
      <c r="TDH84" s="116"/>
      <c r="TDI84" s="187"/>
      <c r="TDJ84" s="118"/>
      <c r="TDK84" s="119"/>
      <c r="TDL84" s="119"/>
      <c r="TDM84" s="119"/>
      <c r="TDN84" s="119"/>
      <c r="TDO84" s="119"/>
      <c r="TDP84" s="116"/>
      <c r="TDQ84" s="187"/>
      <c r="TDR84" s="118"/>
      <c r="TDS84" s="119"/>
      <c r="TDT84" s="119"/>
      <c r="TDU84" s="119"/>
      <c r="TDV84" s="119"/>
      <c r="TDW84" s="119"/>
      <c r="TDX84" s="116"/>
      <c r="TDY84" s="187"/>
      <c r="TDZ84" s="118"/>
      <c r="TEA84" s="119"/>
      <c r="TEB84" s="119"/>
      <c r="TEC84" s="119"/>
      <c r="TED84" s="119"/>
      <c r="TEE84" s="119"/>
      <c r="TEF84" s="116"/>
      <c r="TEG84" s="187"/>
      <c r="TEH84" s="118"/>
      <c r="TEI84" s="119"/>
      <c r="TEJ84" s="119"/>
      <c r="TEK84" s="119"/>
      <c r="TEL84" s="119"/>
      <c r="TEM84" s="119"/>
      <c r="TEN84" s="116"/>
      <c r="TEO84" s="187"/>
      <c r="TEP84" s="118"/>
      <c r="TEQ84" s="119"/>
      <c r="TER84" s="119"/>
      <c r="TES84" s="119"/>
      <c r="TET84" s="119"/>
      <c r="TEU84" s="119"/>
      <c r="TEV84" s="116"/>
      <c r="TEW84" s="187"/>
      <c r="TEX84" s="118"/>
      <c r="TEY84" s="119"/>
      <c r="TEZ84" s="119"/>
      <c r="TFA84" s="119"/>
      <c r="TFB84" s="119"/>
      <c r="TFC84" s="119"/>
      <c r="TFD84" s="116"/>
      <c r="TFE84" s="187"/>
      <c r="TFF84" s="118"/>
      <c r="TFG84" s="119"/>
      <c r="TFH84" s="119"/>
      <c r="TFI84" s="119"/>
      <c r="TFJ84" s="119"/>
      <c r="TFK84" s="119"/>
      <c r="TFL84" s="116"/>
      <c r="TFM84" s="187"/>
      <c r="TFN84" s="118"/>
      <c r="TFO84" s="119"/>
      <c r="TFP84" s="119"/>
      <c r="TFQ84" s="119"/>
      <c r="TFR84" s="119"/>
      <c r="TFS84" s="119"/>
      <c r="TFT84" s="116"/>
      <c r="TFU84" s="187"/>
      <c r="TFV84" s="118"/>
      <c r="TFW84" s="119"/>
      <c r="TFX84" s="119"/>
      <c r="TFY84" s="119"/>
      <c r="TFZ84" s="119"/>
      <c r="TGA84" s="119"/>
      <c r="TGB84" s="116"/>
      <c r="TGC84" s="187"/>
      <c r="TGD84" s="118"/>
      <c r="TGE84" s="119"/>
      <c r="TGF84" s="119"/>
      <c r="TGG84" s="119"/>
      <c r="TGH84" s="119"/>
      <c r="TGI84" s="119"/>
      <c r="TGJ84" s="116"/>
      <c r="TGK84" s="187"/>
      <c r="TGL84" s="118"/>
      <c r="TGM84" s="119"/>
      <c r="TGN84" s="119"/>
      <c r="TGO84" s="119"/>
      <c r="TGP84" s="119"/>
      <c r="TGQ84" s="119"/>
      <c r="TGR84" s="116"/>
      <c r="TGS84" s="187"/>
      <c r="TGT84" s="118"/>
      <c r="TGU84" s="119"/>
      <c r="TGV84" s="119"/>
      <c r="TGW84" s="119"/>
      <c r="TGX84" s="119"/>
      <c r="TGY84" s="119"/>
      <c r="TGZ84" s="116"/>
      <c r="THA84" s="187"/>
      <c r="THB84" s="118"/>
      <c r="THC84" s="119"/>
      <c r="THD84" s="119"/>
      <c r="THE84" s="119"/>
      <c r="THF84" s="119"/>
      <c r="THG84" s="119"/>
      <c r="THH84" s="116"/>
      <c r="THI84" s="187"/>
      <c r="THJ84" s="118"/>
      <c r="THK84" s="119"/>
      <c r="THL84" s="119"/>
      <c r="THM84" s="119"/>
      <c r="THN84" s="119"/>
      <c r="THO84" s="119"/>
      <c r="THP84" s="116"/>
      <c r="THQ84" s="187"/>
      <c r="THR84" s="118"/>
      <c r="THS84" s="119"/>
      <c r="THT84" s="119"/>
      <c r="THU84" s="119"/>
      <c r="THV84" s="119"/>
      <c r="THW84" s="119"/>
      <c r="THX84" s="116"/>
      <c r="THY84" s="187"/>
      <c r="THZ84" s="118"/>
      <c r="TIA84" s="119"/>
      <c r="TIB84" s="119"/>
      <c r="TIC84" s="119"/>
      <c r="TID84" s="119"/>
      <c r="TIE84" s="119"/>
      <c r="TIF84" s="116"/>
      <c r="TIG84" s="187"/>
      <c r="TIH84" s="118"/>
      <c r="TII84" s="119"/>
      <c r="TIJ84" s="119"/>
      <c r="TIK84" s="119"/>
      <c r="TIL84" s="119"/>
      <c r="TIM84" s="119"/>
      <c r="TIN84" s="116"/>
      <c r="TIO84" s="187"/>
      <c r="TIP84" s="118"/>
      <c r="TIQ84" s="119"/>
      <c r="TIR84" s="119"/>
      <c r="TIS84" s="119"/>
      <c r="TIT84" s="119"/>
      <c r="TIU84" s="119"/>
      <c r="TIV84" s="116"/>
      <c r="TIW84" s="187"/>
      <c r="TIX84" s="118"/>
      <c r="TIY84" s="119"/>
      <c r="TIZ84" s="119"/>
      <c r="TJA84" s="119"/>
      <c r="TJB84" s="119"/>
      <c r="TJC84" s="119"/>
      <c r="TJD84" s="116"/>
      <c r="TJE84" s="187"/>
      <c r="TJF84" s="118"/>
      <c r="TJG84" s="119"/>
      <c r="TJH84" s="119"/>
      <c r="TJI84" s="119"/>
      <c r="TJJ84" s="119"/>
      <c r="TJK84" s="119"/>
      <c r="TJL84" s="116"/>
      <c r="TJM84" s="187"/>
      <c r="TJN84" s="118"/>
      <c r="TJO84" s="119"/>
      <c r="TJP84" s="119"/>
      <c r="TJQ84" s="119"/>
      <c r="TJR84" s="119"/>
      <c r="TJS84" s="119"/>
      <c r="TJT84" s="116"/>
      <c r="TJU84" s="187"/>
      <c r="TJV84" s="118"/>
      <c r="TJW84" s="119"/>
      <c r="TJX84" s="119"/>
      <c r="TJY84" s="119"/>
      <c r="TJZ84" s="119"/>
      <c r="TKA84" s="119"/>
      <c r="TKB84" s="116"/>
      <c r="TKC84" s="187"/>
      <c r="TKD84" s="118"/>
      <c r="TKE84" s="119"/>
      <c r="TKF84" s="119"/>
      <c r="TKG84" s="119"/>
      <c r="TKH84" s="119"/>
      <c r="TKI84" s="119"/>
      <c r="TKJ84" s="116"/>
      <c r="TKK84" s="187"/>
      <c r="TKL84" s="118"/>
      <c r="TKM84" s="119"/>
      <c r="TKN84" s="119"/>
      <c r="TKO84" s="119"/>
      <c r="TKP84" s="119"/>
      <c r="TKQ84" s="119"/>
      <c r="TKR84" s="116"/>
      <c r="TKS84" s="187"/>
      <c r="TKT84" s="118"/>
      <c r="TKU84" s="119"/>
      <c r="TKV84" s="119"/>
      <c r="TKW84" s="119"/>
      <c r="TKX84" s="119"/>
      <c r="TKY84" s="119"/>
      <c r="TKZ84" s="116"/>
      <c r="TLA84" s="187"/>
      <c r="TLB84" s="118"/>
      <c r="TLC84" s="119"/>
      <c r="TLD84" s="119"/>
      <c r="TLE84" s="119"/>
      <c r="TLF84" s="119"/>
      <c r="TLG84" s="119"/>
      <c r="TLH84" s="116"/>
      <c r="TLI84" s="187"/>
      <c r="TLJ84" s="118"/>
      <c r="TLK84" s="119"/>
      <c r="TLL84" s="119"/>
      <c r="TLM84" s="119"/>
      <c r="TLN84" s="119"/>
      <c r="TLO84" s="119"/>
      <c r="TLP84" s="116"/>
      <c r="TLQ84" s="187"/>
      <c r="TLR84" s="118"/>
      <c r="TLS84" s="119"/>
      <c r="TLT84" s="119"/>
      <c r="TLU84" s="119"/>
      <c r="TLV84" s="119"/>
      <c r="TLW84" s="119"/>
      <c r="TLX84" s="116"/>
      <c r="TLY84" s="187"/>
      <c r="TLZ84" s="118"/>
      <c r="TMA84" s="119"/>
      <c r="TMB84" s="119"/>
      <c r="TMC84" s="119"/>
      <c r="TMD84" s="119"/>
      <c r="TME84" s="119"/>
      <c r="TMF84" s="116"/>
      <c r="TMG84" s="187"/>
      <c r="TMH84" s="118"/>
      <c r="TMI84" s="119"/>
      <c r="TMJ84" s="119"/>
      <c r="TMK84" s="119"/>
      <c r="TML84" s="119"/>
      <c r="TMM84" s="119"/>
      <c r="TMN84" s="116"/>
      <c r="TMO84" s="187"/>
      <c r="TMP84" s="118"/>
      <c r="TMQ84" s="119"/>
      <c r="TMR84" s="119"/>
      <c r="TMS84" s="119"/>
      <c r="TMT84" s="119"/>
      <c r="TMU84" s="119"/>
      <c r="TMV84" s="116"/>
      <c r="TMW84" s="187"/>
      <c r="TMX84" s="118"/>
      <c r="TMY84" s="119"/>
      <c r="TMZ84" s="119"/>
      <c r="TNA84" s="119"/>
      <c r="TNB84" s="119"/>
      <c r="TNC84" s="119"/>
      <c r="TND84" s="116"/>
      <c r="TNE84" s="187"/>
      <c r="TNF84" s="118"/>
      <c r="TNG84" s="119"/>
      <c r="TNH84" s="119"/>
      <c r="TNI84" s="119"/>
      <c r="TNJ84" s="119"/>
      <c r="TNK84" s="119"/>
      <c r="TNL84" s="116"/>
      <c r="TNM84" s="187"/>
      <c r="TNN84" s="118"/>
      <c r="TNO84" s="119"/>
      <c r="TNP84" s="119"/>
      <c r="TNQ84" s="119"/>
      <c r="TNR84" s="119"/>
      <c r="TNS84" s="119"/>
      <c r="TNT84" s="116"/>
      <c r="TNU84" s="187"/>
      <c r="TNV84" s="118"/>
      <c r="TNW84" s="119"/>
      <c r="TNX84" s="119"/>
      <c r="TNY84" s="119"/>
      <c r="TNZ84" s="119"/>
      <c r="TOA84" s="119"/>
      <c r="TOB84" s="116"/>
      <c r="TOC84" s="187"/>
      <c r="TOD84" s="118"/>
      <c r="TOE84" s="119"/>
      <c r="TOF84" s="119"/>
      <c r="TOG84" s="119"/>
      <c r="TOH84" s="119"/>
      <c r="TOI84" s="119"/>
      <c r="TOJ84" s="116"/>
      <c r="TOK84" s="187"/>
      <c r="TOL84" s="118"/>
      <c r="TOM84" s="119"/>
      <c r="TON84" s="119"/>
      <c r="TOO84" s="119"/>
      <c r="TOP84" s="119"/>
      <c r="TOQ84" s="119"/>
      <c r="TOR84" s="116"/>
      <c r="TOS84" s="187"/>
      <c r="TOT84" s="118"/>
      <c r="TOU84" s="119"/>
      <c r="TOV84" s="119"/>
      <c r="TOW84" s="119"/>
      <c r="TOX84" s="119"/>
      <c r="TOY84" s="119"/>
      <c r="TOZ84" s="116"/>
      <c r="TPA84" s="187"/>
      <c r="TPB84" s="118"/>
      <c r="TPC84" s="119"/>
      <c r="TPD84" s="119"/>
      <c r="TPE84" s="119"/>
      <c r="TPF84" s="119"/>
      <c r="TPG84" s="119"/>
      <c r="TPH84" s="116"/>
      <c r="TPI84" s="187"/>
      <c r="TPJ84" s="118"/>
      <c r="TPK84" s="119"/>
      <c r="TPL84" s="119"/>
      <c r="TPM84" s="119"/>
      <c r="TPN84" s="119"/>
      <c r="TPO84" s="119"/>
      <c r="TPP84" s="116"/>
      <c r="TPQ84" s="187"/>
      <c r="TPR84" s="118"/>
      <c r="TPS84" s="119"/>
      <c r="TPT84" s="119"/>
      <c r="TPU84" s="119"/>
      <c r="TPV84" s="119"/>
      <c r="TPW84" s="119"/>
      <c r="TPX84" s="116"/>
      <c r="TPY84" s="187"/>
      <c r="TPZ84" s="118"/>
      <c r="TQA84" s="119"/>
      <c r="TQB84" s="119"/>
      <c r="TQC84" s="119"/>
      <c r="TQD84" s="119"/>
      <c r="TQE84" s="119"/>
      <c r="TQF84" s="116"/>
      <c r="TQG84" s="187"/>
      <c r="TQH84" s="118"/>
      <c r="TQI84" s="119"/>
      <c r="TQJ84" s="119"/>
      <c r="TQK84" s="119"/>
      <c r="TQL84" s="119"/>
      <c r="TQM84" s="119"/>
      <c r="TQN84" s="116"/>
      <c r="TQO84" s="187"/>
      <c r="TQP84" s="118"/>
      <c r="TQQ84" s="119"/>
      <c r="TQR84" s="119"/>
      <c r="TQS84" s="119"/>
      <c r="TQT84" s="119"/>
      <c r="TQU84" s="119"/>
      <c r="TQV84" s="116"/>
      <c r="TQW84" s="187"/>
      <c r="TQX84" s="118"/>
      <c r="TQY84" s="119"/>
      <c r="TQZ84" s="119"/>
      <c r="TRA84" s="119"/>
      <c r="TRB84" s="119"/>
      <c r="TRC84" s="119"/>
      <c r="TRD84" s="116"/>
      <c r="TRE84" s="187"/>
      <c r="TRF84" s="118"/>
      <c r="TRG84" s="119"/>
      <c r="TRH84" s="119"/>
      <c r="TRI84" s="119"/>
      <c r="TRJ84" s="119"/>
      <c r="TRK84" s="119"/>
      <c r="TRL84" s="116"/>
      <c r="TRM84" s="187"/>
      <c r="TRN84" s="118"/>
      <c r="TRO84" s="119"/>
      <c r="TRP84" s="119"/>
      <c r="TRQ84" s="119"/>
      <c r="TRR84" s="119"/>
      <c r="TRS84" s="119"/>
      <c r="TRT84" s="116"/>
      <c r="TRU84" s="187"/>
      <c r="TRV84" s="118"/>
      <c r="TRW84" s="119"/>
      <c r="TRX84" s="119"/>
      <c r="TRY84" s="119"/>
      <c r="TRZ84" s="119"/>
      <c r="TSA84" s="119"/>
      <c r="TSB84" s="116"/>
      <c r="TSC84" s="187"/>
      <c r="TSD84" s="118"/>
      <c r="TSE84" s="119"/>
      <c r="TSF84" s="119"/>
      <c r="TSG84" s="119"/>
      <c r="TSH84" s="119"/>
      <c r="TSI84" s="119"/>
      <c r="TSJ84" s="116"/>
      <c r="TSK84" s="187"/>
      <c r="TSL84" s="118"/>
      <c r="TSM84" s="119"/>
      <c r="TSN84" s="119"/>
      <c r="TSO84" s="119"/>
      <c r="TSP84" s="119"/>
      <c r="TSQ84" s="119"/>
      <c r="TSR84" s="116"/>
      <c r="TSS84" s="187"/>
      <c r="TST84" s="118"/>
      <c r="TSU84" s="119"/>
      <c r="TSV84" s="119"/>
      <c r="TSW84" s="119"/>
      <c r="TSX84" s="119"/>
      <c r="TSY84" s="119"/>
      <c r="TSZ84" s="116"/>
      <c r="TTA84" s="187"/>
      <c r="TTB84" s="118"/>
      <c r="TTC84" s="119"/>
      <c r="TTD84" s="119"/>
      <c r="TTE84" s="119"/>
      <c r="TTF84" s="119"/>
      <c r="TTG84" s="119"/>
      <c r="TTH84" s="116"/>
      <c r="TTI84" s="187"/>
      <c r="TTJ84" s="118"/>
      <c r="TTK84" s="119"/>
      <c r="TTL84" s="119"/>
      <c r="TTM84" s="119"/>
      <c r="TTN84" s="119"/>
      <c r="TTO84" s="119"/>
      <c r="TTP84" s="116"/>
      <c r="TTQ84" s="187"/>
      <c r="TTR84" s="118"/>
      <c r="TTS84" s="119"/>
      <c r="TTT84" s="119"/>
      <c r="TTU84" s="119"/>
      <c r="TTV84" s="119"/>
      <c r="TTW84" s="119"/>
      <c r="TTX84" s="116"/>
      <c r="TTY84" s="187"/>
      <c r="TTZ84" s="118"/>
      <c r="TUA84" s="119"/>
      <c r="TUB84" s="119"/>
      <c r="TUC84" s="119"/>
      <c r="TUD84" s="119"/>
      <c r="TUE84" s="119"/>
      <c r="TUF84" s="116"/>
      <c r="TUG84" s="187"/>
      <c r="TUH84" s="118"/>
      <c r="TUI84" s="119"/>
      <c r="TUJ84" s="119"/>
      <c r="TUK84" s="119"/>
      <c r="TUL84" s="119"/>
      <c r="TUM84" s="119"/>
      <c r="TUN84" s="116"/>
      <c r="TUO84" s="187"/>
      <c r="TUP84" s="118"/>
      <c r="TUQ84" s="119"/>
      <c r="TUR84" s="119"/>
      <c r="TUS84" s="119"/>
      <c r="TUT84" s="119"/>
      <c r="TUU84" s="119"/>
      <c r="TUV84" s="116"/>
      <c r="TUW84" s="187"/>
      <c r="TUX84" s="118"/>
      <c r="TUY84" s="119"/>
      <c r="TUZ84" s="119"/>
      <c r="TVA84" s="119"/>
      <c r="TVB84" s="119"/>
      <c r="TVC84" s="119"/>
      <c r="TVD84" s="116"/>
      <c r="TVE84" s="187"/>
      <c r="TVF84" s="118"/>
      <c r="TVG84" s="119"/>
      <c r="TVH84" s="119"/>
      <c r="TVI84" s="119"/>
      <c r="TVJ84" s="119"/>
      <c r="TVK84" s="119"/>
      <c r="TVL84" s="116"/>
      <c r="TVM84" s="187"/>
      <c r="TVN84" s="118"/>
      <c r="TVO84" s="119"/>
      <c r="TVP84" s="119"/>
      <c r="TVQ84" s="119"/>
      <c r="TVR84" s="119"/>
      <c r="TVS84" s="119"/>
      <c r="TVT84" s="116"/>
      <c r="TVU84" s="187"/>
      <c r="TVV84" s="118"/>
      <c r="TVW84" s="119"/>
      <c r="TVX84" s="119"/>
      <c r="TVY84" s="119"/>
      <c r="TVZ84" s="119"/>
      <c r="TWA84" s="119"/>
      <c r="TWB84" s="116"/>
      <c r="TWC84" s="187"/>
      <c r="TWD84" s="118"/>
      <c r="TWE84" s="119"/>
      <c r="TWF84" s="119"/>
      <c r="TWG84" s="119"/>
      <c r="TWH84" s="119"/>
      <c r="TWI84" s="119"/>
      <c r="TWJ84" s="116"/>
      <c r="TWK84" s="187"/>
      <c r="TWL84" s="118"/>
      <c r="TWM84" s="119"/>
      <c r="TWN84" s="119"/>
      <c r="TWO84" s="119"/>
      <c r="TWP84" s="119"/>
      <c r="TWQ84" s="119"/>
      <c r="TWR84" s="116"/>
      <c r="TWS84" s="187"/>
      <c r="TWT84" s="118"/>
      <c r="TWU84" s="119"/>
      <c r="TWV84" s="119"/>
      <c r="TWW84" s="119"/>
      <c r="TWX84" s="119"/>
      <c r="TWY84" s="119"/>
      <c r="TWZ84" s="116"/>
      <c r="TXA84" s="187"/>
      <c r="TXB84" s="118"/>
      <c r="TXC84" s="119"/>
      <c r="TXD84" s="119"/>
      <c r="TXE84" s="119"/>
      <c r="TXF84" s="119"/>
      <c r="TXG84" s="119"/>
      <c r="TXH84" s="116"/>
      <c r="TXI84" s="187"/>
      <c r="TXJ84" s="118"/>
      <c r="TXK84" s="119"/>
      <c r="TXL84" s="119"/>
      <c r="TXM84" s="119"/>
      <c r="TXN84" s="119"/>
      <c r="TXO84" s="119"/>
      <c r="TXP84" s="116"/>
      <c r="TXQ84" s="187"/>
      <c r="TXR84" s="118"/>
      <c r="TXS84" s="119"/>
      <c r="TXT84" s="119"/>
      <c r="TXU84" s="119"/>
      <c r="TXV84" s="119"/>
      <c r="TXW84" s="119"/>
      <c r="TXX84" s="116"/>
      <c r="TXY84" s="187"/>
      <c r="TXZ84" s="118"/>
      <c r="TYA84" s="119"/>
      <c r="TYB84" s="119"/>
      <c r="TYC84" s="119"/>
      <c r="TYD84" s="119"/>
      <c r="TYE84" s="119"/>
      <c r="TYF84" s="116"/>
      <c r="TYG84" s="187"/>
      <c r="TYH84" s="118"/>
      <c r="TYI84" s="119"/>
      <c r="TYJ84" s="119"/>
      <c r="TYK84" s="119"/>
      <c r="TYL84" s="119"/>
      <c r="TYM84" s="119"/>
      <c r="TYN84" s="116"/>
      <c r="TYO84" s="187"/>
      <c r="TYP84" s="118"/>
      <c r="TYQ84" s="119"/>
      <c r="TYR84" s="119"/>
      <c r="TYS84" s="119"/>
      <c r="TYT84" s="119"/>
      <c r="TYU84" s="119"/>
      <c r="TYV84" s="116"/>
      <c r="TYW84" s="187"/>
      <c r="TYX84" s="118"/>
      <c r="TYY84" s="119"/>
      <c r="TYZ84" s="119"/>
      <c r="TZA84" s="119"/>
      <c r="TZB84" s="119"/>
      <c r="TZC84" s="119"/>
      <c r="TZD84" s="116"/>
      <c r="TZE84" s="187"/>
      <c r="TZF84" s="118"/>
      <c r="TZG84" s="119"/>
      <c r="TZH84" s="119"/>
      <c r="TZI84" s="119"/>
      <c r="TZJ84" s="119"/>
      <c r="TZK84" s="119"/>
      <c r="TZL84" s="116"/>
      <c r="TZM84" s="187"/>
      <c r="TZN84" s="118"/>
      <c r="TZO84" s="119"/>
      <c r="TZP84" s="119"/>
      <c r="TZQ84" s="119"/>
      <c r="TZR84" s="119"/>
      <c r="TZS84" s="119"/>
      <c r="TZT84" s="116"/>
      <c r="TZU84" s="187"/>
      <c r="TZV84" s="118"/>
      <c r="TZW84" s="119"/>
      <c r="TZX84" s="119"/>
      <c r="TZY84" s="119"/>
      <c r="TZZ84" s="119"/>
      <c r="UAA84" s="119"/>
      <c r="UAB84" s="116"/>
      <c r="UAC84" s="187"/>
      <c r="UAD84" s="118"/>
      <c r="UAE84" s="119"/>
      <c r="UAF84" s="119"/>
      <c r="UAG84" s="119"/>
      <c r="UAH84" s="119"/>
      <c r="UAI84" s="119"/>
      <c r="UAJ84" s="116"/>
      <c r="UAK84" s="187"/>
      <c r="UAL84" s="118"/>
      <c r="UAM84" s="119"/>
      <c r="UAN84" s="119"/>
      <c r="UAO84" s="119"/>
      <c r="UAP84" s="119"/>
      <c r="UAQ84" s="119"/>
      <c r="UAR84" s="116"/>
      <c r="UAS84" s="187"/>
      <c r="UAT84" s="118"/>
      <c r="UAU84" s="119"/>
      <c r="UAV84" s="119"/>
      <c r="UAW84" s="119"/>
      <c r="UAX84" s="119"/>
      <c r="UAY84" s="119"/>
      <c r="UAZ84" s="116"/>
      <c r="UBA84" s="187"/>
      <c r="UBB84" s="118"/>
      <c r="UBC84" s="119"/>
      <c r="UBD84" s="119"/>
      <c r="UBE84" s="119"/>
      <c r="UBF84" s="119"/>
      <c r="UBG84" s="119"/>
      <c r="UBH84" s="116"/>
      <c r="UBI84" s="187"/>
      <c r="UBJ84" s="118"/>
      <c r="UBK84" s="119"/>
      <c r="UBL84" s="119"/>
      <c r="UBM84" s="119"/>
      <c r="UBN84" s="119"/>
      <c r="UBO84" s="119"/>
      <c r="UBP84" s="116"/>
      <c r="UBQ84" s="187"/>
      <c r="UBR84" s="118"/>
      <c r="UBS84" s="119"/>
      <c r="UBT84" s="119"/>
      <c r="UBU84" s="119"/>
      <c r="UBV84" s="119"/>
      <c r="UBW84" s="119"/>
      <c r="UBX84" s="116"/>
      <c r="UBY84" s="187"/>
      <c r="UBZ84" s="118"/>
      <c r="UCA84" s="119"/>
      <c r="UCB84" s="119"/>
      <c r="UCC84" s="119"/>
      <c r="UCD84" s="119"/>
      <c r="UCE84" s="119"/>
      <c r="UCF84" s="116"/>
      <c r="UCG84" s="187"/>
      <c r="UCH84" s="118"/>
      <c r="UCI84" s="119"/>
      <c r="UCJ84" s="119"/>
      <c r="UCK84" s="119"/>
      <c r="UCL84" s="119"/>
      <c r="UCM84" s="119"/>
      <c r="UCN84" s="116"/>
      <c r="UCO84" s="187"/>
      <c r="UCP84" s="118"/>
      <c r="UCQ84" s="119"/>
      <c r="UCR84" s="119"/>
      <c r="UCS84" s="119"/>
      <c r="UCT84" s="119"/>
      <c r="UCU84" s="119"/>
      <c r="UCV84" s="116"/>
      <c r="UCW84" s="187"/>
      <c r="UCX84" s="118"/>
      <c r="UCY84" s="119"/>
      <c r="UCZ84" s="119"/>
      <c r="UDA84" s="119"/>
      <c r="UDB84" s="119"/>
      <c r="UDC84" s="119"/>
      <c r="UDD84" s="116"/>
      <c r="UDE84" s="187"/>
      <c r="UDF84" s="118"/>
      <c r="UDG84" s="119"/>
      <c r="UDH84" s="119"/>
      <c r="UDI84" s="119"/>
      <c r="UDJ84" s="119"/>
      <c r="UDK84" s="119"/>
      <c r="UDL84" s="116"/>
      <c r="UDM84" s="187"/>
      <c r="UDN84" s="118"/>
      <c r="UDO84" s="119"/>
      <c r="UDP84" s="119"/>
      <c r="UDQ84" s="119"/>
      <c r="UDR84" s="119"/>
      <c r="UDS84" s="119"/>
      <c r="UDT84" s="116"/>
      <c r="UDU84" s="187"/>
      <c r="UDV84" s="118"/>
      <c r="UDW84" s="119"/>
      <c r="UDX84" s="119"/>
      <c r="UDY84" s="119"/>
      <c r="UDZ84" s="119"/>
      <c r="UEA84" s="119"/>
      <c r="UEB84" s="116"/>
      <c r="UEC84" s="187"/>
      <c r="UED84" s="118"/>
      <c r="UEE84" s="119"/>
      <c r="UEF84" s="119"/>
      <c r="UEG84" s="119"/>
      <c r="UEH84" s="119"/>
      <c r="UEI84" s="119"/>
      <c r="UEJ84" s="116"/>
      <c r="UEK84" s="187"/>
      <c r="UEL84" s="118"/>
      <c r="UEM84" s="119"/>
      <c r="UEN84" s="119"/>
      <c r="UEO84" s="119"/>
      <c r="UEP84" s="119"/>
      <c r="UEQ84" s="119"/>
      <c r="UER84" s="116"/>
      <c r="UES84" s="187"/>
      <c r="UET84" s="118"/>
      <c r="UEU84" s="119"/>
      <c r="UEV84" s="119"/>
      <c r="UEW84" s="119"/>
      <c r="UEX84" s="119"/>
      <c r="UEY84" s="119"/>
      <c r="UEZ84" s="116"/>
      <c r="UFA84" s="187"/>
      <c r="UFB84" s="118"/>
      <c r="UFC84" s="119"/>
      <c r="UFD84" s="119"/>
      <c r="UFE84" s="119"/>
      <c r="UFF84" s="119"/>
      <c r="UFG84" s="119"/>
      <c r="UFH84" s="116"/>
      <c r="UFI84" s="187"/>
      <c r="UFJ84" s="118"/>
      <c r="UFK84" s="119"/>
      <c r="UFL84" s="119"/>
      <c r="UFM84" s="119"/>
      <c r="UFN84" s="119"/>
      <c r="UFO84" s="119"/>
      <c r="UFP84" s="116"/>
      <c r="UFQ84" s="187"/>
      <c r="UFR84" s="118"/>
      <c r="UFS84" s="119"/>
      <c r="UFT84" s="119"/>
      <c r="UFU84" s="119"/>
      <c r="UFV84" s="119"/>
      <c r="UFW84" s="119"/>
      <c r="UFX84" s="116"/>
      <c r="UFY84" s="187"/>
      <c r="UFZ84" s="118"/>
      <c r="UGA84" s="119"/>
      <c r="UGB84" s="119"/>
      <c r="UGC84" s="119"/>
      <c r="UGD84" s="119"/>
      <c r="UGE84" s="119"/>
      <c r="UGF84" s="116"/>
      <c r="UGG84" s="187"/>
      <c r="UGH84" s="118"/>
      <c r="UGI84" s="119"/>
      <c r="UGJ84" s="119"/>
      <c r="UGK84" s="119"/>
      <c r="UGL84" s="119"/>
      <c r="UGM84" s="119"/>
      <c r="UGN84" s="116"/>
      <c r="UGO84" s="187"/>
      <c r="UGP84" s="118"/>
      <c r="UGQ84" s="119"/>
      <c r="UGR84" s="119"/>
      <c r="UGS84" s="119"/>
      <c r="UGT84" s="119"/>
      <c r="UGU84" s="119"/>
      <c r="UGV84" s="116"/>
      <c r="UGW84" s="187"/>
      <c r="UGX84" s="118"/>
      <c r="UGY84" s="119"/>
      <c r="UGZ84" s="119"/>
      <c r="UHA84" s="119"/>
      <c r="UHB84" s="119"/>
      <c r="UHC84" s="119"/>
      <c r="UHD84" s="116"/>
      <c r="UHE84" s="187"/>
      <c r="UHF84" s="118"/>
      <c r="UHG84" s="119"/>
      <c r="UHH84" s="119"/>
      <c r="UHI84" s="119"/>
      <c r="UHJ84" s="119"/>
      <c r="UHK84" s="119"/>
      <c r="UHL84" s="116"/>
      <c r="UHM84" s="187"/>
      <c r="UHN84" s="118"/>
      <c r="UHO84" s="119"/>
      <c r="UHP84" s="119"/>
      <c r="UHQ84" s="119"/>
      <c r="UHR84" s="119"/>
      <c r="UHS84" s="119"/>
      <c r="UHT84" s="116"/>
      <c r="UHU84" s="187"/>
      <c r="UHV84" s="118"/>
      <c r="UHW84" s="119"/>
      <c r="UHX84" s="119"/>
      <c r="UHY84" s="119"/>
      <c r="UHZ84" s="119"/>
      <c r="UIA84" s="119"/>
      <c r="UIB84" s="116"/>
      <c r="UIC84" s="187"/>
      <c r="UID84" s="118"/>
      <c r="UIE84" s="119"/>
      <c r="UIF84" s="119"/>
      <c r="UIG84" s="119"/>
      <c r="UIH84" s="119"/>
      <c r="UII84" s="119"/>
      <c r="UIJ84" s="116"/>
      <c r="UIK84" s="187"/>
      <c r="UIL84" s="118"/>
      <c r="UIM84" s="119"/>
      <c r="UIN84" s="119"/>
      <c r="UIO84" s="119"/>
      <c r="UIP84" s="119"/>
      <c r="UIQ84" s="119"/>
      <c r="UIR84" s="116"/>
      <c r="UIS84" s="187"/>
      <c r="UIT84" s="118"/>
      <c r="UIU84" s="119"/>
      <c r="UIV84" s="119"/>
      <c r="UIW84" s="119"/>
      <c r="UIX84" s="119"/>
      <c r="UIY84" s="119"/>
      <c r="UIZ84" s="116"/>
      <c r="UJA84" s="187"/>
      <c r="UJB84" s="118"/>
      <c r="UJC84" s="119"/>
      <c r="UJD84" s="119"/>
      <c r="UJE84" s="119"/>
      <c r="UJF84" s="119"/>
      <c r="UJG84" s="119"/>
      <c r="UJH84" s="116"/>
      <c r="UJI84" s="187"/>
      <c r="UJJ84" s="118"/>
      <c r="UJK84" s="119"/>
      <c r="UJL84" s="119"/>
      <c r="UJM84" s="119"/>
      <c r="UJN84" s="119"/>
      <c r="UJO84" s="119"/>
      <c r="UJP84" s="116"/>
      <c r="UJQ84" s="187"/>
      <c r="UJR84" s="118"/>
      <c r="UJS84" s="119"/>
      <c r="UJT84" s="119"/>
      <c r="UJU84" s="119"/>
      <c r="UJV84" s="119"/>
      <c r="UJW84" s="119"/>
      <c r="UJX84" s="116"/>
      <c r="UJY84" s="187"/>
      <c r="UJZ84" s="118"/>
      <c r="UKA84" s="119"/>
      <c r="UKB84" s="119"/>
      <c r="UKC84" s="119"/>
      <c r="UKD84" s="119"/>
      <c r="UKE84" s="119"/>
      <c r="UKF84" s="116"/>
      <c r="UKG84" s="187"/>
      <c r="UKH84" s="118"/>
      <c r="UKI84" s="119"/>
      <c r="UKJ84" s="119"/>
      <c r="UKK84" s="119"/>
      <c r="UKL84" s="119"/>
      <c r="UKM84" s="119"/>
      <c r="UKN84" s="116"/>
      <c r="UKO84" s="187"/>
      <c r="UKP84" s="118"/>
      <c r="UKQ84" s="119"/>
      <c r="UKR84" s="119"/>
      <c r="UKS84" s="119"/>
      <c r="UKT84" s="119"/>
      <c r="UKU84" s="119"/>
      <c r="UKV84" s="116"/>
      <c r="UKW84" s="187"/>
      <c r="UKX84" s="118"/>
      <c r="UKY84" s="119"/>
      <c r="UKZ84" s="119"/>
      <c r="ULA84" s="119"/>
      <c r="ULB84" s="119"/>
      <c r="ULC84" s="119"/>
      <c r="ULD84" s="116"/>
      <c r="ULE84" s="187"/>
      <c r="ULF84" s="118"/>
      <c r="ULG84" s="119"/>
      <c r="ULH84" s="119"/>
      <c r="ULI84" s="119"/>
      <c r="ULJ84" s="119"/>
      <c r="ULK84" s="119"/>
      <c r="ULL84" s="116"/>
      <c r="ULM84" s="187"/>
      <c r="ULN84" s="118"/>
      <c r="ULO84" s="119"/>
      <c r="ULP84" s="119"/>
      <c r="ULQ84" s="119"/>
      <c r="ULR84" s="119"/>
      <c r="ULS84" s="119"/>
      <c r="ULT84" s="116"/>
      <c r="ULU84" s="187"/>
      <c r="ULV84" s="118"/>
      <c r="ULW84" s="119"/>
      <c r="ULX84" s="119"/>
      <c r="ULY84" s="119"/>
      <c r="ULZ84" s="119"/>
      <c r="UMA84" s="119"/>
      <c r="UMB84" s="116"/>
      <c r="UMC84" s="187"/>
      <c r="UMD84" s="118"/>
      <c r="UME84" s="119"/>
      <c r="UMF84" s="119"/>
      <c r="UMG84" s="119"/>
      <c r="UMH84" s="119"/>
      <c r="UMI84" s="119"/>
      <c r="UMJ84" s="116"/>
      <c r="UMK84" s="187"/>
      <c r="UML84" s="118"/>
      <c r="UMM84" s="119"/>
      <c r="UMN84" s="119"/>
      <c r="UMO84" s="119"/>
      <c r="UMP84" s="119"/>
      <c r="UMQ84" s="119"/>
      <c r="UMR84" s="116"/>
      <c r="UMS84" s="187"/>
      <c r="UMT84" s="118"/>
      <c r="UMU84" s="119"/>
      <c r="UMV84" s="119"/>
      <c r="UMW84" s="119"/>
      <c r="UMX84" s="119"/>
      <c r="UMY84" s="119"/>
      <c r="UMZ84" s="116"/>
      <c r="UNA84" s="187"/>
      <c r="UNB84" s="118"/>
      <c r="UNC84" s="119"/>
      <c r="UND84" s="119"/>
      <c r="UNE84" s="119"/>
      <c r="UNF84" s="119"/>
      <c r="UNG84" s="119"/>
      <c r="UNH84" s="116"/>
      <c r="UNI84" s="187"/>
      <c r="UNJ84" s="118"/>
      <c r="UNK84" s="119"/>
      <c r="UNL84" s="119"/>
      <c r="UNM84" s="119"/>
      <c r="UNN84" s="119"/>
      <c r="UNO84" s="119"/>
      <c r="UNP84" s="116"/>
      <c r="UNQ84" s="187"/>
      <c r="UNR84" s="118"/>
      <c r="UNS84" s="119"/>
      <c r="UNT84" s="119"/>
      <c r="UNU84" s="119"/>
      <c r="UNV84" s="119"/>
      <c r="UNW84" s="119"/>
      <c r="UNX84" s="116"/>
      <c r="UNY84" s="187"/>
      <c r="UNZ84" s="118"/>
      <c r="UOA84" s="119"/>
      <c r="UOB84" s="119"/>
      <c r="UOC84" s="119"/>
      <c r="UOD84" s="119"/>
      <c r="UOE84" s="119"/>
      <c r="UOF84" s="116"/>
      <c r="UOG84" s="187"/>
      <c r="UOH84" s="118"/>
      <c r="UOI84" s="119"/>
      <c r="UOJ84" s="119"/>
      <c r="UOK84" s="119"/>
      <c r="UOL84" s="119"/>
      <c r="UOM84" s="119"/>
      <c r="UON84" s="116"/>
      <c r="UOO84" s="187"/>
      <c r="UOP84" s="118"/>
      <c r="UOQ84" s="119"/>
      <c r="UOR84" s="119"/>
      <c r="UOS84" s="119"/>
      <c r="UOT84" s="119"/>
      <c r="UOU84" s="119"/>
      <c r="UOV84" s="116"/>
      <c r="UOW84" s="187"/>
      <c r="UOX84" s="118"/>
      <c r="UOY84" s="119"/>
      <c r="UOZ84" s="119"/>
      <c r="UPA84" s="119"/>
      <c r="UPB84" s="119"/>
      <c r="UPC84" s="119"/>
      <c r="UPD84" s="116"/>
      <c r="UPE84" s="187"/>
      <c r="UPF84" s="118"/>
      <c r="UPG84" s="119"/>
      <c r="UPH84" s="119"/>
      <c r="UPI84" s="119"/>
      <c r="UPJ84" s="119"/>
      <c r="UPK84" s="119"/>
      <c r="UPL84" s="116"/>
      <c r="UPM84" s="187"/>
      <c r="UPN84" s="118"/>
      <c r="UPO84" s="119"/>
      <c r="UPP84" s="119"/>
      <c r="UPQ84" s="119"/>
      <c r="UPR84" s="119"/>
      <c r="UPS84" s="119"/>
      <c r="UPT84" s="116"/>
      <c r="UPU84" s="187"/>
      <c r="UPV84" s="118"/>
      <c r="UPW84" s="119"/>
      <c r="UPX84" s="119"/>
      <c r="UPY84" s="119"/>
      <c r="UPZ84" s="119"/>
      <c r="UQA84" s="119"/>
      <c r="UQB84" s="116"/>
      <c r="UQC84" s="187"/>
      <c r="UQD84" s="118"/>
      <c r="UQE84" s="119"/>
      <c r="UQF84" s="119"/>
      <c r="UQG84" s="119"/>
      <c r="UQH84" s="119"/>
      <c r="UQI84" s="119"/>
      <c r="UQJ84" s="116"/>
      <c r="UQK84" s="187"/>
      <c r="UQL84" s="118"/>
      <c r="UQM84" s="119"/>
      <c r="UQN84" s="119"/>
      <c r="UQO84" s="119"/>
      <c r="UQP84" s="119"/>
      <c r="UQQ84" s="119"/>
      <c r="UQR84" s="116"/>
      <c r="UQS84" s="187"/>
      <c r="UQT84" s="118"/>
      <c r="UQU84" s="119"/>
      <c r="UQV84" s="119"/>
      <c r="UQW84" s="119"/>
      <c r="UQX84" s="119"/>
      <c r="UQY84" s="119"/>
      <c r="UQZ84" s="116"/>
      <c r="URA84" s="187"/>
      <c r="URB84" s="118"/>
      <c r="URC84" s="119"/>
      <c r="URD84" s="119"/>
      <c r="URE84" s="119"/>
      <c r="URF84" s="119"/>
      <c r="URG84" s="119"/>
      <c r="URH84" s="116"/>
      <c r="URI84" s="187"/>
      <c r="URJ84" s="118"/>
      <c r="URK84" s="119"/>
      <c r="URL84" s="119"/>
      <c r="URM84" s="119"/>
      <c r="URN84" s="119"/>
      <c r="URO84" s="119"/>
      <c r="URP84" s="116"/>
      <c r="URQ84" s="187"/>
      <c r="URR84" s="118"/>
      <c r="URS84" s="119"/>
      <c r="URT84" s="119"/>
      <c r="URU84" s="119"/>
      <c r="URV84" s="119"/>
      <c r="URW84" s="119"/>
      <c r="URX84" s="116"/>
      <c r="URY84" s="187"/>
      <c r="URZ84" s="118"/>
      <c r="USA84" s="119"/>
      <c r="USB84" s="119"/>
      <c r="USC84" s="119"/>
      <c r="USD84" s="119"/>
      <c r="USE84" s="119"/>
      <c r="USF84" s="116"/>
      <c r="USG84" s="187"/>
      <c r="USH84" s="118"/>
      <c r="USI84" s="119"/>
      <c r="USJ84" s="119"/>
      <c r="USK84" s="119"/>
      <c r="USL84" s="119"/>
      <c r="USM84" s="119"/>
      <c r="USN84" s="116"/>
      <c r="USO84" s="187"/>
      <c r="USP84" s="118"/>
      <c r="USQ84" s="119"/>
      <c r="USR84" s="119"/>
      <c r="USS84" s="119"/>
      <c r="UST84" s="119"/>
      <c r="USU84" s="119"/>
      <c r="USV84" s="116"/>
      <c r="USW84" s="187"/>
      <c r="USX84" s="118"/>
      <c r="USY84" s="119"/>
      <c r="USZ84" s="119"/>
      <c r="UTA84" s="119"/>
      <c r="UTB84" s="119"/>
      <c r="UTC84" s="119"/>
      <c r="UTD84" s="116"/>
      <c r="UTE84" s="187"/>
      <c r="UTF84" s="118"/>
      <c r="UTG84" s="119"/>
      <c r="UTH84" s="119"/>
      <c r="UTI84" s="119"/>
      <c r="UTJ84" s="119"/>
      <c r="UTK84" s="119"/>
      <c r="UTL84" s="116"/>
      <c r="UTM84" s="187"/>
      <c r="UTN84" s="118"/>
      <c r="UTO84" s="119"/>
      <c r="UTP84" s="119"/>
      <c r="UTQ84" s="119"/>
      <c r="UTR84" s="119"/>
      <c r="UTS84" s="119"/>
      <c r="UTT84" s="116"/>
      <c r="UTU84" s="187"/>
      <c r="UTV84" s="118"/>
      <c r="UTW84" s="119"/>
      <c r="UTX84" s="119"/>
      <c r="UTY84" s="119"/>
      <c r="UTZ84" s="119"/>
      <c r="UUA84" s="119"/>
      <c r="UUB84" s="116"/>
      <c r="UUC84" s="187"/>
      <c r="UUD84" s="118"/>
      <c r="UUE84" s="119"/>
      <c r="UUF84" s="119"/>
      <c r="UUG84" s="119"/>
      <c r="UUH84" s="119"/>
      <c r="UUI84" s="119"/>
      <c r="UUJ84" s="116"/>
      <c r="UUK84" s="187"/>
      <c r="UUL84" s="118"/>
      <c r="UUM84" s="119"/>
      <c r="UUN84" s="119"/>
      <c r="UUO84" s="119"/>
      <c r="UUP84" s="119"/>
      <c r="UUQ84" s="119"/>
      <c r="UUR84" s="116"/>
      <c r="UUS84" s="187"/>
      <c r="UUT84" s="118"/>
      <c r="UUU84" s="119"/>
      <c r="UUV84" s="119"/>
      <c r="UUW84" s="119"/>
      <c r="UUX84" s="119"/>
      <c r="UUY84" s="119"/>
      <c r="UUZ84" s="116"/>
      <c r="UVA84" s="187"/>
      <c r="UVB84" s="118"/>
      <c r="UVC84" s="119"/>
      <c r="UVD84" s="119"/>
      <c r="UVE84" s="119"/>
      <c r="UVF84" s="119"/>
      <c r="UVG84" s="119"/>
      <c r="UVH84" s="116"/>
      <c r="UVI84" s="187"/>
      <c r="UVJ84" s="118"/>
      <c r="UVK84" s="119"/>
      <c r="UVL84" s="119"/>
      <c r="UVM84" s="119"/>
      <c r="UVN84" s="119"/>
      <c r="UVO84" s="119"/>
      <c r="UVP84" s="116"/>
      <c r="UVQ84" s="187"/>
      <c r="UVR84" s="118"/>
      <c r="UVS84" s="119"/>
      <c r="UVT84" s="119"/>
      <c r="UVU84" s="119"/>
      <c r="UVV84" s="119"/>
      <c r="UVW84" s="119"/>
      <c r="UVX84" s="116"/>
      <c r="UVY84" s="187"/>
      <c r="UVZ84" s="118"/>
      <c r="UWA84" s="119"/>
      <c r="UWB84" s="119"/>
      <c r="UWC84" s="119"/>
      <c r="UWD84" s="119"/>
      <c r="UWE84" s="119"/>
      <c r="UWF84" s="116"/>
      <c r="UWG84" s="187"/>
      <c r="UWH84" s="118"/>
      <c r="UWI84" s="119"/>
      <c r="UWJ84" s="119"/>
      <c r="UWK84" s="119"/>
      <c r="UWL84" s="119"/>
      <c r="UWM84" s="119"/>
      <c r="UWN84" s="116"/>
      <c r="UWO84" s="187"/>
      <c r="UWP84" s="118"/>
      <c r="UWQ84" s="119"/>
      <c r="UWR84" s="119"/>
      <c r="UWS84" s="119"/>
      <c r="UWT84" s="119"/>
      <c r="UWU84" s="119"/>
      <c r="UWV84" s="116"/>
      <c r="UWW84" s="187"/>
      <c r="UWX84" s="118"/>
      <c r="UWY84" s="119"/>
      <c r="UWZ84" s="119"/>
      <c r="UXA84" s="119"/>
      <c r="UXB84" s="119"/>
      <c r="UXC84" s="119"/>
      <c r="UXD84" s="116"/>
      <c r="UXE84" s="187"/>
      <c r="UXF84" s="118"/>
      <c r="UXG84" s="119"/>
      <c r="UXH84" s="119"/>
      <c r="UXI84" s="119"/>
      <c r="UXJ84" s="119"/>
      <c r="UXK84" s="119"/>
      <c r="UXL84" s="116"/>
      <c r="UXM84" s="187"/>
      <c r="UXN84" s="118"/>
      <c r="UXO84" s="119"/>
      <c r="UXP84" s="119"/>
      <c r="UXQ84" s="119"/>
      <c r="UXR84" s="119"/>
      <c r="UXS84" s="119"/>
      <c r="UXT84" s="116"/>
      <c r="UXU84" s="187"/>
      <c r="UXV84" s="118"/>
      <c r="UXW84" s="119"/>
      <c r="UXX84" s="119"/>
      <c r="UXY84" s="119"/>
      <c r="UXZ84" s="119"/>
      <c r="UYA84" s="119"/>
      <c r="UYB84" s="116"/>
      <c r="UYC84" s="187"/>
      <c r="UYD84" s="118"/>
      <c r="UYE84" s="119"/>
      <c r="UYF84" s="119"/>
      <c r="UYG84" s="119"/>
      <c r="UYH84" s="119"/>
      <c r="UYI84" s="119"/>
      <c r="UYJ84" s="116"/>
      <c r="UYK84" s="187"/>
      <c r="UYL84" s="118"/>
      <c r="UYM84" s="119"/>
      <c r="UYN84" s="119"/>
      <c r="UYO84" s="119"/>
      <c r="UYP84" s="119"/>
      <c r="UYQ84" s="119"/>
      <c r="UYR84" s="116"/>
      <c r="UYS84" s="187"/>
      <c r="UYT84" s="118"/>
      <c r="UYU84" s="119"/>
      <c r="UYV84" s="119"/>
      <c r="UYW84" s="119"/>
      <c r="UYX84" s="119"/>
      <c r="UYY84" s="119"/>
      <c r="UYZ84" s="116"/>
      <c r="UZA84" s="187"/>
      <c r="UZB84" s="118"/>
      <c r="UZC84" s="119"/>
      <c r="UZD84" s="119"/>
      <c r="UZE84" s="119"/>
      <c r="UZF84" s="119"/>
      <c r="UZG84" s="119"/>
      <c r="UZH84" s="116"/>
      <c r="UZI84" s="187"/>
      <c r="UZJ84" s="118"/>
      <c r="UZK84" s="119"/>
      <c r="UZL84" s="119"/>
      <c r="UZM84" s="119"/>
      <c r="UZN84" s="119"/>
      <c r="UZO84" s="119"/>
      <c r="UZP84" s="116"/>
      <c r="UZQ84" s="187"/>
      <c r="UZR84" s="118"/>
      <c r="UZS84" s="119"/>
      <c r="UZT84" s="119"/>
      <c r="UZU84" s="119"/>
      <c r="UZV84" s="119"/>
      <c r="UZW84" s="119"/>
      <c r="UZX84" s="116"/>
      <c r="UZY84" s="187"/>
      <c r="UZZ84" s="118"/>
      <c r="VAA84" s="119"/>
      <c r="VAB84" s="119"/>
      <c r="VAC84" s="119"/>
      <c r="VAD84" s="119"/>
      <c r="VAE84" s="119"/>
      <c r="VAF84" s="116"/>
      <c r="VAG84" s="187"/>
      <c r="VAH84" s="118"/>
      <c r="VAI84" s="119"/>
      <c r="VAJ84" s="119"/>
      <c r="VAK84" s="119"/>
      <c r="VAL84" s="119"/>
      <c r="VAM84" s="119"/>
      <c r="VAN84" s="116"/>
      <c r="VAO84" s="187"/>
      <c r="VAP84" s="118"/>
      <c r="VAQ84" s="119"/>
      <c r="VAR84" s="119"/>
      <c r="VAS84" s="119"/>
      <c r="VAT84" s="119"/>
      <c r="VAU84" s="119"/>
      <c r="VAV84" s="116"/>
      <c r="VAW84" s="187"/>
      <c r="VAX84" s="118"/>
      <c r="VAY84" s="119"/>
      <c r="VAZ84" s="119"/>
      <c r="VBA84" s="119"/>
      <c r="VBB84" s="119"/>
      <c r="VBC84" s="119"/>
      <c r="VBD84" s="116"/>
      <c r="VBE84" s="187"/>
      <c r="VBF84" s="118"/>
      <c r="VBG84" s="119"/>
      <c r="VBH84" s="119"/>
      <c r="VBI84" s="119"/>
      <c r="VBJ84" s="119"/>
      <c r="VBK84" s="119"/>
      <c r="VBL84" s="116"/>
      <c r="VBM84" s="187"/>
      <c r="VBN84" s="118"/>
      <c r="VBO84" s="119"/>
      <c r="VBP84" s="119"/>
      <c r="VBQ84" s="119"/>
      <c r="VBR84" s="119"/>
      <c r="VBS84" s="119"/>
      <c r="VBT84" s="116"/>
      <c r="VBU84" s="187"/>
      <c r="VBV84" s="118"/>
      <c r="VBW84" s="119"/>
      <c r="VBX84" s="119"/>
      <c r="VBY84" s="119"/>
      <c r="VBZ84" s="119"/>
      <c r="VCA84" s="119"/>
      <c r="VCB84" s="116"/>
      <c r="VCC84" s="187"/>
      <c r="VCD84" s="118"/>
      <c r="VCE84" s="119"/>
      <c r="VCF84" s="119"/>
      <c r="VCG84" s="119"/>
      <c r="VCH84" s="119"/>
      <c r="VCI84" s="119"/>
      <c r="VCJ84" s="116"/>
      <c r="VCK84" s="187"/>
      <c r="VCL84" s="118"/>
      <c r="VCM84" s="119"/>
      <c r="VCN84" s="119"/>
      <c r="VCO84" s="119"/>
      <c r="VCP84" s="119"/>
      <c r="VCQ84" s="119"/>
      <c r="VCR84" s="116"/>
      <c r="VCS84" s="187"/>
      <c r="VCT84" s="118"/>
      <c r="VCU84" s="119"/>
      <c r="VCV84" s="119"/>
      <c r="VCW84" s="119"/>
      <c r="VCX84" s="119"/>
      <c r="VCY84" s="119"/>
      <c r="VCZ84" s="116"/>
      <c r="VDA84" s="187"/>
      <c r="VDB84" s="118"/>
      <c r="VDC84" s="119"/>
      <c r="VDD84" s="119"/>
      <c r="VDE84" s="119"/>
      <c r="VDF84" s="119"/>
      <c r="VDG84" s="119"/>
      <c r="VDH84" s="116"/>
      <c r="VDI84" s="187"/>
      <c r="VDJ84" s="118"/>
      <c r="VDK84" s="119"/>
      <c r="VDL84" s="119"/>
      <c r="VDM84" s="119"/>
      <c r="VDN84" s="119"/>
      <c r="VDO84" s="119"/>
      <c r="VDP84" s="116"/>
      <c r="VDQ84" s="187"/>
      <c r="VDR84" s="118"/>
      <c r="VDS84" s="119"/>
      <c r="VDT84" s="119"/>
      <c r="VDU84" s="119"/>
      <c r="VDV84" s="119"/>
      <c r="VDW84" s="119"/>
      <c r="VDX84" s="116"/>
      <c r="VDY84" s="187"/>
      <c r="VDZ84" s="118"/>
      <c r="VEA84" s="119"/>
      <c r="VEB84" s="119"/>
      <c r="VEC84" s="119"/>
      <c r="VED84" s="119"/>
      <c r="VEE84" s="119"/>
      <c r="VEF84" s="116"/>
      <c r="VEG84" s="187"/>
      <c r="VEH84" s="118"/>
      <c r="VEI84" s="119"/>
      <c r="VEJ84" s="119"/>
      <c r="VEK84" s="119"/>
      <c r="VEL84" s="119"/>
      <c r="VEM84" s="119"/>
      <c r="VEN84" s="116"/>
      <c r="VEO84" s="187"/>
      <c r="VEP84" s="118"/>
      <c r="VEQ84" s="119"/>
      <c r="VER84" s="119"/>
      <c r="VES84" s="119"/>
      <c r="VET84" s="119"/>
      <c r="VEU84" s="119"/>
      <c r="VEV84" s="116"/>
      <c r="VEW84" s="187"/>
      <c r="VEX84" s="118"/>
      <c r="VEY84" s="119"/>
      <c r="VEZ84" s="119"/>
      <c r="VFA84" s="119"/>
      <c r="VFB84" s="119"/>
      <c r="VFC84" s="119"/>
      <c r="VFD84" s="116"/>
      <c r="VFE84" s="187"/>
      <c r="VFF84" s="118"/>
      <c r="VFG84" s="119"/>
      <c r="VFH84" s="119"/>
      <c r="VFI84" s="119"/>
      <c r="VFJ84" s="119"/>
      <c r="VFK84" s="119"/>
      <c r="VFL84" s="116"/>
      <c r="VFM84" s="187"/>
      <c r="VFN84" s="118"/>
      <c r="VFO84" s="119"/>
      <c r="VFP84" s="119"/>
      <c r="VFQ84" s="119"/>
      <c r="VFR84" s="119"/>
      <c r="VFS84" s="119"/>
      <c r="VFT84" s="116"/>
      <c r="VFU84" s="187"/>
      <c r="VFV84" s="118"/>
      <c r="VFW84" s="119"/>
      <c r="VFX84" s="119"/>
      <c r="VFY84" s="119"/>
      <c r="VFZ84" s="119"/>
      <c r="VGA84" s="119"/>
      <c r="VGB84" s="116"/>
      <c r="VGC84" s="187"/>
      <c r="VGD84" s="118"/>
      <c r="VGE84" s="119"/>
      <c r="VGF84" s="119"/>
      <c r="VGG84" s="119"/>
      <c r="VGH84" s="119"/>
      <c r="VGI84" s="119"/>
      <c r="VGJ84" s="116"/>
      <c r="VGK84" s="187"/>
      <c r="VGL84" s="118"/>
      <c r="VGM84" s="119"/>
      <c r="VGN84" s="119"/>
      <c r="VGO84" s="119"/>
      <c r="VGP84" s="119"/>
      <c r="VGQ84" s="119"/>
      <c r="VGR84" s="116"/>
      <c r="VGS84" s="187"/>
      <c r="VGT84" s="118"/>
      <c r="VGU84" s="119"/>
      <c r="VGV84" s="119"/>
      <c r="VGW84" s="119"/>
      <c r="VGX84" s="119"/>
      <c r="VGY84" s="119"/>
      <c r="VGZ84" s="116"/>
      <c r="VHA84" s="187"/>
      <c r="VHB84" s="118"/>
      <c r="VHC84" s="119"/>
      <c r="VHD84" s="119"/>
      <c r="VHE84" s="119"/>
      <c r="VHF84" s="119"/>
      <c r="VHG84" s="119"/>
      <c r="VHH84" s="116"/>
      <c r="VHI84" s="187"/>
      <c r="VHJ84" s="118"/>
      <c r="VHK84" s="119"/>
      <c r="VHL84" s="119"/>
      <c r="VHM84" s="119"/>
      <c r="VHN84" s="119"/>
      <c r="VHO84" s="119"/>
      <c r="VHP84" s="116"/>
      <c r="VHQ84" s="187"/>
      <c r="VHR84" s="118"/>
      <c r="VHS84" s="119"/>
      <c r="VHT84" s="119"/>
      <c r="VHU84" s="119"/>
      <c r="VHV84" s="119"/>
      <c r="VHW84" s="119"/>
      <c r="VHX84" s="116"/>
      <c r="VHY84" s="187"/>
      <c r="VHZ84" s="118"/>
      <c r="VIA84" s="119"/>
      <c r="VIB84" s="119"/>
      <c r="VIC84" s="119"/>
      <c r="VID84" s="119"/>
      <c r="VIE84" s="119"/>
      <c r="VIF84" s="116"/>
      <c r="VIG84" s="187"/>
      <c r="VIH84" s="118"/>
      <c r="VII84" s="119"/>
      <c r="VIJ84" s="119"/>
      <c r="VIK84" s="119"/>
      <c r="VIL84" s="119"/>
      <c r="VIM84" s="119"/>
      <c r="VIN84" s="116"/>
      <c r="VIO84" s="187"/>
      <c r="VIP84" s="118"/>
      <c r="VIQ84" s="119"/>
      <c r="VIR84" s="119"/>
      <c r="VIS84" s="119"/>
      <c r="VIT84" s="119"/>
      <c r="VIU84" s="119"/>
      <c r="VIV84" s="116"/>
      <c r="VIW84" s="187"/>
      <c r="VIX84" s="118"/>
      <c r="VIY84" s="119"/>
      <c r="VIZ84" s="119"/>
      <c r="VJA84" s="119"/>
      <c r="VJB84" s="119"/>
      <c r="VJC84" s="119"/>
      <c r="VJD84" s="116"/>
      <c r="VJE84" s="187"/>
      <c r="VJF84" s="118"/>
      <c r="VJG84" s="119"/>
      <c r="VJH84" s="119"/>
      <c r="VJI84" s="119"/>
      <c r="VJJ84" s="119"/>
      <c r="VJK84" s="119"/>
      <c r="VJL84" s="116"/>
      <c r="VJM84" s="187"/>
      <c r="VJN84" s="118"/>
      <c r="VJO84" s="119"/>
      <c r="VJP84" s="119"/>
      <c r="VJQ84" s="119"/>
      <c r="VJR84" s="119"/>
      <c r="VJS84" s="119"/>
      <c r="VJT84" s="116"/>
      <c r="VJU84" s="187"/>
      <c r="VJV84" s="118"/>
      <c r="VJW84" s="119"/>
      <c r="VJX84" s="119"/>
      <c r="VJY84" s="119"/>
      <c r="VJZ84" s="119"/>
      <c r="VKA84" s="119"/>
      <c r="VKB84" s="116"/>
      <c r="VKC84" s="187"/>
      <c r="VKD84" s="118"/>
      <c r="VKE84" s="119"/>
      <c r="VKF84" s="119"/>
      <c r="VKG84" s="119"/>
      <c r="VKH84" s="119"/>
      <c r="VKI84" s="119"/>
      <c r="VKJ84" s="116"/>
      <c r="VKK84" s="187"/>
      <c r="VKL84" s="118"/>
      <c r="VKM84" s="119"/>
      <c r="VKN84" s="119"/>
      <c r="VKO84" s="119"/>
      <c r="VKP84" s="119"/>
      <c r="VKQ84" s="119"/>
      <c r="VKR84" s="116"/>
      <c r="VKS84" s="187"/>
      <c r="VKT84" s="118"/>
      <c r="VKU84" s="119"/>
      <c r="VKV84" s="119"/>
      <c r="VKW84" s="119"/>
      <c r="VKX84" s="119"/>
      <c r="VKY84" s="119"/>
      <c r="VKZ84" s="116"/>
      <c r="VLA84" s="187"/>
      <c r="VLB84" s="118"/>
      <c r="VLC84" s="119"/>
      <c r="VLD84" s="119"/>
      <c r="VLE84" s="119"/>
      <c r="VLF84" s="119"/>
      <c r="VLG84" s="119"/>
      <c r="VLH84" s="116"/>
      <c r="VLI84" s="187"/>
      <c r="VLJ84" s="118"/>
      <c r="VLK84" s="119"/>
      <c r="VLL84" s="119"/>
      <c r="VLM84" s="119"/>
      <c r="VLN84" s="119"/>
      <c r="VLO84" s="119"/>
      <c r="VLP84" s="116"/>
      <c r="VLQ84" s="187"/>
      <c r="VLR84" s="118"/>
      <c r="VLS84" s="119"/>
      <c r="VLT84" s="119"/>
      <c r="VLU84" s="119"/>
      <c r="VLV84" s="119"/>
      <c r="VLW84" s="119"/>
      <c r="VLX84" s="116"/>
      <c r="VLY84" s="187"/>
      <c r="VLZ84" s="118"/>
      <c r="VMA84" s="119"/>
      <c r="VMB84" s="119"/>
      <c r="VMC84" s="119"/>
      <c r="VMD84" s="119"/>
      <c r="VME84" s="119"/>
      <c r="VMF84" s="116"/>
      <c r="VMG84" s="187"/>
      <c r="VMH84" s="118"/>
      <c r="VMI84" s="119"/>
      <c r="VMJ84" s="119"/>
      <c r="VMK84" s="119"/>
      <c r="VML84" s="119"/>
      <c r="VMM84" s="119"/>
      <c r="VMN84" s="116"/>
      <c r="VMO84" s="187"/>
      <c r="VMP84" s="118"/>
      <c r="VMQ84" s="119"/>
      <c r="VMR84" s="119"/>
      <c r="VMS84" s="119"/>
      <c r="VMT84" s="119"/>
      <c r="VMU84" s="119"/>
      <c r="VMV84" s="116"/>
      <c r="VMW84" s="187"/>
      <c r="VMX84" s="118"/>
      <c r="VMY84" s="119"/>
      <c r="VMZ84" s="119"/>
      <c r="VNA84" s="119"/>
      <c r="VNB84" s="119"/>
      <c r="VNC84" s="119"/>
      <c r="VND84" s="116"/>
      <c r="VNE84" s="187"/>
      <c r="VNF84" s="118"/>
      <c r="VNG84" s="119"/>
      <c r="VNH84" s="119"/>
      <c r="VNI84" s="119"/>
      <c r="VNJ84" s="119"/>
      <c r="VNK84" s="119"/>
      <c r="VNL84" s="116"/>
      <c r="VNM84" s="187"/>
      <c r="VNN84" s="118"/>
      <c r="VNO84" s="119"/>
      <c r="VNP84" s="119"/>
      <c r="VNQ84" s="119"/>
      <c r="VNR84" s="119"/>
      <c r="VNS84" s="119"/>
      <c r="VNT84" s="116"/>
      <c r="VNU84" s="187"/>
      <c r="VNV84" s="118"/>
      <c r="VNW84" s="119"/>
      <c r="VNX84" s="119"/>
      <c r="VNY84" s="119"/>
      <c r="VNZ84" s="119"/>
      <c r="VOA84" s="119"/>
      <c r="VOB84" s="116"/>
      <c r="VOC84" s="187"/>
      <c r="VOD84" s="118"/>
      <c r="VOE84" s="119"/>
      <c r="VOF84" s="119"/>
      <c r="VOG84" s="119"/>
      <c r="VOH84" s="119"/>
      <c r="VOI84" s="119"/>
      <c r="VOJ84" s="116"/>
      <c r="VOK84" s="187"/>
      <c r="VOL84" s="118"/>
      <c r="VOM84" s="119"/>
      <c r="VON84" s="119"/>
      <c r="VOO84" s="119"/>
      <c r="VOP84" s="119"/>
      <c r="VOQ84" s="119"/>
      <c r="VOR84" s="116"/>
      <c r="VOS84" s="187"/>
      <c r="VOT84" s="118"/>
      <c r="VOU84" s="119"/>
      <c r="VOV84" s="119"/>
      <c r="VOW84" s="119"/>
      <c r="VOX84" s="119"/>
      <c r="VOY84" s="119"/>
      <c r="VOZ84" s="116"/>
      <c r="VPA84" s="187"/>
      <c r="VPB84" s="118"/>
      <c r="VPC84" s="119"/>
      <c r="VPD84" s="119"/>
      <c r="VPE84" s="119"/>
      <c r="VPF84" s="119"/>
      <c r="VPG84" s="119"/>
      <c r="VPH84" s="116"/>
      <c r="VPI84" s="187"/>
      <c r="VPJ84" s="118"/>
      <c r="VPK84" s="119"/>
      <c r="VPL84" s="119"/>
      <c r="VPM84" s="119"/>
      <c r="VPN84" s="119"/>
      <c r="VPO84" s="119"/>
      <c r="VPP84" s="116"/>
      <c r="VPQ84" s="187"/>
      <c r="VPR84" s="118"/>
      <c r="VPS84" s="119"/>
      <c r="VPT84" s="119"/>
      <c r="VPU84" s="119"/>
      <c r="VPV84" s="119"/>
      <c r="VPW84" s="119"/>
      <c r="VPX84" s="116"/>
      <c r="VPY84" s="187"/>
      <c r="VPZ84" s="118"/>
      <c r="VQA84" s="119"/>
      <c r="VQB84" s="119"/>
      <c r="VQC84" s="119"/>
      <c r="VQD84" s="119"/>
      <c r="VQE84" s="119"/>
      <c r="VQF84" s="116"/>
      <c r="VQG84" s="187"/>
      <c r="VQH84" s="118"/>
      <c r="VQI84" s="119"/>
      <c r="VQJ84" s="119"/>
      <c r="VQK84" s="119"/>
      <c r="VQL84" s="119"/>
      <c r="VQM84" s="119"/>
      <c r="VQN84" s="116"/>
      <c r="VQO84" s="187"/>
      <c r="VQP84" s="118"/>
      <c r="VQQ84" s="119"/>
      <c r="VQR84" s="119"/>
      <c r="VQS84" s="119"/>
      <c r="VQT84" s="119"/>
      <c r="VQU84" s="119"/>
      <c r="VQV84" s="116"/>
      <c r="VQW84" s="187"/>
      <c r="VQX84" s="118"/>
      <c r="VQY84" s="119"/>
      <c r="VQZ84" s="119"/>
      <c r="VRA84" s="119"/>
      <c r="VRB84" s="119"/>
      <c r="VRC84" s="119"/>
      <c r="VRD84" s="116"/>
      <c r="VRE84" s="187"/>
      <c r="VRF84" s="118"/>
      <c r="VRG84" s="119"/>
      <c r="VRH84" s="119"/>
      <c r="VRI84" s="119"/>
      <c r="VRJ84" s="119"/>
      <c r="VRK84" s="119"/>
      <c r="VRL84" s="116"/>
      <c r="VRM84" s="187"/>
      <c r="VRN84" s="118"/>
      <c r="VRO84" s="119"/>
      <c r="VRP84" s="119"/>
      <c r="VRQ84" s="119"/>
      <c r="VRR84" s="119"/>
      <c r="VRS84" s="119"/>
      <c r="VRT84" s="116"/>
      <c r="VRU84" s="187"/>
      <c r="VRV84" s="118"/>
      <c r="VRW84" s="119"/>
      <c r="VRX84" s="119"/>
      <c r="VRY84" s="119"/>
      <c r="VRZ84" s="119"/>
      <c r="VSA84" s="119"/>
      <c r="VSB84" s="116"/>
      <c r="VSC84" s="187"/>
      <c r="VSD84" s="118"/>
      <c r="VSE84" s="119"/>
      <c r="VSF84" s="119"/>
      <c r="VSG84" s="119"/>
      <c r="VSH84" s="119"/>
      <c r="VSI84" s="119"/>
      <c r="VSJ84" s="116"/>
      <c r="VSK84" s="187"/>
      <c r="VSL84" s="118"/>
      <c r="VSM84" s="119"/>
      <c r="VSN84" s="119"/>
      <c r="VSO84" s="119"/>
      <c r="VSP84" s="119"/>
      <c r="VSQ84" s="119"/>
      <c r="VSR84" s="116"/>
      <c r="VSS84" s="187"/>
      <c r="VST84" s="118"/>
      <c r="VSU84" s="119"/>
      <c r="VSV84" s="119"/>
      <c r="VSW84" s="119"/>
      <c r="VSX84" s="119"/>
      <c r="VSY84" s="119"/>
      <c r="VSZ84" s="116"/>
      <c r="VTA84" s="187"/>
      <c r="VTB84" s="118"/>
      <c r="VTC84" s="119"/>
      <c r="VTD84" s="119"/>
      <c r="VTE84" s="119"/>
      <c r="VTF84" s="119"/>
      <c r="VTG84" s="119"/>
      <c r="VTH84" s="116"/>
      <c r="VTI84" s="187"/>
      <c r="VTJ84" s="118"/>
      <c r="VTK84" s="119"/>
      <c r="VTL84" s="119"/>
      <c r="VTM84" s="119"/>
      <c r="VTN84" s="119"/>
      <c r="VTO84" s="119"/>
      <c r="VTP84" s="116"/>
      <c r="VTQ84" s="187"/>
      <c r="VTR84" s="118"/>
      <c r="VTS84" s="119"/>
      <c r="VTT84" s="119"/>
      <c r="VTU84" s="119"/>
      <c r="VTV84" s="119"/>
      <c r="VTW84" s="119"/>
      <c r="VTX84" s="116"/>
      <c r="VTY84" s="187"/>
      <c r="VTZ84" s="118"/>
      <c r="VUA84" s="119"/>
      <c r="VUB84" s="119"/>
      <c r="VUC84" s="119"/>
      <c r="VUD84" s="119"/>
      <c r="VUE84" s="119"/>
      <c r="VUF84" s="116"/>
      <c r="VUG84" s="187"/>
      <c r="VUH84" s="118"/>
      <c r="VUI84" s="119"/>
      <c r="VUJ84" s="119"/>
      <c r="VUK84" s="119"/>
      <c r="VUL84" s="119"/>
      <c r="VUM84" s="119"/>
      <c r="VUN84" s="116"/>
      <c r="VUO84" s="187"/>
      <c r="VUP84" s="118"/>
      <c r="VUQ84" s="119"/>
      <c r="VUR84" s="119"/>
      <c r="VUS84" s="119"/>
      <c r="VUT84" s="119"/>
      <c r="VUU84" s="119"/>
      <c r="VUV84" s="116"/>
      <c r="VUW84" s="187"/>
      <c r="VUX84" s="118"/>
      <c r="VUY84" s="119"/>
      <c r="VUZ84" s="119"/>
      <c r="VVA84" s="119"/>
      <c r="VVB84" s="119"/>
      <c r="VVC84" s="119"/>
      <c r="VVD84" s="116"/>
      <c r="VVE84" s="187"/>
      <c r="VVF84" s="118"/>
      <c r="VVG84" s="119"/>
      <c r="VVH84" s="119"/>
      <c r="VVI84" s="119"/>
      <c r="VVJ84" s="119"/>
      <c r="VVK84" s="119"/>
      <c r="VVL84" s="116"/>
      <c r="VVM84" s="187"/>
      <c r="VVN84" s="118"/>
      <c r="VVO84" s="119"/>
      <c r="VVP84" s="119"/>
      <c r="VVQ84" s="119"/>
      <c r="VVR84" s="119"/>
      <c r="VVS84" s="119"/>
      <c r="VVT84" s="116"/>
      <c r="VVU84" s="187"/>
      <c r="VVV84" s="118"/>
      <c r="VVW84" s="119"/>
      <c r="VVX84" s="119"/>
      <c r="VVY84" s="119"/>
      <c r="VVZ84" s="119"/>
      <c r="VWA84" s="119"/>
      <c r="VWB84" s="116"/>
      <c r="VWC84" s="187"/>
      <c r="VWD84" s="118"/>
      <c r="VWE84" s="119"/>
      <c r="VWF84" s="119"/>
      <c r="VWG84" s="119"/>
      <c r="VWH84" s="119"/>
      <c r="VWI84" s="119"/>
      <c r="VWJ84" s="116"/>
      <c r="VWK84" s="187"/>
      <c r="VWL84" s="118"/>
      <c r="VWM84" s="119"/>
      <c r="VWN84" s="119"/>
      <c r="VWO84" s="119"/>
      <c r="VWP84" s="119"/>
      <c r="VWQ84" s="119"/>
      <c r="VWR84" s="116"/>
      <c r="VWS84" s="187"/>
      <c r="VWT84" s="118"/>
      <c r="VWU84" s="119"/>
      <c r="VWV84" s="119"/>
      <c r="VWW84" s="119"/>
      <c r="VWX84" s="119"/>
      <c r="VWY84" s="119"/>
      <c r="VWZ84" s="116"/>
      <c r="VXA84" s="187"/>
      <c r="VXB84" s="118"/>
      <c r="VXC84" s="119"/>
      <c r="VXD84" s="119"/>
      <c r="VXE84" s="119"/>
      <c r="VXF84" s="119"/>
      <c r="VXG84" s="119"/>
      <c r="VXH84" s="116"/>
      <c r="VXI84" s="187"/>
      <c r="VXJ84" s="118"/>
      <c r="VXK84" s="119"/>
      <c r="VXL84" s="119"/>
      <c r="VXM84" s="119"/>
      <c r="VXN84" s="119"/>
      <c r="VXO84" s="119"/>
      <c r="VXP84" s="116"/>
      <c r="VXQ84" s="187"/>
      <c r="VXR84" s="118"/>
      <c r="VXS84" s="119"/>
      <c r="VXT84" s="119"/>
      <c r="VXU84" s="119"/>
      <c r="VXV84" s="119"/>
      <c r="VXW84" s="119"/>
      <c r="VXX84" s="116"/>
      <c r="VXY84" s="187"/>
      <c r="VXZ84" s="118"/>
      <c r="VYA84" s="119"/>
      <c r="VYB84" s="119"/>
      <c r="VYC84" s="119"/>
      <c r="VYD84" s="119"/>
      <c r="VYE84" s="119"/>
      <c r="VYF84" s="116"/>
      <c r="VYG84" s="187"/>
      <c r="VYH84" s="118"/>
      <c r="VYI84" s="119"/>
      <c r="VYJ84" s="119"/>
      <c r="VYK84" s="119"/>
      <c r="VYL84" s="119"/>
      <c r="VYM84" s="119"/>
      <c r="VYN84" s="116"/>
      <c r="VYO84" s="187"/>
      <c r="VYP84" s="118"/>
      <c r="VYQ84" s="119"/>
      <c r="VYR84" s="119"/>
      <c r="VYS84" s="119"/>
      <c r="VYT84" s="119"/>
      <c r="VYU84" s="119"/>
      <c r="VYV84" s="116"/>
      <c r="VYW84" s="187"/>
      <c r="VYX84" s="118"/>
      <c r="VYY84" s="119"/>
      <c r="VYZ84" s="119"/>
      <c r="VZA84" s="119"/>
      <c r="VZB84" s="119"/>
      <c r="VZC84" s="119"/>
      <c r="VZD84" s="116"/>
      <c r="VZE84" s="187"/>
      <c r="VZF84" s="118"/>
      <c r="VZG84" s="119"/>
      <c r="VZH84" s="119"/>
      <c r="VZI84" s="119"/>
      <c r="VZJ84" s="119"/>
      <c r="VZK84" s="119"/>
      <c r="VZL84" s="116"/>
      <c r="VZM84" s="187"/>
      <c r="VZN84" s="118"/>
      <c r="VZO84" s="119"/>
      <c r="VZP84" s="119"/>
      <c r="VZQ84" s="119"/>
      <c r="VZR84" s="119"/>
      <c r="VZS84" s="119"/>
      <c r="VZT84" s="116"/>
      <c r="VZU84" s="187"/>
      <c r="VZV84" s="118"/>
      <c r="VZW84" s="119"/>
      <c r="VZX84" s="119"/>
      <c r="VZY84" s="119"/>
      <c r="VZZ84" s="119"/>
      <c r="WAA84" s="119"/>
      <c r="WAB84" s="116"/>
      <c r="WAC84" s="187"/>
      <c r="WAD84" s="118"/>
      <c r="WAE84" s="119"/>
      <c r="WAF84" s="119"/>
      <c r="WAG84" s="119"/>
      <c r="WAH84" s="119"/>
      <c r="WAI84" s="119"/>
      <c r="WAJ84" s="116"/>
      <c r="WAK84" s="187"/>
      <c r="WAL84" s="118"/>
      <c r="WAM84" s="119"/>
      <c r="WAN84" s="119"/>
      <c r="WAO84" s="119"/>
      <c r="WAP84" s="119"/>
      <c r="WAQ84" s="119"/>
      <c r="WAR84" s="116"/>
      <c r="WAS84" s="187"/>
      <c r="WAT84" s="118"/>
      <c r="WAU84" s="119"/>
      <c r="WAV84" s="119"/>
      <c r="WAW84" s="119"/>
      <c r="WAX84" s="119"/>
      <c r="WAY84" s="119"/>
      <c r="WAZ84" s="116"/>
      <c r="WBA84" s="187"/>
      <c r="WBB84" s="118"/>
      <c r="WBC84" s="119"/>
      <c r="WBD84" s="119"/>
      <c r="WBE84" s="119"/>
      <c r="WBF84" s="119"/>
      <c r="WBG84" s="119"/>
      <c r="WBH84" s="116"/>
      <c r="WBI84" s="187"/>
      <c r="WBJ84" s="118"/>
      <c r="WBK84" s="119"/>
      <c r="WBL84" s="119"/>
      <c r="WBM84" s="119"/>
      <c r="WBN84" s="119"/>
      <c r="WBO84" s="119"/>
      <c r="WBP84" s="116"/>
      <c r="WBQ84" s="187"/>
      <c r="WBR84" s="118"/>
      <c r="WBS84" s="119"/>
      <c r="WBT84" s="119"/>
      <c r="WBU84" s="119"/>
      <c r="WBV84" s="119"/>
      <c r="WBW84" s="119"/>
      <c r="WBX84" s="116"/>
      <c r="WBY84" s="187"/>
      <c r="WBZ84" s="118"/>
      <c r="WCA84" s="119"/>
      <c r="WCB84" s="119"/>
      <c r="WCC84" s="119"/>
      <c r="WCD84" s="119"/>
      <c r="WCE84" s="119"/>
      <c r="WCF84" s="116"/>
      <c r="WCG84" s="187"/>
      <c r="WCH84" s="118"/>
      <c r="WCI84" s="119"/>
      <c r="WCJ84" s="119"/>
      <c r="WCK84" s="119"/>
      <c r="WCL84" s="119"/>
      <c r="WCM84" s="119"/>
      <c r="WCN84" s="116"/>
      <c r="WCO84" s="187"/>
      <c r="WCP84" s="118"/>
      <c r="WCQ84" s="119"/>
      <c r="WCR84" s="119"/>
      <c r="WCS84" s="119"/>
      <c r="WCT84" s="119"/>
      <c r="WCU84" s="119"/>
      <c r="WCV84" s="116"/>
      <c r="WCW84" s="187"/>
      <c r="WCX84" s="118"/>
      <c r="WCY84" s="119"/>
      <c r="WCZ84" s="119"/>
      <c r="WDA84" s="119"/>
      <c r="WDB84" s="119"/>
      <c r="WDC84" s="119"/>
      <c r="WDD84" s="116"/>
      <c r="WDE84" s="187"/>
      <c r="WDF84" s="118"/>
      <c r="WDG84" s="119"/>
      <c r="WDH84" s="119"/>
      <c r="WDI84" s="119"/>
      <c r="WDJ84" s="119"/>
      <c r="WDK84" s="119"/>
      <c r="WDL84" s="116"/>
      <c r="WDM84" s="187"/>
      <c r="WDN84" s="118"/>
      <c r="WDO84" s="119"/>
      <c r="WDP84" s="119"/>
      <c r="WDQ84" s="119"/>
      <c r="WDR84" s="119"/>
      <c r="WDS84" s="119"/>
      <c r="WDT84" s="116"/>
      <c r="WDU84" s="187"/>
      <c r="WDV84" s="118"/>
      <c r="WDW84" s="119"/>
      <c r="WDX84" s="119"/>
      <c r="WDY84" s="119"/>
      <c r="WDZ84" s="119"/>
      <c r="WEA84" s="119"/>
      <c r="WEB84" s="116"/>
      <c r="WEC84" s="187"/>
      <c r="WED84" s="118"/>
      <c r="WEE84" s="119"/>
      <c r="WEF84" s="119"/>
      <c r="WEG84" s="119"/>
      <c r="WEH84" s="119"/>
      <c r="WEI84" s="119"/>
      <c r="WEJ84" s="116"/>
      <c r="WEK84" s="187"/>
      <c r="WEL84" s="118"/>
      <c r="WEM84" s="119"/>
      <c r="WEN84" s="119"/>
      <c r="WEO84" s="119"/>
      <c r="WEP84" s="119"/>
      <c r="WEQ84" s="119"/>
      <c r="WER84" s="116"/>
      <c r="WES84" s="187"/>
      <c r="WET84" s="118"/>
      <c r="WEU84" s="119"/>
      <c r="WEV84" s="119"/>
      <c r="WEW84" s="119"/>
      <c r="WEX84" s="119"/>
      <c r="WEY84" s="119"/>
      <c r="WEZ84" s="116"/>
      <c r="WFA84" s="187"/>
      <c r="WFB84" s="118"/>
      <c r="WFC84" s="119"/>
      <c r="WFD84" s="119"/>
      <c r="WFE84" s="119"/>
      <c r="WFF84" s="119"/>
      <c r="WFG84" s="119"/>
      <c r="WFH84" s="116"/>
      <c r="WFI84" s="187"/>
      <c r="WFJ84" s="118"/>
      <c r="WFK84" s="119"/>
      <c r="WFL84" s="119"/>
      <c r="WFM84" s="119"/>
      <c r="WFN84" s="119"/>
      <c r="WFO84" s="119"/>
      <c r="WFP84" s="116"/>
      <c r="WFQ84" s="187"/>
      <c r="WFR84" s="118"/>
      <c r="WFS84" s="119"/>
      <c r="WFT84" s="119"/>
      <c r="WFU84" s="119"/>
      <c r="WFV84" s="119"/>
      <c r="WFW84" s="119"/>
      <c r="WFX84" s="116"/>
      <c r="WFY84" s="187"/>
      <c r="WFZ84" s="118"/>
      <c r="WGA84" s="119"/>
      <c r="WGB84" s="119"/>
      <c r="WGC84" s="119"/>
      <c r="WGD84" s="119"/>
      <c r="WGE84" s="119"/>
      <c r="WGF84" s="116"/>
      <c r="WGG84" s="187"/>
      <c r="WGH84" s="118"/>
      <c r="WGI84" s="119"/>
      <c r="WGJ84" s="119"/>
      <c r="WGK84" s="119"/>
      <c r="WGL84" s="119"/>
      <c r="WGM84" s="119"/>
      <c r="WGN84" s="116"/>
      <c r="WGO84" s="187"/>
      <c r="WGP84" s="118"/>
      <c r="WGQ84" s="119"/>
      <c r="WGR84" s="119"/>
      <c r="WGS84" s="119"/>
      <c r="WGT84" s="119"/>
      <c r="WGU84" s="119"/>
      <c r="WGV84" s="116"/>
      <c r="WGW84" s="187"/>
      <c r="WGX84" s="118"/>
      <c r="WGY84" s="119"/>
      <c r="WGZ84" s="119"/>
      <c r="WHA84" s="119"/>
      <c r="WHB84" s="119"/>
      <c r="WHC84" s="119"/>
      <c r="WHD84" s="116"/>
      <c r="WHE84" s="187"/>
      <c r="WHF84" s="118"/>
      <c r="WHG84" s="119"/>
      <c r="WHH84" s="119"/>
      <c r="WHI84" s="119"/>
      <c r="WHJ84" s="119"/>
      <c r="WHK84" s="119"/>
      <c r="WHL84" s="116"/>
      <c r="WHM84" s="187"/>
      <c r="WHN84" s="118"/>
      <c r="WHO84" s="119"/>
      <c r="WHP84" s="119"/>
      <c r="WHQ84" s="119"/>
      <c r="WHR84" s="119"/>
      <c r="WHS84" s="119"/>
      <c r="WHT84" s="116"/>
      <c r="WHU84" s="187"/>
      <c r="WHV84" s="118"/>
      <c r="WHW84" s="119"/>
      <c r="WHX84" s="119"/>
      <c r="WHY84" s="119"/>
      <c r="WHZ84" s="119"/>
      <c r="WIA84" s="119"/>
      <c r="WIB84" s="116"/>
      <c r="WIC84" s="187"/>
      <c r="WID84" s="118"/>
      <c r="WIE84" s="119"/>
      <c r="WIF84" s="119"/>
      <c r="WIG84" s="119"/>
      <c r="WIH84" s="119"/>
      <c r="WII84" s="119"/>
      <c r="WIJ84" s="116"/>
      <c r="WIK84" s="187"/>
      <c r="WIL84" s="118"/>
      <c r="WIM84" s="119"/>
      <c r="WIN84" s="119"/>
      <c r="WIO84" s="119"/>
      <c r="WIP84" s="119"/>
      <c r="WIQ84" s="119"/>
      <c r="WIR84" s="116"/>
      <c r="WIS84" s="187"/>
      <c r="WIT84" s="118"/>
      <c r="WIU84" s="119"/>
      <c r="WIV84" s="119"/>
      <c r="WIW84" s="119"/>
      <c r="WIX84" s="119"/>
      <c r="WIY84" s="119"/>
      <c r="WIZ84" s="116"/>
      <c r="WJA84" s="187"/>
      <c r="WJB84" s="118"/>
      <c r="WJC84" s="119"/>
      <c r="WJD84" s="119"/>
      <c r="WJE84" s="119"/>
      <c r="WJF84" s="119"/>
      <c r="WJG84" s="119"/>
      <c r="WJH84" s="116"/>
      <c r="WJI84" s="187"/>
      <c r="WJJ84" s="118"/>
      <c r="WJK84" s="119"/>
      <c r="WJL84" s="119"/>
      <c r="WJM84" s="119"/>
      <c r="WJN84" s="119"/>
      <c r="WJO84" s="119"/>
      <c r="WJP84" s="116"/>
      <c r="WJQ84" s="187"/>
      <c r="WJR84" s="118"/>
      <c r="WJS84" s="119"/>
      <c r="WJT84" s="119"/>
      <c r="WJU84" s="119"/>
      <c r="WJV84" s="119"/>
      <c r="WJW84" s="119"/>
      <c r="WJX84" s="116"/>
      <c r="WJY84" s="187"/>
      <c r="WJZ84" s="118"/>
      <c r="WKA84" s="119"/>
      <c r="WKB84" s="119"/>
      <c r="WKC84" s="119"/>
      <c r="WKD84" s="119"/>
      <c r="WKE84" s="119"/>
      <c r="WKF84" s="116"/>
      <c r="WKG84" s="187"/>
      <c r="WKH84" s="118"/>
      <c r="WKI84" s="119"/>
      <c r="WKJ84" s="119"/>
      <c r="WKK84" s="119"/>
      <c r="WKL84" s="119"/>
      <c r="WKM84" s="119"/>
      <c r="WKN84" s="116"/>
      <c r="WKO84" s="187"/>
      <c r="WKP84" s="118"/>
      <c r="WKQ84" s="119"/>
      <c r="WKR84" s="119"/>
      <c r="WKS84" s="119"/>
      <c r="WKT84" s="119"/>
      <c r="WKU84" s="119"/>
      <c r="WKV84" s="116"/>
      <c r="WKW84" s="187"/>
      <c r="WKX84" s="118"/>
      <c r="WKY84" s="119"/>
      <c r="WKZ84" s="119"/>
      <c r="WLA84" s="119"/>
      <c r="WLB84" s="119"/>
      <c r="WLC84" s="119"/>
      <c r="WLD84" s="116"/>
      <c r="WLE84" s="187"/>
      <c r="WLF84" s="118"/>
      <c r="WLG84" s="119"/>
      <c r="WLH84" s="119"/>
      <c r="WLI84" s="119"/>
      <c r="WLJ84" s="119"/>
      <c r="WLK84" s="119"/>
      <c r="WLL84" s="116"/>
      <c r="WLM84" s="187"/>
      <c r="WLN84" s="118"/>
      <c r="WLO84" s="119"/>
      <c r="WLP84" s="119"/>
      <c r="WLQ84" s="119"/>
      <c r="WLR84" s="119"/>
      <c r="WLS84" s="119"/>
      <c r="WLT84" s="116"/>
      <c r="WLU84" s="187"/>
      <c r="WLV84" s="118"/>
      <c r="WLW84" s="119"/>
      <c r="WLX84" s="119"/>
      <c r="WLY84" s="119"/>
      <c r="WLZ84" s="119"/>
      <c r="WMA84" s="119"/>
      <c r="WMB84" s="116"/>
      <c r="WMC84" s="187"/>
      <c r="WMD84" s="118"/>
      <c r="WME84" s="119"/>
      <c r="WMF84" s="119"/>
      <c r="WMG84" s="119"/>
      <c r="WMH84" s="119"/>
      <c r="WMI84" s="119"/>
      <c r="WMJ84" s="116"/>
      <c r="WMK84" s="187"/>
      <c r="WML84" s="118"/>
      <c r="WMM84" s="119"/>
      <c r="WMN84" s="119"/>
      <c r="WMO84" s="119"/>
      <c r="WMP84" s="119"/>
      <c r="WMQ84" s="119"/>
      <c r="WMR84" s="116"/>
      <c r="WMS84" s="187"/>
      <c r="WMT84" s="118"/>
      <c r="WMU84" s="119"/>
      <c r="WMV84" s="119"/>
      <c r="WMW84" s="119"/>
      <c r="WMX84" s="119"/>
      <c r="WMY84" s="119"/>
      <c r="WMZ84" s="116"/>
      <c r="WNA84" s="187"/>
      <c r="WNB84" s="118"/>
      <c r="WNC84" s="119"/>
      <c r="WND84" s="119"/>
      <c r="WNE84" s="119"/>
      <c r="WNF84" s="119"/>
      <c r="WNG84" s="119"/>
      <c r="WNH84" s="116"/>
      <c r="WNI84" s="187"/>
      <c r="WNJ84" s="118"/>
      <c r="WNK84" s="119"/>
      <c r="WNL84" s="119"/>
      <c r="WNM84" s="119"/>
      <c r="WNN84" s="119"/>
      <c r="WNO84" s="119"/>
      <c r="WNP84" s="116"/>
      <c r="WNQ84" s="187"/>
      <c r="WNR84" s="118"/>
      <c r="WNS84" s="119"/>
      <c r="WNT84" s="119"/>
      <c r="WNU84" s="119"/>
      <c r="WNV84" s="119"/>
      <c r="WNW84" s="119"/>
      <c r="WNX84" s="116"/>
      <c r="WNY84" s="187"/>
      <c r="WNZ84" s="118"/>
      <c r="WOA84" s="119"/>
      <c r="WOB84" s="119"/>
      <c r="WOC84" s="119"/>
      <c r="WOD84" s="119"/>
      <c r="WOE84" s="119"/>
      <c r="WOF84" s="116"/>
      <c r="WOG84" s="187"/>
      <c r="WOH84" s="118"/>
      <c r="WOI84" s="119"/>
      <c r="WOJ84" s="119"/>
      <c r="WOK84" s="119"/>
      <c r="WOL84" s="119"/>
      <c r="WOM84" s="119"/>
      <c r="WON84" s="116"/>
      <c r="WOO84" s="187"/>
      <c r="WOP84" s="118"/>
      <c r="WOQ84" s="119"/>
      <c r="WOR84" s="119"/>
      <c r="WOS84" s="119"/>
      <c r="WOT84" s="119"/>
      <c r="WOU84" s="119"/>
      <c r="WOV84" s="116"/>
      <c r="WOW84" s="187"/>
      <c r="WOX84" s="118"/>
      <c r="WOY84" s="119"/>
      <c r="WOZ84" s="119"/>
      <c r="WPA84" s="119"/>
      <c r="WPB84" s="119"/>
      <c r="WPC84" s="119"/>
      <c r="WPD84" s="116"/>
      <c r="WPE84" s="187"/>
      <c r="WPF84" s="118"/>
      <c r="WPG84" s="119"/>
      <c r="WPH84" s="119"/>
      <c r="WPI84" s="119"/>
      <c r="WPJ84" s="119"/>
      <c r="WPK84" s="119"/>
      <c r="WPL84" s="116"/>
      <c r="WPM84" s="187"/>
      <c r="WPN84" s="118"/>
      <c r="WPO84" s="119"/>
      <c r="WPP84" s="119"/>
      <c r="WPQ84" s="119"/>
      <c r="WPR84" s="119"/>
      <c r="WPS84" s="119"/>
      <c r="WPT84" s="116"/>
      <c r="WPU84" s="187"/>
      <c r="WPV84" s="118"/>
      <c r="WPW84" s="119"/>
      <c r="WPX84" s="119"/>
      <c r="WPY84" s="119"/>
      <c r="WPZ84" s="119"/>
      <c r="WQA84" s="119"/>
      <c r="WQB84" s="116"/>
      <c r="WQC84" s="187"/>
      <c r="WQD84" s="118"/>
      <c r="WQE84" s="119"/>
      <c r="WQF84" s="119"/>
      <c r="WQG84" s="119"/>
      <c r="WQH84" s="119"/>
      <c r="WQI84" s="119"/>
      <c r="WQJ84" s="116"/>
      <c r="WQK84" s="187"/>
      <c r="WQL84" s="118"/>
      <c r="WQM84" s="119"/>
      <c r="WQN84" s="119"/>
      <c r="WQO84" s="119"/>
      <c r="WQP84" s="119"/>
      <c r="WQQ84" s="119"/>
      <c r="WQR84" s="116"/>
      <c r="WQS84" s="187"/>
      <c r="WQT84" s="118"/>
      <c r="WQU84" s="119"/>
      <c r="WQV84" s="119"/>
      <c r="WQW84" s="119"/>
      <c r="WQX84" s="119"/>
      <c r="WQY84" s="119"/>
      <c r="WQZ84" s="116"/>
      <c r="WRA84" s="187"/>
      <c r="WRB84" s="118"/>
      <c r="WRC84" s="119"/>
      <c r="WRD84" s="119"/>
      <c r="WRE84" s="119"/>
      <c r="WRF84" s="119"/>
      <c r="WRG84" s="119"/>
      <c r="WRH84" s="116"/>
      <c r="WRI84" s="187"/>
      <c r="WRJ84" s="118"/>
      <c r="WRK84" s="119"/>
      <c r="WRL84" s="119"/>
      <c r="WRM84" s="119"/>
      <c r="WRN84" s="119"/>
      <c r="WRO84" s="119"/>
      <c r="WRP84" s="116"/>
      <c r="WRQ84" s="187"/>
      <c r="WRR84" s="118"/>
      <c r="WRS84" s="119"/>
      <c r="WRT84" s="119"/>
      <c r="WRU84" s="119"/>
      <c r="WRV84" s="119"/>
      <c r="WRW84" s="119"/>
      <c r="WRX84" s="116"/>
      <c r="WRY84" s="187"/>
      <c r="WRZ84" s="118"/>
      <c r="WSA84" s="119"/>
      <c r="WSB84" s="119"/>
      <c r="WSC84" s="119"/>
      <c r="WSD84" s="119"/>
      <c r="WSE84" s="119"/>
      <c r="WSF84" s="116"/>
      <c r="WSG84" s="187"/>
      <c r="WSH84" s="118"/>
      <c r="WSI84" s="119"/>
      <c r="WSJ84" s="119"/>
      <c r="WSK84" s="119"/>
      <c r="WSL84" s="119"/>
      <c r="WSM84" s="119"/>
      <c r="WSN84" s="116"/>
      <c r="WSO84" s="187"/>
      <c r="WSP84" s="118"/>
      <c r="WSQ84" s="119"/>
      <c r="WSR84" s="119"/>
      <c r="WSS84" s="119"/>
      <c r="WST84" s="119"/>
      <c r="WSU84" s="119"/>
      <c r="WSV84" s="116"/>
      <c r="WSW84" s="187"/>
      <c r="WSX84" s="118"/>
      <c r="WSY84" s="119"/>
      <c r="WSZ84" s="119"/>
      <c r="WTA84" s="119"/>
      <c r="WTB84" s="119"/>
      <c r="WTC84" s="119"/>
      <c r="WTD84" s="116"/>
      <c r="WTE84" s="187"/>
      <c r="WTF84" s="118"/>
      <c r="WTG84" s="119"/>
      <c r="WTH84" s="119"/>
      <c r="WTI84" s="119"/>
      <c r="WTJ84" s="119"/>
      <c r="WTK84" s="119"/>
      <c r="WTL84" s="116"/>
      <c r="WTM84" s="187"/>
      <c r="WTN84" s="118"/>
      <c r="WTO84" s="119"/>
      <c r="WTP84" s="119"/>
      <c r="WTQ84" s="119"/>
      <c r="WTR84" s="119"/>
      <c r="WTS84" s="119"/>
      <c r="WTT84" s="116"/>
      <c r="WTU84" s="187"/>
      <c r="WTV84" s="118"/>
      <c r="WTW84" s="119"/>
      <c r="WTX84" s="119"/>
      <c r="WTY84" s="119"/>
      <c r="WTZ84" s="119"/>
      <c r="WUA84" s="119"/>
      <c r="WUB84" s="116"/>
      <c r="WUC84" s="187"/>
      <c r="WUD84" s="118"/>
      <c r="WUE84" s="119"/>
      <c r="WUF84" s="119"/>
      <c r="WUG84" s="119"/>
      <c r="WUH84" s="119"/>
      <c r="WUI84" s="119"/>
      <c r="WUJ84" s="116"/>
      <c r="WUK84" s="187"/>
      <c r="WUL84" s="118"/>
      <c r="WUM84" s="119"/>
      <c r="WUN84" s="119"/>
      <c r="WUO84" s="119"/>
      <c r="WUP84" s="119"/>
      <c r="WUQ84" s="119"/>
      <c r="WUR84" s="116"/>
      <c r="WUS84" s="187"/>
      <c r="WUT84" s="118"/>
      <c r="WUU84" s="119"/>
      <c r="WUV84" s="119"/>
      <c r="WUW84" s="119"/>
      <c r="WUX84" s="119"/>
      <c r="WUY84" s="119"/>
      <c r="WUZ84" s="116"/>
      <c r="WVA84" s="187"/>
      <c r="WVB84" s="118"/>
      <c r="WVC84" s="119"/>
      <c r="WVD84" s="119"/>
      <c r="WVE84" s="119"/>
      <c r="WVF84" s="119"/>
      <c r="WVG84" s="119"/>
      <c r="WVH84" s="116"/>
      <c r="WVI84" s="187"/>
      <c r="WVJ84" s="118"/>
      <c r="WVK84" s="119"/>
      <c r="WVL84" s="119"/>
      <c r="WVM84" s="119"/>
      <c r="WVN84" s="119"/>
      <c r="WVO84" s="119"/>
      <c r="WVP84" s="116"/>
      <c r="WVQ84" s="187"/>
      <c r="WVR84" s="118"/>
      <c r="WVS84" s="119"/>
      <c r="WVT84" s="119"/>
      <c r="WVU84" s="119"/>
      <c r="WVV84" s="119"/>
      <c r="WVW84" s="119"/>
      <c r="WVX84" s="116"/>
      <c r="WVY84" s="187"/>
      <c r="WVZ84" s="118"/>
      <c r="WWA84" s="119"/>
      <c r="WWB84" s="119"/>
      <c r="WWC84" s="119"/>
      <c r="WWD84" s="119"/>
      <c r="WWE84" s="119"/>
      <c r="WWF84" s="116"/>
      <c r="WWG84" s="187"/>
      <c r="WWH84" s="118"/>
      <c r="WWI84" s="119"/>
      <c r="WWJ84" s="119"/>
      <c r="WWK84" s="119"/>
      <c r="WWL84" s="119"/>
      <c r="WWM84" s="119"/>
      <c r="WWN84" s="116"/>
      <c r="WWO84" s="187"/>
      <c r="WWP84" s="118"/>
      <c r="WWQ84" s="119"/>
      <c r="WWR84" s="119"/>
      <c r="WWS84" s="119"/>
      <c r="WWT84" s="119"/>
      <c r="WWU84" s="119"/>
      <c r="WWV84" s="116"/>
      <c r="WWW84" s="187"/>
      <c r="WWX84" s="118"/>
      <c r="WWY84" s="119"/>
      <c r="WWZ84" s="119"/>
      <c r="WXA84" s="119"/>
      <c r="WXB84" s="119"/>
      <c r="WXC84" s="119"/>
      <c r="WXD84" s="116"/>
      <c r="WXE84" s="187"/>
      <c r="WXF84" s="118"/>
      <c r="WXG84" s="119"/>
      <c r="WXH84" s="119"/>
      <c r="WXI84" s="119"/>
      <c r="WXJ84" s="119"/>
      <c r="WXK84" s="119"/>
      <c r="WXL84" s="116"/>
      <c r="WXM84" s="187"/>
      <c r="WXN84" s="118"/>
      <c r="WXO84" s="119"/>
      <c r="WXP84" s="119"/>
      <c r="WXQ84" s="119"/>
      <c r="WXR84" s="119"/>
      <c r="WXS84" s="119"/>
      <c r="WXT84" s="116"/>
      <c r="WXU84" s="187"/>
      <c r="WXV84" s="118"/>
      <c r="WXW84" s="119"/>
      <c r="WXX84" s="119"/>
      <c r="WXY84" s="119"/>
      <c r="WXZ84" s="119"/>
      <c r="WYA84" s="119"/>
      <c r="WYB84" s="116"/>
      <c r="WYC84" s="187"/>
      <c r="WYD84" s="118"/>
      <c r="WYE84" s="119"/>
      <c r="WYF84" s="119"/>
      <c r="WYG84" s="119"/>
      <c r="WYH84" s="119"/>
      <c r="WYI84" s="119"/>
      <c r="WYJ84" s="116"/>
      <c r="WYK84" s="187"/>
      <c r="WYL84" s="118"/>
      <c r="WYM84" s="119"/>
      <c r="WYN84" s="119"/>
      <c r="WYO84" s="119"/>
      <c r="WYP84" s="119"/>
      <c r="WYQ84" s="119"/>
      <c r="WYR84" s="116"/>
      <c r="WYS84" s="187"/>
      <c r="WYT84" s="118"/>
      <c r="WYU84" s="119"/>
      <c r="WYV84" s="119"/>
      <c r="WYW84" s="119"/>
      <c r="WYX84" s="119"/>
      <c r="WYY84" s="119"/>
      <c r="WYZ84" s="116"/>
      <c r="WZA84" s="187"/>
      <c r="WZB84" s="118"/>
      <c r="WZC84" s="119"/>
      <c r="WZD84" s="119"/>
      <c r="WZE84" s="119"/>
      <c r="WZF84" s="119"/>
      <c r="WZG84" s="119"/>
      <c r="WZH84" s="116"/>
      <c r="WZI84" s="187"/>
      <c r="WZJ84" s="118"/>
      <c r="WZK84" s="119"/>
      <c r="WZL84" s="119"/>
      <c r="WZM84" s="119"/>
      <c r="WZN84" s="119"/>
      <c r="WZO84" s="119"/>
      <c r="WZP84" s="116"/>
      <c r="WZQ84" s="187"/>
      <c r="WZR84" s="118"/>
      <c r="WZS84" s="119"/>
      <c r="WZT84" s="119"/>
      <c r="WZU84" s="119"/>
      <c r="WZV84" s="119"/>
      <c r="WZW84" s="119"/>
      <c r="WZX84" s="116"/>
      <c r="WZY84" s="187"/>
      <c r="WZZ84" s="118"/>
      <c r="XAA84" s="119"/>
      <c r="XAB84" s="119"/>
      <c r="XAC84" s="119"/>
      <c r="XAD84" s="119"/>
      <c r="XAE84" s="119"/>
      <c r="XAF84" s="116"/>
      <c r="XAG84" s="187"/>
      <c r="XAH84" s="118"/>
      <c r="XAI84" s="119"/>
      <c r="XAJ84" s="119"/>
      <c r="XAK84" s="119"/>
      <c r="XAL84" s="119"/>
      <c r="XAM84" s="119"/>
      <c r="XAN84" s="116"/>
      <c r="XAO84" s="187"/>
      <c r="XAP84" s="118"/>
      <c r="XAQ84" s="119"/>
      <c r="XAR84" s="119"/>
      <c r="XAS84" s="119"/>
      <c r="XAT84" s="119"/>
      <c r="XAU84" s="119"/>
      <c r="XAV84" s="116"/>
      <c r="XAW84" s="187"/>
      <c r="XAX84" s="118"/>
      <c r="XAY84" s="119"/>
      <c r="XAZ84" s="119"/>
      <c r="XBA84" s="119"/>
      <c r="XBB84" s="119"/>
      <c r="XBC84" s="119"/>
      <c r="XBD84" s="116"/>
      <c r="XBE84" s="187"/>
      <c r="XBF84" s="118"/>
      <c r="XBG84" s="119"/>
      <c r="XBH84" s="119"/>
      <c r="XBI84" s="119"/>
      <c r="XBJ84" s="119"/>
      <c r="XBK84" s="119"/>
      <c r="XBL84" s="116"/>
      <c r="XBM84" s="187"/>
      <c r="XBN84" s="118"/>
      <c r="XBO84" s="119"/>
      <c r="XBP84" s="119"/>
      <c r="XBQ84" s="119"/>
      <c r="XBR84" s="119"/>
      <c r="XBS84" s="119"/>
      <c r="XBT84" s="116"/>
      <c r="XBU84" s="187"/>
      <c r="XBV84" s="118"/>
      <c r="XBW84" s="119"/>
      <c r="XBX84" s="119"/>
      <c r="XBY84" s="119"/>
      <c r="XBZ84" s="119"/>
      <c r="XCA84" s="119"/>
      <c r="XCB84" s="116"/>
      <c r="XCC84" s="187"/>
      <c r="XCD84" s="118"/>
      <c r="XCE84" s="119"/>
      <c r="XCF84" s="119"/>
      <c r="XCG84" s="119"/>
      <c r="XCH84" s="119"/>
      <c r="XCI84" s="119"/>
      <c r="XCJ84" s="116"/>
      <c r="XCK84" s="187"/>
      <c r="XCL84" s="118"/>
      <c r="XCM84" s="119"/>
      <c r="XCN84" s="119"/>
      <c r="XCO84" s="119"/>
      <c r="XCP84" s="119"/>
      <c r="XCQ84" s="119"/>
      <c r="XCR84" s="116"/>
      <c r="XCS84" s="187"/>
      <c r="XCT84" s="118"/>
      <c r="XCU84" s="119"/>
      <c r="XCV84" s="119"/>
      <c r="XCW84" s="119"/>
      <c r="XCX84" s="119"/>
      <c r="XCY84" s="119"/>
      <c r="XCZ84" s="116"/>
      <c r="XDA84" s="187"/>
      <c r="XDB84" s="118"/>
      <c r="XDC84" s="119"/>
      <c r="XDD84" s="119"/>
      <c r="XDE84" s="119"/>
      <c r="XDF84" s="119"/>
      <c r="XDG84" s="119"/>
      <c r="XDH84" s="116"/>
      <c r="XDI84" s="187"/>
      <c r="XDJ84" s="118"/>
      <c r="XDK84" s="119"/>
      <c r="XDL84" s="119"/>
      <c r="XDM84" s="119"/>
      <c r="XDN84" s="119"/>
      <c r="XDO84" s="119"/>
      <c r="XDP84" s="116"/>
      <c r="XDQ84" s="187"/>
      <c r="XDR84" s="118"/>
      <c r="XDS84" s="119"/>
      <c r="XDT84" s="119"/>
      <c r="XDU84" s="119"/>
      <c r="XDV84" s="119"/>
      <c r="XDW84" s="119"/>
      <c r="XDX84" s="116"/>
      <c r="XDY84" s="187"/>
      <c r="XDZ84" s="118"/>
      <c r="XEA84" s="119"/>
      <c r="XEB84" s="119"/>
      <c r="XEC84" s="119"/>
      <c r="XED84" s="119"/>
      <c r="XEE84" s="119"/>
      <c r="XEF84" s="116"/>
      <c r="XEG84" s="187"/>
      <c r="XEH84" s="118"/>
      <c r="XEI84" s="119"/>
      <c r="XEJ84" s="119"/>
      <c r="XEK84" s="119"/>
      <c r="XEL84" s="119"/>
      <c r="XEM84" s="119"/>
      <c r="XEN84" s="116"/>
      <c r="XEO84" s="187"/>
      <c r="XEP84" s="118"/>
      <c r="XEQ84" s="119"/>
      <c r="XER84" s="119"/>
      <c r="XES84" s="119"/>
      <c r="XET84" s="119"/>
      <c r="XEU84" s="119"/>
      <c r="XEV84" s="116"/>
      <c r="XEW84" s="187"/>
      <c r="XEX84" s="118"/>
      <c r="XEY84" s="119"/>
      <c r="XEZ84" s="119"/>
      <c r="XFA84" s="119"/>
      <c r="XFB84" s="119"/>
      <c r="XFC84" s="119"/>
      <c r="XFD84" s="116"/>
    </row>
    <row r="85" spans="1:16384" s="99" customFormat="1" hidden="1">
      <c r="A85" s="201"/>
      <c r="B85" s="118"/>
      <c r="C85" s="119"/>
      <c r="D85" s="119"/>
      <c r="E85" s="119"/>
      <c r="F85" s="119"/>
      <c r="G85" s="119"/>
      <c r="H85" s="116"/>
      <c r="I85" s="201"/>
      <c r="J85" s="118"/>
      <c r="K85" s="119"/>
      <c r="L85" s="119"/>
      <c r="M85" s="119"/>
      <c r="N85" s="119"/>
      <c r="O85" s="119"/>
      <c r="P85" s="116"/>
      <c r="Q85" s="201"/>
      <c r="R85" s="118"/>
      <c r="S85" s="119"/>
      <c r="T85" s="119"/>
      <c r="U85" s="119"/>
      <c r="V85" s="119"/>
      <c r="W85" s="119"/>
      <c r="X85" s="116"/>
      <c r="Y85" s="201"/>
      <c r="Z85" s="118"/>
      <c r="AA85" s="119"/>
      <c r="AB85" s="119"/>
      <c r="AC85" s="119"/>
      <c r="AD85" s="119"/>
      <c r="AE85" s="119"/>
      <c r="AF85" s="116"/>
      <c r="AG85" s="201"/>
      <c r="AH85" s="118"/>
      <c r="AI85" s="119"/>
      <c r="AJ85" s="119"/>
      <c r="AK85" s="119"/>
      <c r="AL85" s="119"/>
      <c r="AM85" s="119"/>
      <c r="AN85" s="116"/>
      <c r="AO85" s="201"/>
      <c r="AP85" s="118"/>
      <c r="AQ85" s="119"/>
      <c r="AR85" s="119"/>
      <c r="AS85" s="119"/>
      <c r="AT85" s="119"/>
      <c r="AU85" s="119"/>
      <c r="AV85" s="116"/>
      <c r="AW85" s="201"/>
      <c r="AX85" s="118"/>
      <c r="AY85" s="119"/>
      <c r="AZ85" s="119"/>
      <c r="BA85" s="119"/>
      <c r="BB85" s="119"/>
      <c r="BC85" s="119"/>
      <c r="BD85" s="116"/>
      <c r="BE85" s="201"/>
      <c r="BF85" s="118"/>
      <c r="BG85" s="119"/>
      <c r="BH85" s="119"/>
      <c r="BI85" s="119"/>
      <c r="BJ85" s="119"/>
      <c r="BK85" s="119"/>
      <c r="BL85" s="116"/>
      <c r="BM85" s="201"/>
      <c r="BN85" s="118"/>
      <c r="BO85" s="119"/>
      <c r="BP85" s="119"/>
      <c r="BQ85" s="119"/>
      <c r="BR85" s="119"/>
      <c r="BS85" s="119"/>
      <c r="BT85" s="116"/>
      <c r="BU85" s="201"/>
      <c r="BV85" s="118"/>
      <c r="BW85" s="119"/>
      <c r="BX85" s="119"/>
      <c r="BY85" s="119"/>
      <c r="BZ85" s="119"/>
      <c r="CA85" s="119"/>
      <c r="CB85" s="116"/>
      <c r="CC85" s="201"/>
      <c r="CD85" s="118"/>
      <c r="CE85" s="119"/>
      <c r="CF85" s="119"/>
      <c r="CG85" s="119"/>
      <c r="CH85" s="119"/>
      <c r="CI85" s="119"/>
      <c r="CJ85" s="116"/>
      <c r="CK85" s="201"/>
      <c r="CL85" s="118"/>
      <c r="CM85" s="119"/>
      <c r="CN85" s="119"/>
      <c r="CO85" s="119"/>
      <c r="CP85" s="119"/>
      <c r="CQ85" s="119"/>
      <c r="CR85" s="116"/>
      <c r="CS85" s="201"/>
      <c r="CT85" s="118"/>
      <c r="CU85" s="119"/>
      <c r="CV85" s="119"/>
      <c r="CW85" s="119"/>
      <c r="CX85" s="119"/>
      <c r="CY85" s="119"/>
      <c r="CZ85" s="116"/>
      <c r="DA85" s="201"/>
      <c r="DB85" s="118"/>
      <c r="DC85" s="119"/>
      <c r="DD85" s="119"/>
      <c r="DE85" s="119"/>
      <c r="DF85" s="119"/>
      <c r="DG85" s="119"/>
      <c r="DH85" s="116"/>
      <c r="DI85" s="201"/>
      <c r="DJ85" s="118"/>
      <c r="DK85" s="119"/>
      <c r="DL85" s="119"/>
      <c r="DM85" s="119"/>
      <c r="DN85" s="119"/>
      <c r="DO85" s="119"/>
      <c r="DP85" s="116"/>
      <c r="DQ85" s="201"/>
      <c r="DR85" s="118"/>
      <c r="DS85" s="119"/>
      <c r="DT85" s="119"/>
      <c r="DU85" s="119"/>
      <c r="DV85" s="119"/>
      <c r="DW85" s="119"/>
      <c r="DX85" s="116"/>
      <c r="DY85" s="201"/>
      <c r="DZ85" s="118"/>
      <c r="EA85" s="119"/>
      <c r="EB85" s="119"/>
      <c r="EC85" s="119"/>
      <c r="ED85" s="119"/>
      <c r="EE85" s="119"/>
      <c r="EF85" s="116"/>
      <c r="EG85" s="201"/>
      <c r="EH85" s="118"/>
      <c r="EI85" s="119"/>
      <c r="EJ85" s="119"/>
      <c r="EK85" s="119"/>
      <c r="EL85" s="119"/>
      <c r="EM85" s="119"/>
      <c r="EN85" s="116"/>
      <c r="EO85" s="201"/>
      <c r="EP85" s="118"/>
      <c r="EQ85" s="119"/>
      <c r="ER85" s="119"/>
      <c r="ES85" s="119"/>
      <c r="ET85" s="119"/>
      <c r="EU85" s="119"/>
      <c r="EV85" s="116"/>
      <c r="EW85" s="201"/>
      <c r="EX85" s="118"/>
      <c r="EY85" s="119"/>
      <c r="EZ85" s="119"/>
      <c r="FA85" s="119"/>
      <c r="FB85" s="119"/>
      <c r="FC85" s="119"/>
      <c r="FD85" s="116"/>
      <c r="FE85" s="201"/>
      <c r="FF85" s="118"/>
      <c r="FG85" s="119"/>
      <c r="FH85" s="119"/>
      <c r="FI85" s="119"/>
      <c r="FJ85" s="119"/>
      <c r="FK85" s="119"/>
      <c r="FL85" s="116"/>
      <c r="FM85" s="201"/>
      <c r="FN85" s="118"/>
      <c r="FO85" s="119"/>
      <c r="FP85" s="119"/>
      <c r="FQ85" s="119"/>
      <c r="FR85" s="119"/>
      <c r="FS85" s="119"/>
      <c r="FT85" s="116"/>
      <c r="FU85" s="201"/>
      <c r="FV85" s="118"/>
      <c r="FW85" s="119"/>
      <c r="FX85" s="119"/>
      <c r="FY85" s="119"/>
      <c r="FZ85" s="119"/>
      <c r="GA85" s="119"/>
      <c r="GB85" s="116"/>
      <c r="GC85" s="201"/>
      <c r="GD85" s="118"/>
      <c r="GE85" s="119"/>
      <c r="GF85" s="119"/>
      <c r="GG85" s="119"/>
      <c r="GH85" s="119"/>
      <c r="GI85" s="119"/>
      <c r="GJ85" s="116"/>
      <c r="GK85" s="201"/>
      <c r="GL85" s="118"/>
      <c r="GM85" s="119"/>
      <c r="GN85" s="119"/>
      <c r="GO85" s="119"/>
      <c r="GP85" s="119"/>
      <c r="GQ85" s="119"/>
      <c r="GR85" s="116"/>
      <c r="GS85" s="201"/>
      <c r="GT85" s="118"/>
      <c r="GU85" s="119"/>
      <c r="GV85" s="119"/>
      <c r="GW85" s="119"/>
      <c r="GX85" s="119"/>
      <c r="GY85" s="119"/>
      <c r="GZ85" s="116"/>
      <c r="HA85" s="201"/>
      <c r="HB85" s="118"/>
      <c r="HC85" s="119"/>
      <c r="HD85" s="119"/>
      <c r="HE85" s="119"/>
      <c r="HF85" s="119"/>
      <c r="HG85" s="119"/>
      <c r="HH85" s="116"/>
      <c r="HI85" s="201"/>
      <c r="HJ85" s="118"/>
      <c r="HK85" s="119"/>
      <c r="HL85" s="119"/>
      <c r="HM85" s="119"/>
      <c r="HN85" s="119"/>
      <c r="HO85" s="119"/>
      <c r="HP85" s="116"/>
      <c r="HQ85" s="201"/>
      <c r="HR85" s="118"/>
      <c r="HS85" s="119"/>
      <c r="HT85" s="119"/>
      <c r="HU85" s="119"/>
      <c r="HV85" s="119"/>
      <c r="HW85" s="119"/>
      <c r="HX85" s="116"/>
      <c r="HY85" s="201"/>
      <c r="HZ85" s="118"/>
      <c r="IA85" s="119"/>
      <c r="IB85" s="119"/>
      <c r="IC85" s="119"/>
      <c r="ID85" s="119"/>
      <c r="IE85" s="119"/>
      <c r="IF85" s="116"/>
      <c r="IG85" s="201"/>
      <c r="IH85" s="118"/>
      <c r="II85" s="119"/>
      <c r="IJ85" s="119"/>
      <c r="IK85" s="119"/>
      <c r="IL85" s="119"/>
      <c r="IM85" s="119"/>
      <c r="IN85" s="116"/>
      <c r="IO85" s="201"/>
      <c r="IP85" s="118"/>
      <c r="IQ85" s="119"/>
      <c r="IR85" s="119"/>
      <c r="IS85" s="119"/>
      <c r="IT85" s="119"/>
      <c r="IU85" s="119"/>
      <c r="IV85" s="116"/>
      <c r="IW85" s="201"/>
      <c r="IX85" s="118"/>
      <c r="IY85" s="119"/>
      <c r="IZ85" s="119"/>
      <c r="JA85" s="119"/>
      <c r="JB85" s="119"/>
      <c r="JC85" s="119"/>
      <c r="JD85" s="116"/>
      <c r="JE85" s="201"/>
      <c r="JF85" s="118"/>
      <c r="JG85" s="119"/>
      <c r="JH85" s="119"/>
      <c r="JI85" s="119"/>
      <c r="JJ85" s="119"/>
      <c r="JK85" s="119"/>
      <c r="JL85" s="116"/>
      <c r="JM85" s="201"/>
      <c r="JN85" s="118"/>
      <c r="JO85" s="119"/>
      <c r="JP85" s="119"/>
      <c r="JQ85" s="119"/>
      <c r="JR85" s="119"/>
      <c r="JS85" s="119"/>
      <c r="JT85" s="116"/>
      <c r="JU85" s="201"/>
      <c r="JV85" s="118"/>
      <c r="JW85" s="119"/>
      <c r="JX85" s="119"/>
      <c r="JY85" s="119"/>
      <c r="JZ85" s="119"/>
      <c r="KA85" s="119"/>
      <c r="KB85" s="116"/>
      <c r="KC85" s="201"/>
      <c r="KD85" s="118"/>
      <c r="KE85" s="119"/>
      <c r="KF85" s="119"/>
      <c r="KG85" s="119"/>
      <c r="KH85" s="119"/>
      <c r="KI85" s="119"/>
      <c r="KJ85" s="116"/>
      <c r="KK85" s="201"/>
      <c r="KL85" s="118"/>
      <c r="KM85" s="119"/>
      <c r="KN85" s="119"/>
      <c r="KO85" s="119"/>
      <c r="KP85" s="119"/>
      <c r="KQ85" s="119"/>
      <c r="KR85" s="116"/>
      <c r="KS85" s="201"/>
      <c r="KT85" s="118"/>
      <c r="KU85" s="119"/>
      <c r="KV85" s="119"/>
      <c r="KW85" s="119"/>
      <c r="KX85" s="119"/>
      <c r="KY85" s="119"/>
      <c r="KZ85" s="116"/>
      <c r="LA85" s="201"/>
      <c r="LB85" s="118"/>
      <c r="LC85" s="119"/>
      <c r="LD85" s="119"/>
      <c r="LE85" s="119"/>
      <c r="LF85" s="119"/>
      <c r="LG85" s="119"/>
      <c r="LH85" s="116"/>
      <c r="LI85" s="201"/>
      <c r="LJ85" s="118"/>
      <c r="LK85" s="119"/>
      <c r="LL85" s="119"/>
      <c r="LM85" s="119"/>
      <c r="LN85" s="119"/>
      <c r="LO85" s="119"/>
      <c r="LP85" s="116"/>
      <c r="LQ85" s="201"/>
      <c r="LR85" s="118"/>
      <c r="LS85" s="119"/>
      <c r="LT85" s="119"/>
      <c r="LU85" s="119"/>
      <c r="LV85" s="119"/>
      <c r="LW85" s="119"/>
      <c r="LX85" s="116"/>
      <c r="LY85" s="201"/>
      <c r="LZ85" s="118"/>
      <c r="MA85" s="119"/>
      <c r="MB85" s="119"/>
      <c r="MC85" s="119"/>
      <c r="MD85" s="119"/>
      <c r="ME85" s="119"/>
      <c r="MF85" s="116"/>
      <c r="MG85" s="201"/>
      <c r="MH85" s="118"/>
      <c r="MI85" s="119"/>
      <c r="MJ85" s="119"/>
      <c r="MK85" s="119"/>
      <c r="ML85" s="119"/>
      <c r="MM85" s="119"/>
      <c r="MN85" s="116"/>
      <c r="MO85" s="201"/>
      <c r="MP85" s="118"/>
      <c r="MQ85" s="119"/>
      <c r="MR85" s="119"/>
      <c r="MS85" s="119"/>
      <c r="MT85" s="119"/>
      <c r="MU85" s="119"/>
      <c r="MV85" s="116"/>
      <c r="MW85" s="201"/>
      <c r="MX85" s="118"/>
      <c r="MY85" s="119"/>
      <c r="MZ85" s="119"/>
      <c r="NA85" s="119"/>
      <c r="NB85" s="119"/>
      <c r="NC85" s="119"/>
      <c r="ND85" s="116"/>
      <c r="NE85" s="201"/>
      <c r="NF85" s="118"/>
      <c r="NG85" s="119"/>
      <c r="NH85" s="119"/>
      <c r="NI85" s="119"/>
      <c r="NJ85" s="119"/>
      <c r="NK85" s="119"/>
      <c r="NL85" s="116"/>
      <c r="NM85" s="201"/>
      <c r="NN85" s="118"/>
      <c r="NO85" s="119"/>
      <c r="NP85" s="119"/>
      <c r="NQ85" s="119"/>
      <c r="NR85" s="119"/>
      <c r="NS85" s="119"/>
      <c r="NT85" s="116"/>
      <c r="NU85" s="201"/>
      <c r="NV85" s="118"/>
      <c r="NW85" s="119"/>
      <c r="NX85" s="119"/>
      <c r="NY85" s="119"/>
      <c r="NZ85" s="119"/>
      <c r="OA85" s="119"/>
      <c r="OB85" s="116"/>
      <c r="OC85" s="201"/>
      <c r="OD85" s="118"/>
      <c r="OE85" s="119"/>
      <c r="OF85" s="119"/>
      <c r="OG85" s="119"/>
      <c r="OH85" s="119"/>
      <c r="OI85" s="119"/>
      <c r="OJ85" s="116"/>
      <c r="OK85" s="201"/>
      <c r="OL85" s="118"/>
      <c r="OM85" s="119"/>
      <c r="ON85" s="119"/>
      <c r="OO85" s="119"/>
      <c r="OP85" s="119"/>
      <c r="OQ85" s="119"/>
      <c r="OR85" s="116"/>
      <c r="OS85" s="201"/>
      <c r="OT85" s="118"/>
      <c r="OU85" s="119"/>
      <c r="OV85" s="119"/>
      <c r="OW85" s="119"/>
      <c r="OX85" s="119"/>
      <c r="OY85" s="119"/>
      <c r="OZ85" s="116"/>
      <c r="PA85" s="201"/>
      <c r="PB85" s="118"/>
      <c r="PC85" s="119"/>
      <c r="PD85" s="119"/>
      <c r="PE85" s="119"/>
      <c r="PF85" s="119"/>
      <c r="PG85" s="119"/>
      <c r="PH85" s="116"/>
      <c r="PI85" s="201"/>
      <c r="PJ85" s="118"/>
      <c r="PK85" s="119"/>
      <c r="PL85" s="119"/>
      <c r="PM85" s="119"/>
      <c r="PN85" s="119"/>
      <c r="PO85" s="119"/>
      <c r="PP85" s="116"/>
      <c r="PQ85" s="201"/>
      <c r="PR85" s="118"/>
      <c r="PS85" s="119"/>
      <c r="PT85" s="119"/>
      <c r="PU85" s="119"/>
      <c r="PV85" s="119"/>
      <c r="PW85" s="119"/>
      <c r="PX85" s="116"/>
      <c r="PY85" s="201"/>
      <c r="PZ85" s="118"/>
      <c r="QA85" s="119"/>
      <c r="QB85" s="119"/>
      <c r="QC85" s="119"/>
      <c r="QD85" s="119"/>
      <c r="QE85" s="119"/>
      <c r="QF85" s="116"/>
      <c r="QG85" s="201"/>
      <c r="QH85" s="118"/>
      <c r="QI85" s="119"/>
      <c r="QJ85" s="119"/>
      <c r="QK85" s="119"/>
      <c r="QL85" s="119"/>
      <c r="QM85" s="119"/>
      <c r="QN85" s="116"/>
      <c r="QO85" s="201"/>
      <c r="QP85" s="118"/>
      <c r="QQ85" s="119"/>
      <c r="QR85" s="119"/>
      <c r="QS85" s="119"/>
      <c r="QT85" s="119"/>
      <c r="QU85" s="119"/>
      <c r="QV85" s="116"/>
      <c r="QW85" s="201"/>
      <c r="QX85" s="118"/>
      <c r="QY85" s="119"/>
      <c r="QZ85" s="119"/>
      <c r="RA85" s="119"/>
      <c r="RB85" s="119"/>
      <c r="RC85" s="119"/>
      <c r="RD85" s="116"/>
      <c r="RE85" s="201"/>
      <c r="RF85" s="118"/>
      <c r="RG85" s="119"/>
      <c r="RH85" s="119"/>
      <c r="RI85" s="119"/>
      <c r="RJ85" s="119"/>
      <c r="RK85" s="119"/>
      <c r="RL85" s="116"/>
      <c r="RM85" s="201"/>
      <c r="RN85" s="118"/>
      <c r="RO85" s="119"/>
      <c r="RP85" s="119"/>
      <c r="RQ85" s="119"/>
      <c r="RR85" s="119"/>
      <c r="RS85" s="119"/>
      <c r="RT85" s="116"/>
      <c r="RU85" s="201"/>
      <c r="RV85" s="118"/>
      <c r="RW85" s="119"/>
      <c r="RX85" s="119"/>
      <c r="RY85" s="119"/>
      <c r="RZ85" s="119"/>
      <c r="SA85" s="119"/>
      <c r="SB85" s="116"/>
      <c r="SC85" s="201"/>
      <c r="SD85" s="118"/>
      <c r="SE85" s="119"/>
      <c r="SF85" s="119"/>
      <c r="SG85" s="119"/>
      <c r="SH85" s="119"/>
      <c r="SI85" s="119"/>
      <c r="SJ85" s="116"/>
      <c r="SK85" s="201"/>
      <c r="SL85" s="118"/>
      <c r="SM85" s="119"/>
      <c r="SN85" s="119"/>
      <c r="SO85" s="119"/>
      <c r="SP85" s="119"/>
      <c r="SQ85" s="119"/>
      <c r="SR85" s="116"/>
      <c r="SS85" s="201"/>
      <c r="ST85" s="118"/>
      <c r="SU85" s="119"/>
      <c r="SV85" s="119"/>
      <c r="SW85" s="119"/>
      <c r="SX85" s="119"/>
      <c r="SY85" s="119"/>
      <c r="SZ85" s="116"/>
      <c r="TA85" s="201"/>
      <c r="TB85" s="118"/>
      <c r="TC85" s="119"/>
      <c r="TD85" s="119"/>
      <c r="TE85" s="119"/>
      <c r="TF85" s="119"/>
      <c r="TG85" s="119"/>
      <c r="TH85" s="116"/>
      <c r="TI85" s="201"/>
      <c r="TJ85" s="118"/>
      <c r="TK85" s="119"/>
      <c r="TL85" s="119"/>
      <c r="TM85" s="119"/>
      <c r="TN85" s="119"/>
      <c r="TO85" s="119"/>
      <c r="TP85" s="116"/>
      <c r="TQ85" s="201"/>
      <c r="TR85" s="118"/>
      <c r="TS85" s="119"/>
      <c r="TT85" s="119"/>
      <c r="TU85" s="119"/>
      <c r="TV85" s="119"/>
      <c r="TW85" s="119"/>
      <c r="TX85" s="116"/>
      <c r="TY85" s="201"/>
      <c r="TZ85" s="118"/>
      <c r="UA85" s="119"/>
      <c r="UB85" s="119"/>
      <c r="UC85" s="119"/>
      <c r="UD85" s="119"/>
      <c r="UE85" s="119"/>
      <c r="UF85" s="116"/>
      <c r="UG85" s="201"/>
      <c r="UH85" s="118"/>
      <c r="UI85" s="119"/>
      <c r="UJ85" s="119"/>
      <c r="UK85" s="119"/>
      <c r="UL85" s="119"/>
      <c r="UM85" s="119"/>
      <c r="UN85" s="116"/>
      <c r="UO85" s="201"/>
      <c r="UP85" s="118"/>
      <c r="UQ85" s="119"/>
      <c r="UR85" s="119"/>
      <c r="US85" s="119"/>
      <c r="UT85" s="119"/>
      <c r="UU85" s="119"/>
      <c r="UV85" s="116"/>
      <c r="UW85" s="201"/>
      <c r="UX85" s="118"/>
      <c r="UY85" s="119"/>
      <c r="UZ85" s="119"/>
      <c r="VA85" s="119"/>
      <c r="VB85" s="119"/>
      <c r="VC85" s="119"/>
      <c r="VD85" s="116"/>
      <c r="VE85" s="201"/>
      <c r="VF85" s="118"/>
      <c r="VG85" s="119"/>
      <c r="VH85" s="119"/>
      <c r="VI85" s="119"/>
      <c r="VJ85" s="119"/>
      <c r="VK85" s="119"/>
      <c r="VL85" s="116"/>
      <c r="VM85" s="201"/>
      <c r="VN85" s="118"/>
      <c r="VO85" s="119"/>
      <c r="VP85" s="119"/>
      <c r="VQ85" s="119"/>
      <c r="VR85" s="119"/>
      <c r="VS85" s="119"/>
      <c r="VT85" s="116"/>
      <c r="VU85" s="201"/>
      <c r="VV85" s="118"/>
      <c r="VW85" s="119"/>
      <c r="VX85" s="119"/>
      <c r="VY85" s="119"/>
      <c r="VZ85" s="119"/>
      <c r="WA85" s="119"/>
      <c r="WB85" s="116"/>
      <c r="WC85" s="201"/>
      <c r="WD85" s="118"/>
      <c r="WE85" s="119"/>
      <c r="WF85" s="119"/>
      <c r="WG85" s="119"/>
      <c r="WH85" s="119"/>
      <c r="WI85" s="119"/>
      <c r="WJ85" s="116"/>
      <c r="WK85" s="201"/>
      <c r="WL85" s="118"/>
      <c r="WM85" s="119"/>
      <c r="WN85" s="119"/>
      <c r="WO85" s="119"/>
      <c r="WP85" s="119"/>
      <c r="WQ85" s="119"/>
      <c r="WR85" s="116"/>
      <c r="WS85" s="201"/>
      <c r="WT85" s="118"/>
      <c r="WU85" s="119"/>
      <c r="WV85" s="119"/>
      <c r="WW85" s="119"/>
      <c r="WX85" s="119"/>
      <c r="WY85" s="119"/>
      <c r="WZ85" s="116"/>
      <c r="XA85" s="201"/>
      <c r="XB85" s="118"/>
      <c r="XC85" s="119"/>
      <c r="XD85" s="119"/>
      <c r="XE85" s="119"/>
      <c r="XF85" s="119"/>
      <c r="XG85" s="119"/>
      <c r="XH85" s="116"/>
      <c r="XI85" s="201"/>
      <c r="XJ85" s="118"/>
      <c r="XK85" s="119"/>
      <c r="XL85" s="119"/>
      <c r="XM85" s="119"/>
      <c r="XN85" s="119"/>
      <c r="XO85" s="119"/>
      <c r="XP85" s="116"/>
      <c r="XQ85" s="201"/>
      <c r="XR85" s="118"/>
      <c r="XS85" s="119"/>
      <c r="XT85" s="119"/>
      <c r="XU85" s="119"/>
      <c r="XV85" s="119"/>
      <c r="XW85" s="119"/>
      <c r="XX85" s="116"/>
      <c r="XY85" s="201"/>
      <c r="XZ85" s="118"/>
      <c r="YA85" s="119"/>
      <c r="YB85" s="119"/>
      <c r="YC85" s="119"/>
      <c r="YD85" s="119"/>
      <c r="YE85" s="119"/>
      <c r="YF85" s="116"/>
      <c r="YG85" s="201"/>
      <c r="YH85" s="118"/>
      <c r="YI85" s="119"/>
      <c r="YJ85" s="119"/>
      <c r="YK85" s="119"/>
      <c r="YL85" s="119"/>
      <c r="YM85" s="119"/>
      <c r="YN85" s="116"/>
      <c r="YO85" s="201"/>
      <c r="YP85" s="118"/>
      <c r="YQ85" s="119"/>
      <c r="YR85" s="119"/>
      <c r="YS85" s="119"/>
      <c r="YT85" s="119"/>
      <c r="YU85" s="119"/>
      <c r="YV85" s="116"/>
      <c r="YW85" s="201"/>
      <c r="YX85" s="118"/>
      <c r="YY85" s="119"/>
      <c r="YZ85" s="119"/>
      <c r="ZA85" s="119"/>
      <c r="ZB85" s="119"/>
      <c r="ZC85" s="119"/>
      <c r="ZD85" s="116"/>
      <c r="ZE85" s="201"/>
      <c r="ZF85" s="118"/>
      <c r="ZG85" s="119"/>
      <c r="ZH85" s="119"/>
      <c r="ZI85" s="119"/>
      <c r="ZJ85" s="119"/>
      <c r="ZK85" s="119"/>
      <c r="ZL85" s="116"/>
      <c r="ZM85" s="201"/>
      <c r="ZN85" s="118"/>
      <c r="ZO85" s="119"/>
      <c r="ZP85" s="119"/>
      <c r="ZQ85" s="119"/>
      <c r="ZR85" s="119"/>
      <c r="ZS85" s="119"/>
      <c r="ZT85" s="116"/>
      <c r="ZU85" s="201"/>
      <c r="ZV85" s="118"/>
      <c r="ZW85" s="119"/>
      <c r="ZX85" s="119"/>
      <c r="ZY85" s="119"/>
      <c r="ZZ85" s="119"/>
      <c r="AAA85" s="119"/>
      <c r="AAB85" s="116"/>
      <c r="AAC85" s="201"/>
      <c r="AAD85" s="118"/>
      <c r="AAE85" s="119"/>
      <c r="AAF85" s="119"/>
      <c r="AAG85" s="119"/>
      <c r="AAH85" s="119"/>
      <c r="AAI85" s="119"/>
      <c r="AAJ85" s="116"/>
      <c r="AAK85" s="201"/>
      <c r="AAL85" s="118"/>
      <c r="AAM85" s="119"/>
      <c r="AAN85" s="119"/>
      <c r="AAO85" s="119"/>
      <c r="AAP85" s="119"/>
      <c r="AAQ85" s="119"/>
      <c r="AAR85" s="116"/>
      <c r="AAS85" s="201"/>
      <c r="AAT85" s="118"/>
      <c r="AAU85" s="119"/>
      <c r="AAV85" s="119"/>
      <c r="AAW85" s="119"/>
      <c r="AAX85" s="119"/>
      <c r="AAY85" s="119"/>
      <c r="AAZ85" s="116"/>
      <c r="ABA85" s="201"/>
      <c r="ABB85" s="118"/>
      <c r="ABC85" s="119"/>
      <c r="ABD85" s="119"/>
      <c r="ABE85" s="119"/>
      <c r="ABF85" s="119"/>
      <c r="ABG85" s="119"/>
      <c r="ABH85" s="116"/>
      <c r="ABI85" s="201"/>
      <c r="ABJ85" s="118"/>
      <c r="ABK85" s="119"/>
      <c r="ABL85" s="119"/>
      <c r="ABM85" s="119"/>
      <c r="ABN85" s="119"/>
      <c r="ABO85" s="119"/>
      <c r="ABP85" s="116"/>
      <c r="ABQ85" s="201"/>
      <c r="ABR85" s="118"/>
      <c r="ABS85" s="119"/>
      <c r="ABT85" s="119"/>
      <c r="ABU85" s="119"/>
      <c r="ABV85" s="119"/>
      <c r="ABW85" s="119"/>
      <c r="ABX85" s="116"/>
      <c r="ABY85" s="201"/>
      <c r="ABZ85" s="118"/>
      <c r="ACA85" s="119"/>
      <c r="ACB85" s="119"/>
      <c r="ACC85" s="119"/>
      <c r="ACD85" s="119"/>
      <c r="ACE85" s="119"/>
      <c r="ACF85" s="116"/>
      <c r="ACG85" s="201"/>
      <c r="ACH85" s="118"/>
      <c r="ACI85" s="119"/>
      <c r="ACJ85" s="119"/>
      <c r="ACK85" s="119"/>
      <c r="ACL85" s="119"/>
      <c r="ACM85" s="119"/>
      <c r="ACN85" s="116"/>
      <c r="ACO85" s="201"/>
      <c r="ACP85" s="118"/>
      <c r="ACQ85" s="119"/>
      <c r="ACR85" s="119"/>
      <c r="ACS85" s="119"/>
      <c r="ACT85" s="119"/>
      <c r="ACU85" s="119"/>
      <c r="ACV85" s="116"/>
      <c r="ACW85" s="201"/>
      <c r="ACX85" s="118"/>
      <c r="ACY85" s="119"/>
      <c r="ACZ85" s="119"/>
      <c r="ADA85" s="119"/>
      <c r="ADB85" s="119"/>
      <c r="ADC85" s="119"/>
      <c r="ADD85" s="116"/>
      <c r="ADE85" s="201"/>
      <c r="ADF85" s="118"/>
      <c r="ADG85" s="119"/>
      <c r="ADH85" s="119"/>
      <c r="ADI85" s="119"/>
      <c r="ADJ85" s="119"/>
      <c r="ADK85" s="119"/>
      <c r="ADL85" s="116"/>
      <c r="ADM85" s="201"/>
      <c r="ADN85" s="118"/>
      <c r="ADO85" s="119"/>
      <c r="ADP85" s="119"/>
      <c r="ADQ85" s="119"/>
      <c r="ADR85" s="119"/>
      <c r="ADS85" s="119"/>
      <c r="ADT85" s="116"/>
      <c r="ADU85" s="201"/>
      <c r="ADV85" s="118"/>
      <c r="ADW85" s="119"/>
      <c r="ADX85" s="119"/>
      <c r="ADY85" s="119"/>
      <c r="ADZ85" s="119"/>
      <c r="AEA85" s="119"/>
      <c r="AEB85" s="116"/>
      <c r="AEC85" s="201"/>
      <c r="AED85" s="118"/>
      <c r="AEE85" s="119"/>
      <c r="AEF85" s="119"/>
      <c r="AEG85" s="119"/>
      <c r="AEH85" s="119"/>
      <c r="AEI85" s="119"/>
      <c r="AEJ85" s="116"/>
      <c r="AEK85" s="201"/>
      <c r="AEL85" s="118"/>
      <c r="AEM85" s="119"/>
      <c r="AEN85" s="119"/>
      <c r="AEO85" s="119"/>
      <c r="AEP85" s="119"/>
      <c r="AEQ85" s="119"/>
      <c r="AER85" s="116"/>
      <c r="AES85" s="201"/>
      <c r="AET85" s="118"/>
      <c r="AEU85" s="119"/>
      <c r="AEV85" s="119"/>
      <c r="AEW85" s="119"/>
      <c r="AEX85" s="119"/>
      <c r="AEY85" s="119"/>
      <c r="AEZ85" s="116"/>
      <c r="AFA85" s="201"/>
      <c r="AFB85" s="118"/>
      <c r="AFC85" s="119"/>
      <c r="AFD85" s="119"/>
      <c r="AFE85" s="119"/>
      <c r="AFF85" s="119"/>
      <c r="AFG85" s="119"/>
      <c r="AFH85" s="116"/>
      <c r="AFI85" s="201"/>
      <c r="AFJ85" s="118"/>
      <c r="AFK85" s="119"/>
      <c r="AFL85" s="119"/>
      <c r="AFM85" s="119"/>
      <c r="AFN85" s="119"/>
      <c r="AFO85" s="119"/>
      <c r="AFP85" s="116"/>
      <c r="AFQ85" s="201"/>
      <c r="AFR85" s="118"/>
      <c r="AFS85" s="119"/>
      <c r="AFT85" s="119"/>
      <c r="AFU85" s="119"/>
      <c r="AFV85" s="119"/>
      <c r="AFW85" s="119"/>
      <c r="AFX85" s="116"/>
      <c r="AFY85" s="201"/>
      <c r="AFZ85" s="118"/>
      <c r="AGA85" s="119"/>
      <c r="AGB85" s="119"/>
      <c r="AGC85" s="119"/>
      <c r="AGD85" s="119"/>
      <c r="AGE85" s="119"/>
      <c r="AGF85" s="116"/>
      <c r="AGG85" s="201"/>
      <c r="AGH85" s="118"/>
      <c r="AGI85" s="119"/>
      <c r="AGJ85" s="119"/>
      <c r="AGK85" s="119"/>
      <c r="AGL85" s="119"/>
      <c r="AGM85" s="119"/>
      <c r="AGN85" s="116"/>
      <c r="AGO85" s="201"/>
      <c r="AGP85" s="118"/>
      <c r="AGQ85" s="119"/>
      <c r="AGR85" s="119"/>
      <c r="AGS85" s="119"/>
      <c r="AGT85" s="119"/>
      <c r="AGU85" s="119"/>
      <c r="AGV85" s="116"/>
      <c r="AGW85" s="201"/>
      <c r="AGX85" s="118"/>
      <c r="AGY85" s="119"/>
      <c r="AGZ85" s="119"/>
      <c r="AHA85" s="119"/>
      <c r="AHB85" s="119"/>
      <c r="AHC85" s="119"/>
      <c r="AHD85" s="116"/>
      <c r="AHE85" s="201"/>
      <c r="AHF85" s="118"/>
      <c r="AHG85" s="119"/>
      <c r="AHH85" s="119"/>
      <c r="AHI85" s="119"/>
      <c r="AHJ85" s="119"/>
      <c r="AHK85" s="119"/>
      <c r="AHL85" s="116"/>
      <c r="AHM85" s="201"/>
      <c r="AHN85" s="118"/>
      <c r="AHO85" s="119"/>
      <c r="AHP85" s="119"/>
      <c r="AHQ85" s="119"/>
      <c r="AHR85" s="119"/>
      <c r="AHS85" s="119"/>
      <c r="AHT85" s="116"/>
      <c r="AHU85" s="201"/>
      <c r="AHV85" s="118"/>
      <c r="AHW85" s="119"/>
      <c r="AHX85" s="119"/>
      <c r="AHY85" s="119"/>
      <c r="AHZ85" s="119"/>
      <c r="AIA85" s="119"/>
      <c r="AIB85" s="116"/>
      <c r="AIC85" s="201"/>
      <c r="AID85" s="118"/>
      <c r="AIE85" s="119"/>
      <c r="AIF85" s="119"/>
      <c r="AIG85" s="119"/>
      <c r="AIH85" s="119"/>
      <c r="AII85" s="119"/>
      <c r="AIJ85" s="116"/>
      <c r="AIK85" s="201"/>
      <c r="AIL85" s="118"/>
      <c r="AIM85" s="119"/>
      <c r="AIN85" s="119"/>
      <c r="AIO85" s="119"/>
      <c r="AIP85" s="119"/>
      <c r="AIQ85" s="119"/>
      <c r="AIR85" s="116"/>
      <c r="AIS85" s="201"/>
      <c r="AIT85" s="118"/>
      <c r="AIU85" s="119"/>
      <c r="AIV85" s="119"/>
      <c r="AIW85" s="119"/>
      <c r="AIX85" s="119"/>
      <c r="AIY85" s="119"/>
      <c r="AIZ85" s="116"/>
      <c r="AJA85" s="201"/>
      <c r="AJB85" s="118"/>
      <c r="AJC85" s="119"/>
      <c r="AJD85" s="119"/>
      <c r="AJE85" s="119"/>
      <c r="AJF85" s="119"/>
      <c r="AJG85" s="119"/>
      <c r="AJH85" s="116"/>
      <c r="AJI85" s="201"/>
      <c r="AJJ85" s="118"/>
      <c r="AJK85" s="119"/>
      <c r="AJL85" s="119"/>
      <c r="AJM85" s="119"/>
      <c r="AJN85" s="119"/>
      <c r="AJO85" s="119"/>
      <c r="AJP85" s="116"/>
      <c r="AJQ85" s="201"/>
      <c r="AJR85" s="118"/>
      <c r="AJS85" s="119"/>
      <c r="AJT85" s="119"/>
      <c r="AJU85" s="119"/>
      <c r="AJV85" s="119"/>
      <c r="AJW85" s="119"/>
      <c r="AJX85" s="116"/>
      <c r="AJY85" s="201"/>
      <c r="AJZ85" s="118"/>
      <c r="AKA85" s="119"/>
      <c r="AKB85" s="119"/>
      <c r="AKC85" s="119"/>
      <c r="AKD85" s="119"/>
      <c r="AKE85" s="119"/>
      <c r="AKF85" s="116"/>
      <c r="AKG85" s="201"/>
      <c r="AKH85" s="118"/>
      <c r="AKI85" s="119"/>
      <c r="AKJ85" s="119"/>
      <c r="AKK85" s="119"/>
      <c r="AKL85" s="119"/>
      <c r="AKM85" s="119"/>
      <c r="AKN85" s="116"/>
      <c r="AKO85" s="201"/>
      <c r="AKP85" s="118"/>
      <c r="AKQ85" s="119"/>
      <c r="AKR85" s="119"/>
      <c r="AKS85" s="119"/>
      <c r="AKT85" s="119"/>
      <c r="AKU85" s="119"/>
      <c r="AKV85" s="116"/>
      <c r="AKW85" s="201"/>
      <c r="AKX85" s="118"/>
      <c r="AKY85" s="119"/>
      <c r="AKZ85" s="119"/>
      <c r="ALA85" s="119"/>
      <c r="ALB85" s="119"/>
      <c r="ALC85" s="119"/>
      <c r="ALD85" s="116"/>
      <c r="ALE85" s="201"/>
      <c r="ALF85" s="118"/>
      <c r="ALG85" s="119"/>
      <c r="ALH85" s="119"/>
      <c r="ALI85" s="119"/>
      <c r="ALJ85" s="119"/>
      <c r="ALK85" s="119"/>
      <c r="ALL85" s="116"/>
      <c r="ALM85" s="201"/>
      <c r="ALN85" s="118"/>
      <c r="ALO85" s="119"/>
      <c r="ALP85" s="119"/>
      <c r="ALQ85" s="119"/>
      <c r="ALR85" s="119"/>
      <c r="ALS85" s="119"/>
      <c r="ALT85" s="116"/>
      <c r="ALU85" s="201"/>
      <c r="ALV85" s="118"/>
      <c r="ALW85" s="119"/>
      <c r="ALX85" s="119"/>
      <c r="ALY85" s="119"/>
      <c r="ALZ85" s="119"/>
      <c r="AMA85" s="119"/>
      <c r="AMB85" s="116"/>
      <c r="AMC85" s="201"/>
      <c r="AMD85" s="118"/>
      <c r="AME85" s="119"/>
      <c r="AMF85" s="119"/>
      <c r="AMG85" s="119"/>
      <c r="AMH85" s="119"/>
      <c r="AMI85" s="119"/>
      <c r="AMJ85" s="116"/>
      <c r="AMK85" s="201"/>
      <c r="AML85" s="118"/>
      <c r="AMM85" s="119"/>
      <c r="AMN85" s="119"/>
      <c r="AMO85" s="119"/>
      <c r="AMP85" s="119"/>
      <c r="AMQ85" s="119"/>
      <c r="AMR85" s="116"/>
      <c r="AMS85" s="201"/>
      <c r="AMT85" s="118"/>
      <c r="AMU85" s="119"/>
      <c r="AMV85" s="119"/>
      <c r="AMW85" s="119"/>
      <c r="AMX85" s="119"/>
      <c r="AMY85" s="119"/>
      <c r="AMZ85" s="116"/>
      <c r="ANA85" s="201"/>
      <c r="ANB85" s="118"/>
      <c r="ANC85" s="119"/>
      <c r="AND85" s="119"/>
      <c r="ANE85" s="119"/>
      <c r="ANF85" s="119"/>
      <c r="ANG85" s="119"/>
      <c r="ANH85" s="116"/>
      <c r="ANI85" s="201"/>
      <c r="ANJ85" s="118"/>
      <c r="ANK85" s="119"/>
      <c r="ANL85" s="119"/>
      <c r="ANM85" s="119"/>
      <c r="ANN85" s="119"/>
      <c r="ANO85" s="119"/>
      <c r="ANP85" s="116"/>
      <c r="ANQ85" s="201"/>
      <c r="ANR85" s="118"/>
      <c r="ANS85" s="119"/>
      <c r="ANT85" s="119"/>
      <c r="ANU85" s="119"/>
      <c r="ANV85" s="119"/>
      <c r="ANW85" s="119"/>
      <c r="ANX85" s="116"/>
      <c r="ANY85" s="201"/>
      <c r="ANZ85" s="118"/>
      <c r="AOA85" s="119"/>
      <c r="AOB85" s="119"/>
      <c r="AOC85" s="119"/>
      <c r="AOD85" s="119"/>
      <c r="AOE85" s="119"/>
      <c r="AOF85" s="116"/>
      <c r="AOG85" s="201"/>
      <c r="AOH85" s="118"/>
      <c r="AOI85" s="119"/>
      <c r="AOJ85" s="119"/>
      <c r="AOK85" s="119"/>
      <c r="AOL85" s="119"/>
      <c r="AOM85" s="119"/>
      <c r="AON85" s="116"/>
      <c r="AOO85" s="201"/>
      <c r="AOP85" s="118"/>
      <c r="AOQ85" s="119"/>
      <c r="AOR85" s="119"/>
      <c r="AOS85" s="119"/>
      <c r="AOT85" s="119"/>
      <c r="AOU85" s="119"/>
      <c r="AOV85" s="116"/>
      <c r="AOW85" s="201"/>
      <c r="AOX85" s="118"/>
      <c r="AOY85" s="119"/>
      <c r="AOZ85" s="119"/>
      <c r="APA85" s="119"/>
      <c r="APB85" s="119"/>
      <c r="APC85" s="119"/>
      <c r="APD85" s="116"/>
      <c r="APE85" s="201"/>
      <c r="APF85" s="118"/>
      <c r="APG85" s="119"/>
      <c r="APH85" s="119"/>
      <c r="API85" s="119"/>
      <c r="APJ85" s="119"/>
      <c r="APK85" s="119"/>
      <c r="APL85" s="116"/>
      <c r="APM85" s="201"/>
      <c r="APN85" s="118"/>
      <c r="APO85" s="119"/>
      <c r="APP85" s="119"/>
      <c r="APQ85" s="119"/>
      <c r="APR85" s="119"/>
      <c r="APS85" s="119"/>
      <c r="APT85" s="116"/>
      <c r="APU85" s="201"/>
      <c r="APV85" s="118"/>
      <c r="APW85" s="119"/>
      <c r="APX85" s="119"/>
      <c r="APY85" s="119"/>
      <c r="APZ85" s="119"/>
      <c r="AQA85" s="119"/>
      <c r="AQB85" s="116"/>
      <c r="AQC85" s="201"/>
      <c r="AQD85" s="118"/>
      <c r="AQE85" s="119"/>
      <c r="AQF85" s="119"/>
      <c r="AQG85" s="119"/>
      <c r="AQH85" s="119"/>
      <c r="AQI85" s="119"/>
      <c r="AQJ85" s="116"/>
      <c r="AQK85" s="201"/>
      <c r="AQL85" s="118"/>
      <c r="AQM85" s="119"/>
      <c r="AQN85" s="119"/>
      <c r="AQO85" s="119"/>
      <c r="AQP85" s="119"/>
      <c r="AQQ85" s="119"/>
      <c r="AQR85" s="116"/>
      <c r="AQS85" s="201"/>
      <c r="AQT85" s="118"/>
      <c r="AQU85" s="119"/>
      <c r="AQV85" s="119"/>
      <c r="AQW85" s="119"/>
      <c r="AQX85" s="119"/>
      <c r="AQY85" s="119"/>
      <c r="AQZ85" s="116"/>
      <c r="ARA85" s="201"/>
      <c r="ARB85" s="118"/>
      <c r="ARC85" s="119"/>
      <c r="ARD85" s="119"/>
      <c r="ARE85" s="119"/>
      <c r="ARF85" s="119"/>
      <c r="ARG85" s="119"/>
      <c r="ARH85" s="116"/>
      <c r="ARI85" s="201"/>
      <c r="ARJ85" s="118"/>
      <c r="ARK85" s="119"/>
      <c r="ARL85" s="119"/>
      <c r="ARM85" s="119"/>
      <c r="ARN85" s="119"/>
      <c r="ARO85" s="119"/>
      <c r="ARP85" s="116"/>
      <c r="ARQ85" s="201"/>
      <c r="ARR85" s="118"/>
      <c r="ARS85" s="119"/>
      <c r="ART85" s="119"/>
      <c r="ARU85" s="119"/>
      <c r="ARV85" s="119"/>
      <c r="ARW85" s="119"/>
      <c r="ARX85" s="116"/>
      <c r="ARY85" s="201"/>
      <c r="ARZ85" s="118"/>
      <c r="ASA85" s="119"/>
      <c r="ASB85" s="119"/>
      <c r="ASC85" s="119"/>
      <c r="ASD85" s="119"/>
      <c r="ASE85" s="119"/>
      <c r="ASF85" s="116"/>
      <c r="ASG85" s="201"/>
      <c r="ASH85" s="118"/>
      <c r="ASI85" s="119"/>
      <c r="ASJ85" s="119"/>
      <c r="ASK85" s="119"/>
      <c r="ASL85" s="119"/>
      <c r="ASM85" s="119"/>
      <c r="ASN85" s="116"/>
      <c r="ASO85" s="201"/>
      <c r="ASP85" s="118"/>
      <c r="ASQ85" s="119"/>
      <c r="ASR85" s="119"/>
      <c r="ASS85" s="119"/>
      <c r="AST85" s="119"/>
      <c r="ASU85" s="119"/>
      <c r="ASV85" s="116"/>
      <c r="ASW85" s="201"/>
      <c r="ASX85" s="118"/>
      <c r="ASY85" s="119"/>
      <c r="ASZ85" s="119"/>
      <c r="ATA85" s="119"/>
      <c r="ATB85" s="119"/>
      <c r="ATC85" s="119"/>
      <c r="ATD85" s="116"/>
      <c r="ATE85" s="201"/>
      <c r="ATF85" s="118"/>
      <c r="ATG85" s="119"/>
      <c r="ATH85" s="119"/>
      <c r="ATI85" s="119"/>
      <c r="ATJ85" s="119"/>
      <c r="ATK85" s="119"/>
      <c r="ATL85" s="116"/>
      <c r="ATM85" s="201"/>
      <c r="ATN85" s="118"/>
      <c r="ATO85" s="119"/>
      <c r="ATP85" s="119"/>
      <c r="ATQ85" s="119"/>
      <c r="ATR85" s="119"/>
      <c r="ATS85" s="119"/>
      <c r="ATT85" s="116"/>
      <c r="ATU85" s="201"/>
      <c r="ATV85" s="118"/>
      <c r="ATW85" s="119"/>
      <c r="ATX85" s="119"/>
      <c r="ATY85" s="119"/>
      <c r="ATZ85" s="119"/>
      <c r="AUA85" s="119"/>
      <c r="AUB85" s="116"/>
      <c r="AUC85" s="201"/>
      <c r="AUD85" s="118"/>
      <c r="AUE85" s="119"/>
      <c r="AUF85" s="119"/>
      <c r="AUG85" s="119"/>
      <c r="AUH85" s="119"/>
      <c r="AUI85" s="119"/>
      <c r="AUJ85" s="116"/>
      <c r="AUK85" s="201"/>
      <c r="AUL85" s="118"/>
      <c r="AUM85" s="119"/>
      <c r="AUN85" s="119"/>
      <c r="AUO85" s="119"/>
      <c r="AUP85" s="119"/>
      <c r="AUQ85" s="119"/>
      <c r="AUR85" s="116"/>
      <c r="AUS85" s="201"/>
      <c r="AUT85" s="118"/>
      <c r="AUU85" s="119"/>
      <c r="AUV85" s="119"/>
      <c r="AUW85" s="119"/>
      <c r="AUX85" s="119"/>
      <c r="AUY85" s="119"/>
      <c r="AUZ85" s="116"/>
      <c r="AVA85" s="201"/>
      <c r="AVB85" s="118"/>
      <c r="AVC85" s="119"/>
      <c r="AVD85" s="119"/>
      <c r="AVE85" s="119"/>
      <c r="AVF85" s="119"/>
      <c r="AVG85" s="119"/>
      <c r="AVH85" s="116"/>
      <c r="AVI85" s="201"/>
      <c r="AVJ85" s="118"/>
      <c r="AVK85" s="119"/>
      <c r="AVL85" s="119"/>
      <c r="AVM85" s="119"/>
      <c r="AVN85" s="119"/>
      <c r="AVO85" s="119"/>
      <c r="AVP85" s="116"/>
      <c r="AVQ85" s="201"/>
      <c r="AVR85" s="118"/>
      <c r="AVS85" s="119"/>
      <c r="AVT85" s="119"/>
      <c r="AVU85" s="119"/>
      <c r="AVV85" s="119"/>
      <c r="AVW85" s="119"/>
      <c r="AVX85" s="116"/>
      <c r="AVY85" s="201"/>
      <c r="AVZ85" s="118"/>
      <c r="AWA85" s="119"/>
      <c r="AWB85" s="119"/>
      <c r="AWC85" s="119"/>
      <c r="AWD85" s="119"/>
      <c r="AWE85" s="119"/>
      <c r="AWF85" s="116"/>
      <c r="AWG85" s="201"/>
      <c r="AWH85" s="118"/>
      <c r="AWI85" s="119"/>
      <c r="AWJ85" s="119"/>
      <c r="AWK85" s="119"/>
      <c r="AWL85" s="119"/>
      <c r="AWM85" s="119"/>
      <c r="AWN85" s="116"/>
      <c r="AWO85" s="201"/>
      <c r="AWP85" s="118"/>
      <c r="AWQ85" s="119"/>
      <c r="AWR85" s="119"/>
      <c r="AWS85" s="119"/>
      <c r="AWT85" s="119"/>
      <c r="AWU85" s="119"/>
      <c r="AWV85" s="116"/>
      <c r="AWW85" s="201"/>
      <c r="AWX85" s="118"/>
      <c r="AWY85" s="119"/>
      <c r="AWZ85" s="119"/>
      <c r="AXA85" s="119"/>
      <c r="AXB85" s="119"/>
      <c r="AXC85" s="119"/>
      <c r="AXD85" s="116"/>
      <c r="AXE85" s="201"/>
      <c r="AXF85" s="118"/>
      <c r="AXG85" s="119"/>
      <c r="AXH85" s="119"/>
      <c r="AXI85" s="119"/>
      <c r="AXJ85" s="119"/>
      <c r="AXK85" s="119"/>
      <c r="AXL85" s="116"/>
      <c r="AXM85" s="201"/>
      <c r="AXN85" s="118"/>
      <c r="AXO85" s="119"/>
      <c r="AXP85" s="119"/>
      <c r="AXQ85" s="119"/>
      <c r="AXR85" s="119"/>
      <c r="AXS85" s="119"/>
      <c r="AXT85" s="116"/>
      <c r="AXU85" s="201"/>
      <c r="AXV85" s="118"/>
      <c r="AXW85" s="119"/>
      <c r="AXX85" s="119"/>
      <c r="AXY85" s="119"/>
      <c r="AXZ85" s="119"/>
      <c r="AYA85" s="119"/>
      <c r="AYB85" s="116"/>
      <c r="AYC85" s="201"/>
      <c r="AYD85" s="118"/>
      <c r="AYE85" s="119"/>
      <c r="AYF85" s="119"/>
      <c r="AYG85" s="119"/>
      <c r="AYH85" s="119"/>
      <c r="AYI85" s="119"/>
      <c r="AYJ85" s="116"/>
      <c r="AYK85" s="201"/>
      <c r="AYL85" s="118"/>
      <c r="AYM85" s="119"/>
      <c r="AYN85" s="119"/>
      <c r="AYO85" s="119"/>
      <c r="AYP85" s="119"/>
      <c r="AYQ85" s="119"/>
      <c r="AYR85" s="116"/>
      <c r="AYS85" s="201"/>
      <c r="AYT85" s="118"/>
      <c r="AYU85" s="119"/>
      <c r="AYV85" s="119"/>
      <c r="AYW85" s="119"/>
      <c r="AYX85" s="119"/>
      <c r="AYY85" s="119"/>
      <c r="AYZ85" s="116"/>
      <c r="AZA85" s="201"/>
      <c r="AZB85" s="118"/>
      <c r="AZC85" s="119"/>
      <c r="AZD85" s="119"/>
      <c r="AZE85" s="119"/>
      <c r="AZF85" s="119"/>
      <c r="AZG85" s="119"/>
      <c r="AZH85" s="116"/>
      <c r="AZI85" s="201"/>
      <c r="AZJ85" s="118"/>
      <c r="AZK85" s="119"/>
      <c r="AZL85" s="119"/>
      <c r="AZM85" s="119"/>
      <c r="AZN85" s="119"/>
      <c r="AZO85" s="119"/>
      <c r="AZP85" s="116"/>
      <c r="AZQ85" s="201"/>
      <c r="AZR85" s="118"/>
      <c r="AZS85" s="119"/>
      <c r="AZT85" s="119"/>
      <c r="AZU85" s="119"/>
      <c r="AZV85" s="119"/>
      <c r="AZW85" s="119"/>
      <c r="AZX85" s="116"/>
      <c r="AZY85" s="201"/>
      <c r="AZZ85" s="118"/>
      <c r="BAA85" s="119"/>
      <c r="BAB85" s="119"/>
      <c r="BAC85" s="119"/>
      <c r="BAD85" s="119"/>
      <c r="BAE85" s="119"/>
      <c r="BAF85" s="116"/>
      <c r="BAG85" s="201"/>
      <c r="BAH85" s="118"/>
      <c r="BAI85" s="119"/>
      <c r="BAJ85" s="119"/>
      <c r="BAK85" s="119"/>
      <c r="BAL85" s="119"/>
      <c r="BAM85" s="119"/>
      <c r="BAN85" s="116"/>
      <c r="BAO85" s="201"/>
      <c r="BAP85" s="118"/>
      <c r="BAQ85" s="119"/>
      <c r="BAR85" s="119"/>
      <c r="BAS85" s="119"/>
      <c r="BAT85" s="119"/>
      <c r="BAU85" s="119"/>
      <c r="BAV85" s="116"/>
      <c r="BAW85" s="201"/>
      <c r="BAX85" s="118"/>
      <c r="BAY85" s="119"/>
      <c r="BAZ85" s="119"/>
      <c r="BBA85" s="119"/>
      <c r="BBB85" s="119"/>
      <c r="BBC85" s="119"/>
      <c r="BBD85" s="116"/>
      <c r="BBE85" s="201"/>
      <c r="BBF85" s="118"/>
      <c r="BBG85" s="119"/>
      <c r="BBH85" s="119"/>
      <c r="BBI85" s="119"/>
      <c r="BBJ85" s="119"/>
      <c r="BBK85" s="119"/>
      <c r="BBL85" s="116"/>
      <c r="BBM85" s="201"/>
      <c r="BBN85" s="118"/>
      <c r="BBO85" s="119"/>
      <c r="BBP85" s="119"/>
      <c r="BBQ85" s="119"/>
      <c r="BBR85" s="119"/>
      <c r="BBS85" s="119"/>
      <c r="BBT85" s="116"/>
      <c r="BBU85" s="201"/>
      <c r="BBV85" s="118"/>
      <c r="BBW85" s="119"/>
      <c r="BBX85" s="119"/>
      <c r="BBY85" s="119"/>
      <c r="BBZ85" s="119"/>
      <c r="BCA85" s="119"/>
      <c r="BCB85" s="116"/>
      <c r="BCC85" s="201"/>
      <c r="BCD85" s="118"/>
      <c r="BCE85" s="119"/>
      <c r="BCF85" s="119"/>
      <c r="BCG85" s="119"/>
      <c r="BCH85" s="119"/>
      <c r="BCI85" s="119"/>
      <c r="BCJ85" s="116"/>
      <c r="BCK85" s="201"/>
      <c r="BCL85" s="118"/>
      <c r="BCM85" s="119"/>
      <c r="BCN85" s="119"/>
      <c r="BCO85" s="119"/>
      <c r="BCP85" s="119"/>
      <c r="BCQ85" s="119"/>
      <c r="BCR85" s="116"/>
      <c r="BCS85" s="201"/>
      <c r="BCT85" s="118"/>
      <c r="BCU85" s="119"/>
      <c r="BCV85" s="119"/>
      <c r="BCW85" s="119"/>
      <c r="BCX85" s="119"/>
      <c r="BCY85" s="119"/>
      <c r="BCZ85" s="116"/>
      <c r="BDA85" s="201"/>
      <c r="BDB85" s="118"/>
      <c r="BDC85" s="119"/>
      <c r="BDD85" s="119"/>
      <c r="BDE85" s="119"/>
      <c r="BDF85" s="119"/>
      <c r="BDG85" s="119"/>
      <c r="BDH85" s="116"/>
      <c r="BDI85" s="201"/>
      <c r="BDJ85" s="118"/>
      <c r="BDK85" s="119"/>
      <c r="BDL85" s="119"/>
      <c r="BDM85" s="119"/>
      <c r="BDN85" s="119"/>
      <c r="BDO85" s="119"/>
      <c r="BDP85" s="116"/>
      <c r="BDQ85" s="201"/>
      <c r="BDR85" s="118"/>
      <c r="BDS85" s="119"/>
      <c r="BDT85" s="119"/>
      <c r="BDU85" s="119"/>
      <c r="BDV85" s="119"/>
      <c r="BDW85" s="119"/>
      <c r="BDX85" s="116"/>
      <c r="BDY85" s="201"/>
      <c r="BDZ85" s="118"/>
      <c r="BEA85" s="119"/>
      <c r="BEB85" s="119"/>
      <c r="BEC85" s="119"/>
      <c r="BED85" s="119"/>
      <c r="BEE85" s="119"/>
      <c r="BEF85" s="116"/>
      <c r="BEG85" s="201"/>
      <c r="BEH85" s="118"/>
      <c r="BEI85" s="119"/>
      <c r="BEJ85" s="119"/>
      <c r="BEK85" s="119"/>
      <c r="BEL85" s="119"/>
      <c r="BEM85" s="119"/>
      <c r="BEN85" s="116"/>
      <c r="BEO85" s="201"/>
      <c r="BEP85" s="118"/>
      <c r="BEQ85" s="119"/>
      <c r="BER85" s="119"/>
      <c r="BES85" s="119"/>
      <c r="BET85" s="119"/>
      <c r="BEU85" s="119"/>
      <c r="BEV85" s="116"/>
      <c r="BEW85" s="201"/>
      <c r="BEX85" s="118"/>
      <c r="BEY85" s="119"/>
      <c r="BEZ85" s="119"/>
      <c r="BFA85" s="119"/>
      <c r="BFB85" s="119"/>
      <c r="BFC85" s="119"/>
      <c r="BFD85" s="116"/>
      <c r="BFE85" s="201"/>
      <c r="BFF85" s="118"/>
      <c r="BFG85" s="119"/>
      <c r="BFH85" s="119"/>
      <c r="BFI85" s="119"/>
      <c r="BFJ85" s="119"/>
      <c r="BFK85" s="119"/>
      <c r="BFL85" s="116"/>
      <c r="BFM85" s="201"/>
      <c r="BFN85" s="118"/>
      <c r="BFO85" s="119"/>
      <c r="BFP85" s="119"/>
      <c r="BFQ85" s="119"/>
      <c r="BFR85" s="119"/>
      <c r="BFS85" s="119"/>
      <c r="BFT85" s="116"/>
      <c r="BFU85" s="201"/>
      <c r="BFV85" s="118"/>
      <c r="BFW85" s="119"/>
      <c r="BFX85" s="119"/>
      <c r="BFY85" s="119"/>
      <c r="BFZ85" s="119"/>
      <c r="BGA85" s="119"/>
      <c r="BGB85" s="116"/>
      <c r="BGC85" s="201"/>
      <c r="BGD85" s="118"/>
      <c r="BGE85" s="119"/>
      <c r="BGF85" s="119"/>
      <c r="BGG85" s="119"/>
      <c r="BGH85" s="119"/>
      <c r="BGI85" s="119"/>
      <c r="BGJ85" s="116"/>
      <c r="BGK85" s="201"/>
      <c r="BGL85" s="118"/>
      <c r="BGM85" s="119"/>
      <c r="BGN85" s="119"/>
      <c r="BGO85" s="119"/>
      <c r="BGP85" s="119"/>
      <c r="BGQ85" s="119"/>
      <c r="BGR85" s="116"/>
      <c r="BGS85" s="201"/>
      <c r="BGT85" s="118"/>
      <c r="BGU85" s="119"/>
      <c r="BGV85" s="119"/>
      <c r="BGW85" s="119"/>
      <c r="BGX85" s="119"/>
      <c r="BGY85" s="119"/>
      <c r="BGZ85" s="116"/>
      <c r="BHA85" s="201"/>
      <c r="BHB85" s="118"/>
      <c r="BHC85" s="119"/>
      <c r="BHD85" s="119"/>
      <c r="BHE85" s="119"/>
      <c r="BHF85" s="119"/>
      <c r="BHG85" s="119"/>
      <c r="BHH85" s="116"/>
      <c r="BHI85" s="201"/>
      <c r="BHJ85" s="118"/>
      <c r="BHK85" s="119"/>
      <c r="BHL85" s="119"/>
      <c r="BHM85" s="119"/>
      <c r="BHN85" s="119"/>
      <c r="BHO85" s="119"/>
      <c r="BHP85" s="116"/>
      <c r="BHQ85" s="201"/>
      <c r="BHR85" s="118"/>
      <c r="BHS85" s="119"/>
      <c r="BHT85" s="119"/>
      <c r="BHU85" s="119"/>
      <c r="BHV85" s="119"/>
      <c r="BHW85" s="119"/>
      <c r="BHX85" s="116"/>
      <c r="BHY85" s="201"/>
      <c r="BHZ85" s="118"/>
      <c r="BIA85" s="119"/>
      <c r="BIB85" s="119"/>
      <c r="BIC85" s="119"/>
      <c r="BID85" s="119"/>
      <c r="BIE85" s="119"/>
      <c r="BIF85" s="116"/>
      <c r="BIG85" s="201"/>
      <c r="BIH85" s="118"/>
      <c r="BII85" s="119"/>
      <c r="BIJ85" s="119"/>
      <c r="BIK85" s="119"/>
      <c r="BIL85" s="119"/>
      <c r="BIM85" s="119"/>
      <c r="BIN85" s="116"/>
      <c r="BIO85" s="201"/>
      <c r="BIP85" s="118"/>
      <c r="BIQ85" s="119"/>
      <c r="BIR85" s="119"/>
      <c r="BIS85" s="119"/>
      <c r="BIT85" s="119"/>
      <c r="BIU85" s="119"/>
      <c r="BIV85" s="116"/>
      <c r="BIW85" s="201"/>
      <c r="BIX85" s="118"/>
      <c r="BIY85" s="119"/>
      <c r="BIZ85" s="119"/>
      <c r="BJA85" s="119"/>
      <c r="BJB85" s="119"/>
      <c r="BJC85" s="119"/>
      <c r="BJD85" s="116"/>
      <c r="BJE85" s="201"/>
      <c r="BJF85" s="118"/>
      <c r="BJG85" s="119"/>
      <c r="BJH85" s="119"/>
      <c r="BJI85" s="119"/>
      <c r="BJJ85" s="119"/>
      <c r="BJK85" s="119"/>
      <c r="BJL85" s="116"/>
      <c r="BJM85" s="201"/>
      <c r="BJN85" s="118"/>
      <c r="BJO85" s="119"/>
      <c r="BJP85" s="119"/>
      <c r="BJQ85" s="119"/>
      <c r="BJR85" s="119"/>
      <c r="BJS85" s="119"/>
      <c r="BJT85" s="116"/>
      <c r="BJU85" s="201"/>
      <c r="BJV85" s="118"/>
      <c r="BJW85" s="119"/>
      <c r="BJX85" s="119"/>
      <c r="BJY85" s="119"/>
      <c r="BJZ85" s="119"/>
      <c r="BKA85" s="119"/>
      <c r="BKB85" s="116"/>
      <c r="BKC85" s="201"/>
      <c r="BKD85" s="118"/>
      <c r="BKE85" s="119"/>
      <c r="BKF85" s="119"/>
      <c r="BKG85" s="119"/>
      <c r="BKH85" s="119"/>
      <c r="BKI85" s="119"/>
      <c r="BKJ85" s="116"/>
      <c r="BKK85" s="201"/>
      <c r="BKL85" s="118"/>
      <c r="BKM85" s="119"/>
      <c r="BKN85" s="119"/>
      <c r="BKO85" s="119"/>
      <c r="BKP85" s="119"/>
      <c r="BKQ85" s="119"/>
      <c r="BKR85" s="116"/>
      <c r="BKS85" s="201"/>
      <c r="BKT85" s="118"/>
      <c r="BKU85" s="119"/>
      <c r="BKV85" s="119"/>
      <c r="BKW85" s="119"/>
      <c r="BKX85" s="119"/>
      <c r="BKY85" s="119"/>
      <c r="BKZ85" s="116"/>
      <c r="BLA85" s="201"/>
      <c r="BLB85" s="118"/>
      <c r="BLC85" s="119"/>
      <c r="BLD85" s="119"/>
      <c r="BLE85" s="119"/>
      <c r="BLF85" s="119"/>
      <c r="BLG85" s="119"/>
      <c r="BLH85" s="116"/>
      <c r="BLI85" s="201"/>
      <c r="BLJ85" s="118"/>
      <c r="BLK85" s="119"/>
      <c r="BLL85" s="119"/>
      <c r="BLM85" s="119"/>
      <c r="BLN85" s="119"/>
      <c r="BLO85" s="119"/>
      <c r="BLP85" s="116"/>
      <c r="BLQ85" s="201"/>
      <c r="BLR85" s="118"/>
      <c r="BLS85" s="119"/>
      <c r="BLT85" s="119"/>
      <c r="BLU85" s="119"/>
      <c r="BLV85" s="119"/>
      <c r="BLW85" s="119"/>
      <c r="BLX85" s="116"/>
      <c r="BLY85" s="201"/>
      <c r="BLZ85" s="118"/>
      <c r="BMA85" s="119"/>
      <c r="BMB85" s="119"/>
      <c r="BMC85" s="119"/>
      <c r="BMD85" s="119"/>
      <c r="BME85" s="119"/>
      <c r="BMF85" s="116"/>
      <c r="BMG85" s="201"/>
      <c r="BMH85" s="118"/>
      <c r="BMI85" s="119"/>
      <c r="BMJ85" s="119"/>
      <c r="BMK85" s="119"/>
      <c r="BML85" s="119"/>
      <c r="BMM85" s="119"/>
      <c r="BMN85" s="116"/>
      <c r="BMO85" s="201"/>
      <c r="BMP85" s="118"/>
      <c r="BMQ85" s="119"/>
      <c r="BMR85" s="119"/>
      <c r="BMS85" s="119"/>
      <c r="BMT85" s="119"/>
      <c r="BMU85" s="119"/>
      <c r="BMV85" s="116"/>
      <c r="BMW85" s="201"/>
      <c r="BMX85" s="118"/>
      <c r="BMY85" s="119"/>
      <c r="BMZ85" s="119"/>
      <c r="BNA85" s="119"/>
      <c r="BNB85" s="119"/>
      <c r="BNC85" s="119"/>
      <c r="BND85" s="116"/>
      <c r="BNE85" s="201"/>
      <c r="BNF85" s="118"/>
      <c r="BNG85" s="119"/>
      <c r="BNH85" s="119"/>
      <c r="BNI85" s="119"/>
      <c r="BNJ85" s="119"/>
      <c r="BNK85" s="119"/>
      <c r="BNL85" s="116"/>
      <c r="BNM85" s="201"/>
      <c r="BNN85" s="118"/>
      <c r="BNO85" s="119"/>
      <c r="BNP85" s="119"/>
      <c r="BNQ85" s="119"/>
      <c r="BNR85" s="119"/>
      <c r="BNS85" s="119"/>
      <c r="BNT85" s="116"/>
      <c r="BNU85" s="201"/>
      <c r="BNV85" s="118"/>
      <c r="BNW85" s="119"/>
      <c r="BNX85" s="119"/>
      <c r="BNY85" s="119"/>
      <c r="BNZ85" s="119"/>
      <c r="BOA85" s="119"/>
      <c r="BOB85" s="116"/>
      <c r="BOC85" s="201"/>
      <c r="BOD85" s="118"/>
      <c r="BOE85" s="119"/>
      <c r="BOF85" s="119"/>
      <c r="BOG85" s="119"/>
      <c r="BOH85" s="119"/>
      <c r="BOI85" s="119"/>
      <c r="BOJ85" s="116"/>
      <c r="BOK85" s="201"/>
      <c r="BOL85" s="118"/>
      <c r="BOM85" s="119"/>
      <c r="BON85" s="119"/>
      <c r="BOO85" s="119"/>
      <c r="BOP85" s="119"/>
      <c r="BOQ85" s="119"/>
      <c r="BOR85" s="116"/>
      <c r="BOS85" s="201"/>
      <c r="BOT85" s="118"/>
      <c r="BOU85" s="119"/>
      <c r="BOV85" s="119"/>
      <c r="BOW85" s="119"/>
      <c r="BOX85" s="119"/>
      <c r="BOY85" s="119"/>
      <c r="BOZ85" s="116"/>
      <c r="BPA85" s="201"/>
      <c r="BPB85" s="118"/>
      <c r="BPC85" s="119"/>
      <c r="BPD85" s="119"/>
      <c r="BPE85" s="119"/>
      <c r="BPF85" s="119"/>
      <c r="BPG85" s="119"/>
      <c r="BPH85" s="116"/>
      <c r="BPI85" s="201"/>
      <c r="BPJ85" s="118"/>
      <c r="BPK85" s="119"/>
      <c r="BPL85" s="119"/>
      <c r="BPM85" s="119"/>
      <c r="BPN85" s="119"/>
      <c r="BPO85" s="119"/>
      <c r="BPP85" s="116"/>
      <c r="BPQ85" s="201"/>
      <c r="BPR85" s="118"/>
      <c r="BPS85" s="119"/>
      <c r="BPT85" s="119"/>
      <c r="BPU85" s="119"/>
      <c r="BPV85" s="119"/>
      <c r="BPW85" s="119"/>
      <c r="BPX85" s="116"/>
      <c r="BPY85" s="201"/>
      <c r="BPZ85" s="118"/>
      <c r="BQA85" s="119"/>
      <c r="BQB85" s="119"/>
      <c r="BQC85" s="119"/>
      <c r="BQD85" s="119"/>
      <c r="BQE85" s="119"/>
      <c r="BQF85" s="116"/>
      <c r="BQG85" s="201"/>
      <c r="BQH85" s="118"/>
      <c r="BQI85" s="119"/>
      <c r="BQJ85" s="119"/>
      <c r="BQK85" s="119"/>
      <c r="BQL85" s="119"/>
      <c r="BQM85" s="119"/>
      <c r="BQN85" s="116"/>
      <c r="BQO85" s="201"/>
      <c r="BQP85" s="118"/>
      <c r="BQQ85" s="119"/>
      <c r="BQR85" s="119"/>
      <c r="BQS85" s="119"/>
      <c r="BQT85" s="119"/>
      <c r="BQU85" s="119"/>
      <c r="BQV85" s="116"/>
      <c r="BQW85" s="201"/>
      <c r="BQX85" s="118"/>
      <c r="BQY85" s="119"/>
      <c r="BQZ85" s="119"/>
      <c r="BRA85" s="119"/>
      <c r="BRB85" s="119"/>
      <c r="BRC85" s="119"/>
      <c r="BRD85" s="116"/>
      <c r="BRE85" s="201"/>
      <c r="BRF85" s="118"/>
      <c r="BRG85" s="119"/>
      <c r="BRH85" s="119"/>
      <c r="BRI85" s="119"/>
      <c r="BRJ85" s="119"/>
      <c r="BRK85" s="119"/>
      <c r="BRL85" s="116"/>
      <c r="BRM85" s="201"/>
      <c r="BRN85" s="118"/>
      <c r="BRO85" s="119"/>
      <c r="BRP85" s="119"/>
      <c r="BRQ85" s="119"/>
      <c r="BRR85" s="119"/>
      <c r="BRS85" s="119"/>
      <c r="BRT85" s="116"/>
      <c r="BRU85" s="201"/>
      <c r="BRV85" s="118"/>
      <c r="BRW85" s="119"/>
      <c r="BRX85" s="119"/>
      <c r="BRY85" s="119"/>
      <c r="BRZ85" s="119"/>
      <c r="BSA85" s="119"/>
      <c r="BSB85" s="116"/>
      <c r="BSC85" s="201"/>
      <c r="BSD85" s="118"/>
      <c r="BSE85" s="119"/>
      <c r="BSF85" s="119"/>
      <c r="BSG85" s="119"/>
      <c r="BSH85" s="119"/>
      <c r="BSI85" s="119"/>
      <c r="BSJ85" s="116"/>
      <c r="BSK85" s="201"/>
      <c r="BSL85" s="118"/>
      <c r="BSM85" s="119"/>
      <c r="BSN85" s="119"/>
      <c r="BSO85" s="119"/>
      <c r="BSP85" s="119"/>
      <c r="BSQ85" s="119"/>
      <c r="BSR85" s="116"/>
      <c r="BSS85" s="201"/>
      <c r="BST85" s="118"/>
      <c r="BSU85" s="119"/>
      <c r="BSV85" s="119"/>
      <c r="BSW85" s="119"/>
      <c r="BSX85" s="119"/>
      <c r="BSY85" s="119"/>
      <c r="BSZ85" s="116"/>
      <c r="BTA85" s="201"/>
      <c r="BTB85" s="118"/>
      <c r="BTC85" s="119"/>
      <c r="BTD85" s="119"/>
      <c r="BTE85" s="119"/>
      <c r="BTF85" s="119"/>
      <c r="BTG85" s="119"/>
      <c r="BTH85" s="116"/>
      <c r="BTI85" s="201"/>
      <c r="BTJ85" s="118"/>
      <c r="BTK85" s="119"/>
      <c r="BTL85" s="119"/>
      <c r="BTM85" s="119"/>
      <c r="BTN85" s="119"/>
      <c r="BTO85" s="119"/>
      <c r="BTP85" s="116"/>
      <c r="BTQ85" s="201"/>
      <c r="BTR85" s="118"/>
      <c r="BTS85" s="119"/>
      <c r="BTT85" s="119"/>
      <c r="BTU85" s="119"/>
      <c r="BTV85" s="119"/>
      <c r="BTW85" s="119"/>
      <c r="BTX85" s="116"/>
      <c r="BTY85" s="201"/>
      <c r="BTZ85" s="118"/>
      <c r="BUA85" s="119"/>
      <c r="BUB85" s="119"/>
      <c r="BUC85" s="119"/>
      <c r="BUD85" s="119"/>
      <c r="BUE85" s="119"/>
      <c r="BUF85" s="116"/>
      <c r="BUG85" s="201"/>
      <c r="BUH85" s="118"/>
      <c r="BUI85" s="119"/>
      <c r="BUJ85" s="119"/>
      <c r="BUK85" s="119"/>
      <c r="BUL85" s="119"/>
      <c r="BUM85" s="119"/>
      <c r="BUN85" s="116"/>
      <c r="BUO85" s="201"/>
      <c r="BUP85" s="118"/>
      <c r="BUQ85" s="119"/>
      <c r="BUR85" s="119"/>
      <c r="BUS85" s="119"/>
      <c r="BUT85" s="119"/>
      <c r="BUU85" s="119"/>
      <c r="BUV85" s="116"/>
      <c r="BUW85" s="201"/>
      <c r="BUX85" s="118"/>
      <c r="BUY85" s="119"/>
      <c r="BUZ85" s="119"/>
      <c r="BVA85" s="119"/>
      <c r="BVB85" s="119"/>
      <c r="BVC85" s="119"/>
      <c r="BVD85" s="116"/>
      <c r="BVE85" s="201"/>
      <c r="BVF85" s="118"/>
      <c r="BVG85" s="119"/>
      <c r="BVH85" s="119"/>
      <c r="BVI85" s="119"/>
      <c r="BVJ85" s="119"/>
      <c r="BVK85" s="119"/>
      <c r="BVL85" s="116"/>
      <c r="BVM85" s="201"/>
      <c r="BVN85" s="118"/>
      <c r="BVO85" s="119"/>
      <c r="BVP85" s="119"/>
      <c r="BVQ85" s="119"/>
      <c r="BVR85" s="119"/>
      <c r="BVS85" s="119"/>
      <c r="BVT85" s="116"/>
      <c r="BVU85" s="201"/>
      <c r="BVV85" s="118"/>
      <c r="BVW85" s="119"/>
      <c r="BVX85" s="119"/>
      <c r="BVY85" s="119"/>
      <c r="BVZ85" s="119"/>
      <c r="BWA85" s="119"/>
      <c r="BWB85" s="116"/>
      <c r="BWC85" s="201"/>
      <c r="BWD85" s="118"/>
      <c r="BWE85" s="119"/>
      <c r="BWF85" s="119"/>
      <c r="BWG85" s="119"/>
      <c r="BWH85" s="119"/>
      <c r="BWI85" s="119"/>
      <c r="BWJ85" s="116"/>
      <c r="BWK85" s="201"/>
      <c r="BWL85" s="118"/>
      <c r="BWM85" s="119"/>
      <c r="BWN85" s="119"/>
      <c r="BWO85" s="119"/>
      <c r="BWP85" s="119"/>
      <c r="BWQ85" s="119"/>
      <c r="BWR85" s="116"/>
      <c r="BWS85" s="201"/>
      <c r="BWT85" s="118"/>
      <c r="BWU85" s="119"/>
      <c r="BWV85" s="119"/>
      <c r="BWW85" s="119"/>
      <c r="BWX85" s="119"/>
      <c r="BWY85" s="119"/>
      <c r="BWZ85" s="116"/>
      <c r="BXA85" s="201"/>
      <c r="BXB85" s="118"/>
      <c r="BXC85" s="119"/>
      <c r="BXD85" s="119"/>
      <c r="BXE85" s="119"/>
      <c r="BXF85" s="119"/>
      <c r="BXG85" s="119"/>
      <c r="BXH85" s="116"/>
      <c r="BXI85" s="201"/>
      <c r="BXJ85" s="118"/>
      <c r="BXK85" s="119"/>
      <c r="BXL85" s="119"/>
      <c r="BXM85" s="119"/>
      <c r="BXN85" s="119"/>
      <c r="BXO85" s="119"/>
      <c r="BXP85" s="116"/>
      <c r="BXQ85" s="201"/>
      <c r="BXR85" s="118"/>
      <c r="BXS85" s="119"/>
      <c r="BXT85" s="119"/>
      <c r="BXU85" s="119"/>
      <c r="BXV85" s="119"/>
      <c r="BXW85" s="119"/>
      <c r="BXX85" s="116"/>
      <c r="BXY85" s="201"/>
      <c r="BXZ85" s="118"/>
      <c r="BYA85" s="119"/>
      <c r="BYB85" s="119"/>
      <c r="BYC85" s="119"/>
      <c r="BYD85" s="119"/>
      <c r="BYE85" s="119"/>
      <c r="BYF85" s="116"/>
      <c r="BYG85" s="201"/>
      <c r="BYH85" s="118"/>
      <c r="BYI85" s="119"/>
      <c r="BYJ85" s="119"/>
      <c r="BYK85" s="119"/>
      <c r="BYL85" s="119"/>
      <c r="BYM85" s="119"/>
      <c r="BYN85" s="116"/>
      <c r="BYO85" s="201"/>
      <c r="BYP85" s="118"/>
      <c r="BYQ85" s="119"/>
      <c r="BYR85" s="119"/>
      <c r="BYS85" s="119"/>
      <c r="BYT85" s="119"/>
      <c r="BYU85" s="119"/>
      <c r="BYV85" s="116"/>
      <c r="BYW85" s="201"/>
      <c r="BYX85" s="118"/>
      <c r="BYY85" s="119"/>
      <c r="BYZ85" s="119"/>
      <c r="BZA85" s="119"/>
      <c r="BZB85" s="119"/>
      <c r="BZC85" s="119"/>
      <c r="BZD85" s="116"/>
      <c r="BZE85" s="201"/>
      <c r="BZF85" s="118"/>
      <c r="BZG85" s="119"/>
      <c r="BZH85" s="119"/>
      <c r="BZI85" s="119"/>
      <c r="BZJ85" s="119"/>
      <c r="BZK85" s="119"/>
      <c r="BZL85" s="116"/>
      <c r="BZM85" s="201"/>
      <c r="BZN85" s="118"/>
      <c r="BZO85" s="119"/>
      <c r="BZP85" s="119"/>
      <c r="BZQ85" s="119"/>
      <c r="BZR85" s="119"/>
      <c r="BZS85" s="119"/>
      <c r="BZT85" s="116"/>
      <c r="BZU85" s="201"/>
      <c r="BZV85" s="118"/>
      <c r="BZW85" s="119"/>
      <c r="BZX85" s="119"/>
      <c r="BZY85" s="119"/>
      <c r="BZZ85" s="119"/>
      <c r="CAA85" s="119"/>
      <c r="CAB85" s="116"/>
      <c r="CAC85" s="201"/>
      <c r="CAD85" s="118"/>
      <c r="CAE85" s="119"/>
      <c r="CAF85" s="119"/>
      <c r="CAG85" s="119"/>
      <c r="CAH85" s="119"/>
      <c r="CAI85" s="119"/>
      <c r="CAJ85" s="116"/>
      <c r="CAK85" s="201"/>
      <c r="CAL85" s="118"/>
      <c r="CAM85" s="119"/>
      <c r="CAN85" s="119"/>
      <c r="CAO85" s="119"/>
      <c r="CAP85" s="119"/>
      <c r="CAQ85" s="119"/>
      <c r="CAR85" s="116"/>
      <c r="CAS85" s="201"/>
      <c r="CAT85" s="118"/>
      <c r="CAU85" s="119"/>
      <c r="CAV85" s="119"/>
      <c r="CAW85" s="119"/>
      <c r="CAX85" s="119"/>
      <c r="CAY85" s="119"/>
      <c r="CAZ85" s="116"/>
      <c r="CBA85" s="201"/>
      <c r="CBB85" s="118"/>
      <c r="CBC85" s="119"/>
      <c r="CBD85" s="119"/>
      <c r="CBE85" s="119"/>
      <c r="CBF85" s="119"/>
      <c r="CBG85" s="119"/>
      <c r="CBH85" s="116"/>
      <c r="CBI85" s="201"/>
      <c r="CBJ85" s="118"/>
      <c r="CBK85" s="119"/>
      <c r="CBL85" s="119"/>
      <c r="CBM85" s="119"/>
      <c r="CBN85" s="119"/>
      <c r="CBO85" s="119"/>
      <c r="CBP85" s="116"/>
      <c r="CBQ85" s="201"/>
      <c r="CBR85" s="118"/>
      <c r="CBS85" s="119"/>
      <c r="CBT85" s="119"/>
      <c r="CBU85" s="119"/>
      <c r="CBV85" s="119"/>
      <c r="CBW85" s="119"/>
      <c r="CBX85" s="116"/>
      <c r="CBY85" s="201"/>
      <c r="CBZ85" s="118"/>
      <c r="CCA85" s="119"/>
      <c r="CCB85" s="119"/>
      <c r="CCC85" s="119"/>
      <c r="CCD85" s="119"/>
      <c r="CCE85" s="119"/>
      <c r="CCF85" s="116"/>
      <c r="CCG85" s="201"/>
      <c r="CCH85" s="118"/>
      <c r="CCI85" s="119"/>
      <c r="CCJ85" s="119"/>
      <c r="CCK85" s="119"/>
      <c r="CCL85" s="119"/>
      <c r="CCM85" s="119"/>
      <c r="CCN85" s="116"/>
      <c r="CCO85" s="201"/>
      <c r="CCP85" s="118"/>
      <c r="CCQ85" s="119"/>
      <c r="CCR85" s="119"/>
      <c r="CCS85" s="119"/>
      <c r="CCT85" s="119"/>
      <c r="CCU85" s="119"/>
      <c r="CCV85" s="116"/>
      <c r="CCW85" s="201"/>
      <c r="CCX85" s="118"/>
      <c r="CCY85" s="119"/>
      <c r="CCZ85" s="119"/>
      <c r="CDA85" s="119"/>
      <c r="CDB85" s="119"/>
      <c r="CDC85" s="119"/>
      <c r="CDD85" s="116"/>
      <c r="CDE85" s="201"/>
      <c r="CDF85" s="118"/>
      <c r="CDG85" s="119"/>
      <c r="CDH85" s="119"/>
      <c r="CDI85" s="119"/>
      <c r="CDJ85" s="119"/>
      <c r="CDK85" s="119"/>
      <c r="CDL85" s="116"/>
      <c r="CDM85" s="201"/>
      <c r="CDN85" s="118"/>
      <c r="CDO85" s="119"/>
      <c r="CDP85" s="119"/>
      <c r="CDQ85" s="119"/>
      <c r="CDR85" s="119"/>
      <c r="CDS85" s="119"/>
      <c r="CDT85" s="116"/>
      <c r="CDU85" s="201"/>
      <c r="CDV85" s="118"/>
      <c r="CDW85" s="119"/>
      <c r="CDX85" s="119"/>
      <c r="CDY85" s="119"/>
      <c r="CDZ85" s="119"/>
      <c r="CEA85" s="119"/>
      <c r="CEB85" s="116"/>
      <c r="CEC85" s="201"/>
      <c r="CED85" s="118"/>
      <c r="CEE85" s="119"/>
      <c r="CEF85" s="119"/>
      <c r="CEG85" s="119"/>
      <c r="CEH85" s="119"/>
      <c r="CEI85" s="119"/>
      <c r="CEJ85" s="116"/>
      <c r="CEK85" s="201"/>
      <c r="CEL85" s="118"/>
      <c r="CEM85" s="119"/>
      <c r="CEN85" s="119"/>
      <c r="CEO85" s="119"/>
      <c r="CEP85" s="119"/>
      <c r="CEQ85" s="119"/>
      <c r="CER85" s="116"/>
      <c r="CES85" s="201"/>
      <c r="CET85" s="118"/>
      <c r="CEU85" s="119"/>
      <c r="CEV85" s="119"/>
      <c r="CEW85" s="119"/>
      <c r="CEX85" s="119"/>
      <c r="CEY85" s="119"/>
      <c r="CEZ85" s="116"/>
      <c r="CFA85" s="201"/>
      <c r="CFB85" s="118"/>
      <c r="CFC85" s="119"/>
      <c r="CFD85" s="119"/>
      <c r="CFE85" s="119"/>
      <c r="CFF85" s="119"/>
      <c r="CFG85" s="119"/>
      <c r="CFH85" s="116"/>
      <c r="CFI85" s="201"/>
      <c r="CFJ85" s="118"/>
      <c r="CFK85" s="119"/>
      <c r="CFL85" s="119"/>
      <c r="CFM85" s="119"/>
      <c r="CFN85" s="119"/>
      <c r="CFO85" s="119"/>
      <c r="CFP85" s="116"/>
      <c r="CFQ85" s="201"/>
      <c r="CFR85" s="118"/>
      <c r="CFS85" s="119"/>
      <c r="CFT85" s="119"/>
      <c r="CFU85" s="119"/>
      <c r="CFV85" s="119"/>
      <c r="CFW85" s="119"/>
      <c r="CFX85" s="116"/>
      <c r="CFY85" s="201"/>
      <c r="CFZ85" s="118"/>
      <c r="CGA85" s="119"/>
      <c r="CGB85" s="119"/>
      <c r="CGC85" s="119"/>
      <c r="CGD85" s="119"/>
      <c r="CGE85" s="119"/>
      <c r="CGF85" s="116"/>
      <c r="CGG85" s="201"/>
      <c r="CGH85" s="118"/>
      <c r="CGI85" s="119"/>
      <c r="CGJ85" s="119"/>
      <c r="CGK85" s="119"/>
      <c r="CGL85" s="119"/>
      <c r="CGM85" s="119"/>
      <c r="CGN85" s="116"/>
      <c r="CGO85" s="201"/>
      <c r="CGP85" s="118"/>
      <c r="CGQ85" s="119"/>
      <c r="CGR85" s="119"/>
      <c r="CGS85" s="119"/>
      <c r="CGT85" s="119"/>
      <c r="CGU85" s="119"/>
      <c r="CGV85" s="116"/>
      <c r="CGW85" s="201"/>
      <c r="CGX85" s="118"/>
      <c r="CGY85" s="119"/>
      <c r="CGZ85" s="119"/>
      <c r="CHA85" s="119"/>
      <c r="CHB85" s="119"/>
      <c r="CHC85" s="119"/>
      <c r="CHD85" s="116"/>
      <c r="CHE85" s="201"/>
      <c r="CHF85" s="118"/>
      <c r="CHG85" s="119"/>
      <c r="CHH85" s="119"/>
      <c r="CHI85" s="119"/>
      <c r="CHJ85" s="119"/>
      <c r="CHK85" s="119"/>
      <c r="CHL85" s="116"/>
      <c r="CHM85" s="201"/>
      <c r="CHN85" s="118"/>
      <c r="CHO85" s="119"/>
      <c r="CHP85" s="119"/>
      <c r="CHQ85" s="119"/>
      <c r="CHR85" s="119"/>
      <c r="CHS85" s="119"/>
      <c r="CHT85" s="116"/>
      <c r="CHU85" s="201"/>
      <c r="CHV85" s="118"/>
      <c r="CHW85" s="119"/>
      <c r="CHX85" s="119"/>
      <c r="CHY85" s="119"/>
      <c r="CHZ85" s="119"/>
      <c r="CIA85" s="119"/>
      <c r="CIB85" s="116"/>
      <c r="CIC85" s="201"/>
      <c r="CID85" s="118"/>
      <c r="CIE85" s="119"/>
      <c r="CIF85" s="119"/>
      <c r="CIG85" s="119"/>
      <c r="CIH85" s="119"/>
      <c r="CII85" s="119"/>
      <c r="CIJ85" s="116"/>
      <c r="CIK85" s="201"/>
      <c r="CIL85" s="118"/>
      <c r="CIM85" s="119"/>
      <c r="CIN85" s="119"/>
      <c r="CIO85" s="119"/>
      <c r="CIP85" s="119"/>
      <c r="CIQ85" s="119"/>
      <c r="CIR85" s="116"/>
      <c r="CIS85" s="201"/>
      <c r="CIT85" s="118"/>
      <c r="CIU85" s="119"/>
      <c r="CIV85" s="119"/>
      <c r="CIW85" s="119"/>
      <c r="CIX85" s="119"/>
      <c r="CIY85" s="119"/>
      <c r="CIZ85" s="116"/>
      <c r="CJA85" s="201"/>
      <c r="CJB85" s="118"/>
      <c r="CJC85" s="119"/>
      <c r="CJD85" s="119"/>
      <c r="CJE85" s="119"/>
      <c r="CJF85" s="119"/>
      <c r="CJG85" s="119"/>
      <c r="CJH85" s="116"/>
      <c r="CJI85" s="201"/>
      <c r="CJJ85" s="118"/>
      <c r="CJK85" s="119"/>
      <c r="CJL85" s="119"/>
      <c r="CJM85" s="119"/>
      <c r="CJN85" s="119"/>
      <c r="CJO85" s="119"/>
      <c r="CJP85" s="116"/>
      <c r="CJQ85" s="201"/>
      <c r="CJR85" s="118"/>
      <c r="CJS85" s="119"/>
      <c r="CJT85" s="119"/>
      <c r="CJU85" s="119"/>
      <c r="CJV85" s="119"/>
      <c r="CJW85" s="119"/>
      <c r="CJX85" s="116"/>
      <c r="CJY85" s="201"/>
      <c r="CJZ85" s="118"/>
      <c r="CKA85" s="119"/>
      <c r="CKB85" s="119"/>
      <c r="CKC85" s="119"/>
      <c r="CKD85" s="119"/>
      <c r="CKE85" s="119"/>
      <c r="CKF85" s="116"/>
      <c r="CKG85" s="201"/>
      <c r="CKH85" s="118"/>
      <c r="CKI85" s="119"/>
      <c r="CKJ85" s="119"/>
      <c r="CKK85" s="119"/>
      <c r="CKL85" s="119"/>
      <c r="CKM85" s="119"/>
      <c r="CKN85" s="116"/>
      <c r="CKO85" s="201"/>
      <c r="CKP85" s="118"/>
      <c r="CKQ85" s="119"/>
      <c r="CKR85" s="119"/>
      <c r="CKS85" s="119"/>
      <c r="CKT85" s="119"/>
      <c r="CKU85" s="119"/>
      <c r="CKV85" s="116"/>
      <c r="CKW85" s="201"/>
      <c r="CKX85" s="118"/>
      <c r="CKY85" s="119"/>
      <c r="CKZ85" s="119"/>
      <c r="CLA85" s="119"/>
      <c r="CLB85" s="119"/>
      <c r="CLC85" s="119"/>
      <c r="CLD85" s="116"/>
      <c r="CLE85" s="201"/>
      <c r="CLF85" s="118"/>
      <c r="CLG85" s="119"/>
      <c r="CLH85" s="119"/>
      <c r="CLI85" s="119"/>
      <c r="CLJ85" s="119"/>
      <c r="CLK85" s="119"/>
      <c r="CLL85" s="116"/>
      <c r="CLM85" s="201"/>
      <c r="CLN85" s="118"/>
      <c r="CLO85" s="119"/>
      <c r="CLP85" s="119"/>
      <c r="CLQ85" s="119"/>
      <c r="CLR85" s="119"/>
      <c r="CLS85" s="119"/>
      <c r="CLT85" s="116"/>
      <c r="CLU85" s="201"/>
      <c r="CLV85" s="118"/>
      <c r="CLW85" s="119"/>
      <c r="CLX85" s="119"/>
      <c r="CLY85" s="119"/>
      <c r="CLZ85" s="119"/>
      <c r="CMA85" s="119"/>
      <c r="CMB85" s="116"/>
      <c r="CMC85" s="201"/>
      <c r="CMD85" s="118"/>
      <c r="CME85" s="119"/>
      <c r="CMF85" s="119"/>
      <c r="CMG85" s="119"/>
      <c r="CMH85" s="119"/>
      <c r="CMI85" s="119"/>
      <c r="CMJ85" s="116"/>
      <c r="CMK85" s="201"/>
      <c r="CML85" s="118"/>
      <c r="CMM85" s="119"/>
      <c r="CMN85" s="119"/>
      <c r="CMO85" s="119"/>
      <c r="CMP85" s="119"/>
      <c r="CMQ85" s="119"/>
      <c r="CMR85" s="116"/>
      <c r="CMS85" s="201"/>
      <c r="CMT85" s="118"/>
      <c r="CMU85" s="119"/>
      <c r="CMV85" s="119"/>
      <c r="CMW85" s="119"/>
      <c r="CMX85" s="119"/>
      <c r="CMY85" s="119"/>
      <c r="CMZ85" s="116"/>
      <c r="CNA85" s="201"/>
      <c r="CNB85" s="118"/>
      <c r="CNC85" s="119"/>
      <c r="CND85" s="119"/>
      <c r="CNE85" s="119"/>
      <c r="CNF85" s="119"/>
      <c r="CNG85" s="119"/>
      <c r="CNH85" s="116"/>
      <c r="CNI85" s="201"/>
      <c r="CNJ85" s="118"/>
      <c r="CNK85" s="119"/>
      <c r="CNL85" s="119"/>
      <c r="CNM85" s="119"/>
      <c r="CNN85" s="119"/>
      <c r="CNO85" s="119"/>
      <c r="CNP85" s="116"/>
      <c r="CNQ85" s="201"/>
      <c r="CNR85" s="118"/>
      <c r="CNS85" s="119"/>
      <c r="CNT85" s="119"/>
      <c r="CNU85" s="119"/>
      <c r="CNV85" s="119"/>
      <c r="CNW85" s="119"/>
      <c r="CNX85" s="116"/>
      <c r="CNY85" s="201"/>
      <c r="CNZ85" s="118"/>
      <c r="COA85" s="119"/>
      <c r="COB85" s="119"/>
      <c r="COC85" s="119"/>
      <c r="COD85" s="119"/>
      <c r="COE85" s="119"/>
      <c r="COF85" s="116"/>
      <c r="COG85" s="201"/>
      <c r="COH85" s="118"/>
      <c r="COI85" s="119"/>
      <c r="COJ85" s="119"/>
      <c r="COK85" s="119"/>
      <c r="COL85" s="119"/>
      <c r="COM85" s="119"/>
      <c r="CON85" s="116"/>
      <c r="COO85" s="201"/>
      <c r="COP85" s="118"/>
      <c r="COQ85" s="119"/>
      <c r="COR85" s="119"/>
      <c r="COS85" s="119"/>
      <c r="COT85" s="119"/>
      <c r="COU85" s="119"/>
      <c r="COV85" s="116"/>
      <c r="COW85" s="201"/>
      <c r="COX85" s="118"/>
      <c r="COY85" s="119"/>
      <c r="COZ85" s="119"/>
      <c r="CPA85" s="119"/>
      <c r="CPB85" s="119"/>
      <c r="CPC85" s="119"/>
      <c r="CPD85" s="116"/>
      <c r="CPE85" s="201"/>
      <c r="CPF85" s="118"/>
      <c r="CPG85" s="119"/>
      <c r="CPH85" s="119"/>
      <c r="CPI85" s="119"/>
      <c r="CPJ85" s="119"/>
      <c r="CPK85" s="119"/>
      <c r="CPL85" s="116"/>
      <c r="CPM85" s="201"/>
      <c r="CPN85" s="118"/>
      <c r="CPO85" s="119"/>
      <c r="CPP85" s="119"/>
      <c r="CPQ85" s="119"/>
      <c r="CPR85" s="119"/>
      <c r="CPS85" s="119"/>
      <c r="CPT85" s="116"/>
      <c r="CPU85" s="201"/>
      <c r="CPV85" s="118"/>
      <c r="CPW85" s="119"/>
      <c r="CPX85" s="119"/>
      <c r="CPY85" s="119"/>
      <c r="CPZ85" s="119"/>
      <c r="CQA85" s="119"/>
      <c r="CQB85" s="116"/>
      <c r="CQC85" s="201"/>
      <c r="CQD85" s="118"/>
      <c r="CQE85" s="119"/>
      <c r="CQF85" s="119"/>
      <c r="CQG85" s="119"/>
      <c r="CQH85" s="119"/>
      <c r="CQI85" s="119"/>
      <c r="CQJ85" s="116"/>
      <c r="CQK85" s="201"/>
      <c r="CQL85" s="118"/>
      <c r="CQM85" s="119"/>
      <c r="CQN85" s="119"/>
      <c r="CQO85" s="119"/>
      <c r="CQP85" s="119"/>
      <c r="CQQ85" s="119"/>
      <c r="CQR85" s="116"/>
      <c r="CQS85" s="201"/>
      <c r="CQT85" s="118"/>
      <c r="CQU85" s="119"/>
      <c r="CQV85" s="119"/>
      <c r="CQW85" s="119"/>
      <c r="CQX85" s="119"/>
      <c r="CQY85" s="119"/>
      <c r="CQZ85" s="116"/>
      <c r="CRA85" s="201"/>
      <c r="CRB85" s="118"/>
      <c r="CRC85" s="119"/>
      <c r="CRD85" s="119"/>
      <c r="CRE85" s="119"/>
      <c r="CRF85" s="119"/>
      <c r="CRG85" s="119"/>
      <c r="CRH85" s="116"/>
      <c r="CRI85" s="201"/>
      <c r="CRJ85" s="118"/>
      <c r="CRK85" s="119"/>
      <c r="CRL85" s="119"/>
      <c r="CRM85" s="119"/>
      <c r="CRN85" s="119"/>
      <c r="CRO85" s="119"/>
      <c r="CRP85" s="116"/>
      <c r="CRQ85" s="201"/>
      <c r="CRR85" s="118"/>
      <c r="CRS85" s="119"/>
      <c r="CRT85" s="119"/>
      <c r="CRU85" s="119"/>
      <c r="CRV85" s="119"/>
      <c r="CRW85" s="119"/>
      <c r="CRX85" s="116"/>
      <c r="CRY85" s="201"/>
      <c r="CRZ85" s="118"/>
      <c r="CSA85" s="119"/>
      <c r="CSB85" s="119"/>
      <c r="CSC85" s="119"/>
      <c r="CSD85" s="119"/>
      <c r="CSE85" s="119"/>
      <c r="CSF85" s="116"/>
      <c r="CSG85" s="201"/>
      <c r="CSH85" s="118"/>
      <c r="CSI85" s="119"/>
      <c r="CSJ85" s="119"/>
      <c r="CSK85" s="119"/>
      <c r="CSL85" s="119"/>
      <c r="CSM85" s="119"/>
      <c r="CSN85" s="116"/>
      <c r="CSO85" s="201"/>
      <c r="CSP85" s="118"/>
      <c r="CSQ85" s="119"/>
      <c r="CSR85" s="119"/>
      <c r="CSS85" s="119"/>
      <c r="CST85" s="119"/>
      <c r="CSU85" s="119"/>
      <c r="CSV85" s="116"/>
      <c r="CSW85" s="201"/>
      <c r="CSX85" s="118"/>
      <c r="CSY85" s="119"/>
      <c r="CSZ85" s="119"/>
      <c r="CTA85" s="119"/>
      <c r="CTB85" s="119"/>
      <c r="CTC85" s="119"/>
      <c r="CTD85" s="116"/>
      <c r="CTE85" s="201"/>
      <c r="CTF85" s="118"/>
      <c r="CTG85" s="119"/>
      <c r="CTH85" s="119"/>
      <c r="CTI85" s="119"/>
      <c r="CTJ85" s="119"/>
      <c r="CTK85" s="119"/>
      <c r="CTL85" s="116"/>
      <c r="CTM85" s="201"/>
      <c r="CTN85" s="118"/>
      <c r="CTO85" s="119"/>
      <c r="CTP85" s="119"/>
      <c r="CTQ85" s="119"/>
      <c r="CTR85" s="119"/>
      <c r="CTS85" s="119"/>
      <c r="CTT85" s="116"/>
      <c r="CTU85" s="201"/>
      <c r="CTV85" s="118"/>
      <c r="CTW85" s="119"/>
      <c r="CTX85" s="119"/>
      <c r="CTY85" s="119"/>
      <c r="CTZ85" s="119"/>
      <c r="CUA85" s="119"/>
      <c r="CUB85" s="116"/>
      <c r="CUC85" s="201"/>
      <c r="CUD85" s="118"/>
      <c r="CUE85" s="119"/>
      <c r="CUF85" s="119"/>
      <c r="CUG85" s="119"/>
      <c r="CUH85" s="119"/>
      <c r="CUI85" s="119"/>
      <c r="CUJ85" s="116"/>
      <c r="CUK85" s="201"/>
      <c r="CUL85" s="118"/>
      <c r="CUM85" s="119"/>
      <c r="CUN85" s="119"/>
      <c r="CUO85" s="119"/>
      <c r="CUP85" s="119"/>
      <c r="CUQ85" s="119"/>
      <c r="CUR85" s="116"/>
      <c r="CUS85" s="201"/>
      <c r="CUT85" s="118"/>
      <c r="CUU85" s="119"/>
      <c r="CUV85" s="119"/>
      <c r="CUW85" s="119"/>
      <c r="CUX85" s="119"/>
      <c r="CUY85" s="119"/>
      <c r="CUZ85" s="116"/>
      <c r="CVA85" s="201"/>
      <c r="CVB85" s="118"/>
      <c r="CVC85" s="119"/>
      <c r="CVD85" s="119"/>
      <c r="CVE85" s="119"/>
      <c r="CVF85" s="119"/>
      <c r="CVG85" s="119"/>
      <c r="CVH85" s="116"/>
      <c r="CVI85" s="201"/>
      <c r="CVJ85" s="118"/>
      <c r="CVK85" s="119"/>
      <c r="CVL85" s="119"/>
      <c r="CVM85" s="119"/>
      <c r="CVN85" s="119"/>
      <c r="CVO85" s="119"/>
      <c r="CVP85" s="116"/>
      <c r="CVQ85" s="201"/>
      <c r="CVR85" s="118"/>
      <c r="CVS85" s="119"/>
      <c r="CVT85" s="119"/>
      <c r="CVU85" s="119"/>
      <c r="CVV85" s="119"/>
      <c r="CVW85" s="119"/>
      <c r="CVX85" s="116"/>
      <c r="CVY85" s="201"/>
      <c r="CVZ85" s="118"/>
      <c r="CWA85" s="119"/>
      <c r="CWB85" s="119"/>
      <c r="CWC85" s="119"/>
      <c r="CWD85" s="119"/>
      <c r="CWE85" s="119"/>
      <c r="CWF85" s="116"/>
      <c r="CWG85" s="201"/>
      <c r="CWH85" s="118"/>
      <c r="CWI85" s="119"/>
      <c r="CWJ85" s="119"/>
      <c r="CWK85" s="119"/>
      <c r="CWL85" s="119"/>
      <c r="CWM85" s="119"/>
      <c r="CWN85" s="116"/>
      <c r="CWO85" s="201"/>
      <c r="CWP85" s="118"/>
      <c r="CWQ85" s="119"/>
      <c r="CWR85" s="119"/>
      <c r="CWS85" s="119"/>
      <c r="CWT85" s="119"/>
      <c r="CWU85" s="119"/>
      <c r="CWV85" s="116"/>
      <c r="CWW85" s="201"/>
      <c r="CWX85" s="118"/>
      <c r="CWY85" s="119"/>
      <c r="CWZ85" s="119"/>
      <c r="CXA85" s="119"/>
      <c r="CXB85" s="119"/>
      <c r="CXC85" s="119"/>
      <c r="CXD85" s="116"/>
      <c r="CXE85" s="201"/>
      <c r="CXF85" s="118"/>
      <c r="CXG85" s="119"/>
      <c r="CXH85" s="119"/>
      <c r="CXI85" s="119"/>
      <c r="CXJ85" s="119"/>
      <c r="CXK85" s="119"/>
      <c r="CXL85" s="116"/>
      <c r="CXM85" s="201"/>
      <c r="CXN85" s="118"/>
      <c r="CXO85" s="119"/>
      <c r="CXP85" s="119"/>
      <c r="CXQ85" s="119"/>
      <c r="CXR85" s="119"/>
      <c r="CXS85" s="119"/>
      <c r="CXT85" s="116"/>
      <c r="CXU85" s="201"/>
      <c r="CXV85" s="118"/>
      <c r="CXW85" s="119"/>
      <c r="CXX85" s="119"/>
      <c r="CXY85" s="119"/>
      <c r="CXZ85" s="119"/>
      <c r="CYA85" s="119"/>
      <c r="CYB85" s="116"/>
      <c r="CYC85" s="201"/>
      <c r="CYD85" s="118"/>
      <c r="CYE85" s="119"/>
      <c r="CYF85" s="119"/>
      <c r="CYG85" s="119"/>
      <c r="CYH85" s="119"/>
      <c r="CYI85" s="119"/>
      <c r="CYJ85" s="116"/>
      <c r="CYK85" s="201"/>
      <c r="CYL85" s="118"/>
      <c r="CYM85" s="119"/>
      <c r="CYN85" s="119"/>
      <c r="CYO85" s="119"/>
      <c r="CYP85" s="119"/>
      <c r="CYQ85" s="119"/>
      <c r="CYR85" s="116"/>
      <c r="CYS85" s="201"/>
      <c r="CYT85" s="118"/>
      <c r="CYU85" s="119"/>
      <c r="CYV85" s="119"/>
      <c r="CYW85" s="119"/>
      <c r="CYX85" s="119"/>
      <c r="CYY85" s="119"/>
      <c r="CYZ85" s="116"/>
      <c r="CZA85" s="201"/>
      <c r="CZB85" s="118"/>
      <c r="CZC85" s="119"/>
      <c r="CZD85" s="119"/>
      <c r="CZE85" s="119"/>
      <c r="CZF85" s="119"/>
      <c r="CZG85" s="119"/>
      <c r="CZH85" s="116"/>
      <c r="CZI85" s="201"/>
      <c r="CZJ85" s="118"/>
      <c r="CZK85" s="119"/>
      <c r="CZL85" s="119"/>
      <c r="CZM85" s="119"/>
      <c r="CZN85" s="119"/>
      <c r="CZO85" s="119"/>
      <c r="CZP85" s="116"/>
      <c r="CZQ85" s="201"/>
      <c r="CZR85" s="118"/>
      <c r="CZS85" s="119"/>
      <c r="CZT85" s="119"/>
      <c r="CZU85" s="119"/>
      <c r="CZV85" s="119"/>
      <c r="CZW85" s="119"/>
      <c r="CZX85" s="116"/>
      <c r="CZY85" s="201"/>
      <c r="CZZ85" s="118"/>
      <c r="DAA85" s="119"/>
      <c r="DAB85" s="119"/>
      <c r="DAC85" s="119"/>
      <c r="DAD85" s="119"/>
      <c r="DAE85" s="119"/>
      <c r="DAF85" s="116"/>
      <c r="DAG85" s="201"/>
      <c r="DAH85" s="118"/>
      <c r="DAI85" s="119"/>
      <c r="DAJ85" s="119"/>
      <c r="DAK85" s="119"/>
      <c r="DAL85" s="119"/>
      <c r="DAM85" s="119"/>
      <c r="DAN85" s="116"/>
      <c r="DAO85" s="201"/>
      <c r="DAP85" s="118"/>
      <c r="DAQ85" s="119"/>
      <c r="DAR85" s="119"/>
      <c r="DAS85" s="119"/>
      <c r="DAT85" s="119"/>
      <c r="DAU85" s="119"/>
      <c r="DAV85" s="116"/>
      <c r="DAW85" s="201"/>
      <c r="DAX85" s="118"/>
      <c r="DAY85" s="119"/>
      <c r="DAZ85" s="119"/>
      <c r="DBA85" s="119"/>
      <c r="DBB85" s="119"/>
      <c r="DBC85" s="119"/>
      <c r="DBD85" s="116"/>
      <c r="DBE85" s="201"/>
      <c r="DBF85" s="118"/>
      <c r="DBG85" s="119"/>
      <c r="DBH85" s="119"/>
      <c r="DBI85" s="119"/>
      <c r="DBJ85" s="119"/>
      <c r="DBK85" s="119"/>
      <c r="DBL85" s="116"/>
      <c r="DBM85" s="201"/>
      <c r="DBN85" s="118"/>
      <c r="DBO85" s="119"/>
      <c r="DBP85" s="119"/>
      <c r="DBQ85" s="119"/>
      <c r="DBR85" s="119"/>
      <c r="DBS85" s="119"/>
      <c r="DBT85" s="116"/>
      <c r="DBU85" s="201"/>
      <c r="DBV85" s="118"/>
      <c r="DBW85" s="119"/>
      <c r="DBX85" s="119"/>
      <c r="DBY85" s="119"/>
      <c r="DBZ85" s="119"/>
      <c r="DCA85" s="119"/>
      <c r="DCB85" s="116"/>
      <c r="DCC85" s="201"/>
      <c r="DCD85" s="118"/>
      <c r="DCE85" s="119"/>
      <c r="DCF85" s="119"/>
      <c r="DCG85" s="119"/>
      <c r="DCH85" s="119"/>
      <c r="DCI85" s="119"/>
      <c r="DCJ85" s="116"/>
      <c r="DCK85" s="201"/>
      <c r="DCL85" s="118"/>
      <c r="DCM85" s="119"/>
      <c r="DCN85" s="119"/>
      <c r="DCO85" s="119"/>
      <c r="DCP85" s="119"/>
      <c r="DCQ85" s="119"/>
      <c r="DCR85" s="116"/>
      <c r="DCS85" s="201"/>
      <c r="DCT85" s="118"/>
      <c r="DCU85" s="119"/>
      <c r="DCV85" s="119"/>
      <c r="DCW85" s="119"/>
      <c r="DCX85" s="119"/>
      <c r="DCY85" s="119"/>
      <c r="DCZ85" s="116"/>
      <c r="DDA85" s="201"/>
      <c r="DDB85" s="118"/>
      <c r="DDC85" s="119"/>
      <c r="DDD85" s="119"/>
      <c r="DDE85" s="119"/>
      <c r="DDF85" s="119"/>
      <c r="DDG85" s="119"/>
      <c r="DDH85" s="116"/>
      <c r="DDI85" s="201"/>
      <c r="DDJ85" s="118"/>
      <c r="DDK85" s="119"/>
      <c r="DDL85" s="119"/>
      <c r="DDM85" s="119"/>
      <c r="DDN85" s="119"/>
      <c r="DDO85" s="119"/>
      <c r="DDP85" s="116"/>
      <c r="DDQ85" s="201"/>
      <c r="DDR85" s="118"/>
      <c r="DDS85" s="119"/>
      <c r="DDT85" s="119"/>
      <c r="DDU85" s="119"/>
      <c r="DDV85" s="119"/>
      <c r="DDW85" s="119"/>
      <c r="DDX85" s="116"/>
      <c r="DDY85" s="201"/>
      <c r="DDZ85" s="118"/>
      <c r="DEA85" s="119"/>
      <c r="DEB85" s="119"/>
      <c r="DEC85" s="119"/>
      <c r="DED85" s="119"/>
      <c r="DEE85" s="119"/>
      <c r="DEF85" s="116"/>
      <c r="DEG85" s="201"/>
      <c r="DEH85" s="118"/>
      <c r="DEI85" s="119"/>
      <c r="DEJ85" s="119"/>
      <c r="DEK85" s="119"/>
      <c r="DEL85" s="119"/>
      <c r="DEM85" s="119"/>
      <c r="DEN85" s="116"/>
      <c r="DEO85" s="201"/>
      <c r="DEP85" s="118"/>
      <c r="DEQ85" s="119"/>
      <c r="DER85" s="119"/>
      <c r="DES85" s="119"/>
      <c r="DET85" s="119"/>
      <c r="DEU85" s="119"/>
      <c r="DEV85" s="116"/>
      <c r="DEW85" s="201"/>
      <c r="DEX85" s="118"/>
      <c r="DEY85" s="119"/>
      <c r="DEZ85" s="119"/>
      <c r="DFA85" s="119"/>
      <c r="DFB85" s="119"/>
      <c r="DFC85" s="119"/>
      <c r="DFD85" s="116"/>
      <c r="DFE85" s="201"/>
      <c r="DFF85" s="118"/>
      <c r="DFG85" s="119"/>
      <c r="DFH85" s="119"/>
      <c r="DFI85" s="119"/>
      <c r="DFJ85" s="119"/>
      <c r="DFK85" s="119"/>
      <c r="DFL85" s="116"/>
      <c r="DFM85" s="201"/>
      <c r="DFN85" s="118"/>
      <c r="DFO85" s="119"/>
      <c r="DFP85" s="119"/>
      <c r="DFQ85" s="119"/>
      <c r="DFR85" s="119"/>
      <c r="DFS85" s="119"/>
      <c r="DFT85" s="116"/>
      <c r="DFU85" s="201"/>
      <c r="DFV85" s="118"/>
      <c r="DFW85" s="119"/>
      <c r="DFX85" s="119"/>
      <c r="DFY85" s="119"/>
      <c r="DFZ85" s="119"/>
      <c r="DGA85" s="119"/>
      <c r="DGB85" s="116"/>
      <c r="DGC85" s="201"/>
      <c r="DGD85" s="118"/>
      <c r="DGE85" s="119"/>
      <c r="DGF85" s="119"/>
      <c r="DGG85" s="119"/>
      <c r="DGH85" s="119"/>
      <c r="DGI85" s="119"/>
      <c r="DGJ85" s="116"/>
      <c r="DGK85" s="201"/>
      <c r="DGL85" s="118"/>
      <c r="DGM85" s="119"/>
      <c r="DGN85" s="119"/>
      <c r="DGO85" s="119"/>
      <c r="DGP85" s="119"/>
      <c r="DGQ85" s="119"/>
      <c r="DGR85" s="116"/>
      <c r="DGS85" s="201"/>
      <c r="DGT85" s="118"/>
      <c r="DGU85" s="119"/>
      <c r="DGV85" s="119"/>
      <c r="DGW85" s="119"/>
      <c r="DGX85" s="119"/>
      <c r="DGY85" s="119"/>
      <c r="DGZ85" s="116"/>
      <c r="DHA85" s="201"/>
      <c r="DHB85" s="118"/>
      <c r="DHC85" s="119"/>
      <c r="DHD85" s="119"/>
      <c r="DHE85" s="119"/>
      <c r="DHF85" s="119"/>
      <c r="DHG85" s="119"/>
      <c r="DHH85" s="116"/>
      <c r="DHI85" s="201"/>
      <c r="DHJ85" s="118"/>
      <c r="DHK85" s="119"/>
      <c r="DHL85" s="119"/>
      <c r="DHM85" s="119"/>
      <c r="DHN85" s="119"/>
      <c r="DHO85" s="119"/>
      <c r="DHP85" s="116"/>
      <c r="DHQ85" s="201"/>
      <c r="DHR85" s="118"/>
      <c r="DHS85" s="119"/>
      <c r="DHT85" s="119"/>
      <c r="DHU85" s="119"/>
      <c r="DHV85" s="119"/>
      <c r="DHW85" s="119"/>
      <c r="DHX85" s="116"/>
      <c r="DHY85" s="201"/>
      <c r="DHZ85" s="118"/>
      <c r="DIA85" s="119"/>
      <c r="DIB85" s="119"/>
      <c r="DIC85" s="119"/>
      <c r="DID85" s="119"/>
      <c r="DIE85" s="119"/>
      <c r="DIF85" s="116"/>
      <c r="DIG85" s="201"/>
      <c r="DIH85" s="118"/>
      <c r="DII85" s="119"/>
      <c r="DIJ85" s="119"/>
      <c r="DIK85" s="119"/>
      <c r="DIL85" s="119"/>
      <c r="DIM85" s="119"/>
      <c r="DIN85" s="116"/>
      <c r="DIO85" s="201"/>
      <c r="DIP85" s="118"/>
      <c r="DIQ85" s="119"/>
      <c r="DIR85" s="119"/>
      <c r="DIS85" s="119"/>
      <c r="DIT85" s="119"/>
      <c r="DIU85" s="119"/>
      <c r="DIV85" s="116"/>
      <c r="DIW85" s="201"/>
      <c r="DIX85" s="118"/>
      <c r="DIY85" s="119"/>
      <c r="DIZ85" s="119"/>
      <c r="DJA85" s="119"/>
      <c r="DJB85" s="119"/>
      <c r="DJC85" s="119"/>
      <c r="DJD85" s="116"/>
      <c r="DJE85" s="201"/>
      <c r="DJF85" s="118"/>
      <c r="DJG85" s="119"/>
      <c r="DJH85" s="119"/>
      <c r="DJI85" s="119"/>
      <c r="DJJ85" s="119"/>
      <c r="DJK85" s="119"/>
      <c r="DJL85" s="116"/>
      <c r="DJM85" s="201"/>
      <c r="DJN85" s="118"/>
      <c r="DJO85" s="119"/>
      <c r="DJP85" s="119"/>
      <c r="DJQ85" s="119"/>
      <c r="DJR85" s="119"/>
      <c r="DJS85" s="119"/>
      <c r="DJT85" s="116"/>
      <c r="DJU85" s="201"/>
      <c r="DJV85" s="118"/>
      <c r="DJW85" s="119"/>
      <c r="DJX85" s="119"/>
      <c r="DJY85" s="119"/>
      <c r="DJZ85" s="119"/>
      <c r="DKA85" s="119"/>
      <c r="DKB85" s="116"/>
      <c r="DKC85" s="201"/>
      <c r="DKD85" s="118"/>
      <c r="DKE85" s="119"/>
      <c r="DKF85" s="119"/>
      <c r="DKG85" s="119"/>
      <c r="DKH85" s="119"/>
      <c r="DKI85" s="119"/>
      <c r="DKJ85" s="116"/>
      <c r="DKK85" s="201"/>
      <c r="DKL85" s="118"/>
      <c r="DKM85" s="119"/>
      <c r="DKN85" s="119"/>
      <c r="DKO85" s="119"/>
      <c r="DKP85" s="119"/>
      <c r="DKQ85" s="119"/>
      <c r="DKR85" s="116"/>
      <c r="DKS85" s="201"/>
      <c r="DKT85" s="118"/>
      <c r="DKU85" s="119"/>
      <c r="DKV85" s="119"/>
      <c r="DKW85" s="119"/>
      <c r="DKX85" s="119"/>
      <c r="DKY85" s="119"/>
      <c r="DKZ85" s="116"/>
      <c r="DLA85" s="201"/>
      <c r="DLB85" s="118"/>
      <c r="DLC85" s="119"/>
      <c r="DLD85" s="119"/>
      <c r="DLE85" s="119"/>
      <c r="DLF85" s="119"/>
      <c r="DLG85" s="119"/>
      <c r="DLH85" s="116"/>
      <c r="DLI85" s="201"/>
      <c r="DLJ85" s="118"/>
      <c r="DLK85" s="119"/>
      <c r="DLL85" s="119"/>
      <c r="DLM85" s="119"/>
      <c r="DLN85" s="119"/>
      <c r="DLO85" s="119"/>
      <c r="DLP85" s="116"/>
      <c r="DLQ85" s="201"/>
      <c r="DLR85" s="118"/>
      <c r="DLS85" s="119"/>
      <c r="DLT85" s="119"/>
      <c r="DLU85" s="119"/>
      <c r="DLV85" s="119"/>
      <c r="DLW85" s="119"/>
      <c r="DLX85" s="116"/>
      <c r="DLY85" s="201"/>
      <c r="DLZ85" s="118"/>
      <c r="DMA85" s="119"/>
      <c r="DMB85" s="119"/>
      <c r="DMC85" s="119"/>
      <c r="DMD85" s="119"/>
      <c r="DME85" s="119"/>
      <c r="DMF85" s="116"/>
      <c r="DMG85" s="201"/>
      <c r="DMH85" s="118"/>
      <c r="DMI85" s="119"/>
      <c r="DMJ85" s="119"/>
      <c r="DMK85" s="119"/>
      <c r="DML85" s="119"/>
      <c r="DMM85" s="119"/>
      <c r="DMN85" s="116"/>
      <c r="DMO85" s="201"/>
      <c r="DMP85" s="118"/>
      <c r="DMQ85" s="119"/>
      <c r="DMR85" s="119"/>
      <c r="DMS85" s="119"/>
      <c r="DMT85" s="119"/>
      <c r="DMU85" s="119"/>
      <c r="DMV85" s="116"/>
      <c r="DMW85" s="201"/>
      <c r="DMX85" s="118"/>
      <c r="DMY85" s="119"/>
      <c r="DMZ85" s="119"/>
      <c r="DNA85" s="119"/>
      <c r="DNB85" s="119"/>
      <c r="DNC85" s="119"/>
      <c r="DND85" s="116"/>
      <c r="DNE85" s="201"/>
      <c r="DNF85" s="118"/>
      <c r="DNG85" s="119"/>
      <c r="DNH85" s="119"/>
      <c r="DNI85" s="119"/>
      <c r="DNJ85" s="119"/>
      <c r="DNK85" s="119"/>
      <c r="DNL85" s="116"/>
      <c r="DNM85" s="201"/>
      <c r="DNN85" s="118"/>
      <c r="DNO85" s="119"/>
      <c r="DNP85" s="119"/>
      <c r="DNQ85" s="119"/>
      <c r="DNR85" s="119"/>
      <c r="DNS85" s="119"/>
      <c r="DNT85" s="116"/>
      <c r="DNU85" s="201"/>
      <c r="DNV85" s="118"/>
      <c r="DNW85" s="119"/>
      <c r="DNX85" s="119"/>
      <c r="DNY85" s="119"/>
      <c r="DNZ85" s="119"/>
      <c r="DOA85" s="119"/>
      <c r="DOB85" s="116"/>
      <c r="DOC85" s="201"/>
      <c r="DOD85" s="118"/>
      <c r="DOE85" s="119"/>
      <c r="DOF85" s="119"/>
      <c r="DOG85" s="119"/>
      <c r="DOH85" s="119"/>
      <c r="DOI85" s="119"/>
      <c r="DOJ85" s="116"/>
      <c r="DOK85" s="201"/>
      <c r="DOL85" s="118"/>
      <c r="DOM85" s="119"/>
      <c r="DON85" s="119"/>
      <c r="DOO85" s="119"/>
      <c r="DOP85" s="119"/>
      <c r="DOQ85" s="119"/>
      <c r="DOR85" s="116"/>
      <c r="DOS85" s="201"/>
      <c r="DOT85" s="118"/>
      <c r="DOU85" s="119"/>
      <c r="DOV85" s="119"/>
      <c r="DOW85" s="119"/>
      <c r="DOX85" s="119"/>
      <c r="DOY85" s="119"/>
      <c r="DOZ85" s="116"/>
      <c r="DPA85" s="201"/>
      <c r="DPB85" s="118"/>
      <c r="DPC85" s="119"/>
      <c r="DPD85" s="119"/>
      <c r="DPE85" s="119"/>
      <c r="DPF85" s="119"/>
      <c r="DPG85" s="119"/>
      <c r="DPH85" s="116"/>
      <c r="DPI85" s="201"/>
      <c r="DPJ85" s="118"/>
      <c r="DPK85" s="119"/>
      <c r="DPL85" s="119"/>
      <c r="DPM85" s="119"/>
      <c r="DPN85" s="119"/>
      <c r="DPO85" s="119"/>
      <c r="DPP85" s="116"/>
      <c r="DPQ85" s="201"/>
      <c r="DPR85" s="118"/>
      <c r="DPS85" s="119"/>
      <c r="DPT85" s="119"/>
      <c r="DPU85" s="119"/>
      <c r="DPV85" s="119"/>
      <c r="DPW85" s="119"/>
      <c r="DPX85" s="116"/>
      <c r="DPY85" s="201"/>
      <c r="DPZ85" s="118"/>
      <c r="DQA85" s="119"/>
      <c r="DQB85" s="119"/>
      <c r="DQC85" s="119"/>
      <c r="DQD85" s="119"/>
      <c r="DQE85" s="119"/>
      <c r="DQF85" s="116"/>
      <c r="DQG85" s="201"/>
      <c r="DQH85" s="118"/>
      <c r="DQI85" s="119"/>
      <c r="DQJ85" s="119"/>
      <c r="DQK85" s="119"/>
      <c r="DQL85" s="119"/>
      <c r="DQM85" s="119"/>
      <c r="DQN85" s="116"/>
      <c r="DQO85" s="201"/>
      <c r="DQP85" s="118"/>
      <c r="DQQ85" s="119"/>
      <c r="DQR85" s="119"/>
      <c r="DQS85" s="119"/>
      <c r="DQT85" s="119"/>
      <c r="DQU85" s="119"/>
      <c r="DQV85" s="116"/>
      <c r="DQW85" s="201"/>
      <c r="DQX85" s="118"/>
      <c r="DQY85" s="119"/>
      <c r="DQZ85" s="119"/>
      <c r="DRA85" s="119"/>
      <c r="DRB85" s="119"/>
      <c r="DRC85" s="119"/>
      <c r="DRD85" s="116"/>
      <c r="DRE85" s="201"/>
      <c r="DRF85" s="118"/>
      <c r="DRG85" s="119"/>
      <c r="DRH85" s="119"/>
      <c r="DRI85" s="119"/>
      <c r="DRJ85" s="119"/>
      <c r="DRK85" s="119"/>
      <c r="DRL85" s="116"/>
      <c r="DRM85" s="201"/>
      <c r="DRN85" s="118"/>
      <c r="DRO85" s="119"/>
      <c r="DRP85" s="119"/>
      <c r="DRQ85" s="119"/>
      <c r="DRR85" s="119"/>
      <c r="DRS85" s="119"/>
      <c r="DRT85" s="116"/>
      <c r="DRU85" s="201"/>
      <c r="DRV85" s="118"/>
      <c r="DRW85" s="119"/>
      <c r="DRX85" s="119"/>
      <c r="DRY85" s="119"/>
      <c r="DRZ85" s="119"/>
      <c r="DSA85" s="119"/>
      <c r="DSB85" s="116"/>
      <c r="DSC85" s="201"/>
      <c r="DSD85" s="118"/>
      <c r="DSE85" s="119"/>
      <c r="DSF85" s="119"/>
      <c r="DSG85" s="119"/>
      <c r="DSH85" s="119"/>
      <c r="DSI85" s="119"/>
      <c r="DSJ85" s="116"/>
      <c r="DSK85" s="201"/>
      <c r="DSL85" s="118"/>
      <c r="DSM85" s="119"/>
      <c r="DSN85" s="119"/>
      <c r="DSO85" s="119"/>
      <c r="DSP85" s="119"/>
      <c r="DSQ85" s="119"/>
      <c r="DSR85" s="116"/>
      <c r="DSS85" s="201"/>
      <c r="DST85" s="118"/>
      <c r="DSU85" s="119"/>
      <c r="DSV85" s="119"/>
      <c r="DSW85" s="119"/>
      <c r="DSX85" s="119"/>
      <c r="DSY85" s="119"/>
      <c r="DSZ85" s="116"/>
      <c r="DTA85" s="201"/>
      <c r="DTB85" s="118"/>
      <c r="DTC85" s="119"/>
      <c r="DTD85" s="119"/>
      <c r="DTE85" s="119"/>
      <c r="DTF85" s="119"/>
      <c r="DTG85" s="119"/>
      <c r="DTH85" s="116"/>
      <c r="DTI85" s="201"/>
      <c r="DTJ85" s="118"/>
      <c r="DTK85" s="119"/>
      <c r="DTL85" s="119"/>
      <c r="DTM85" s="119"/>
      <c r="DTN85" s="119"/>
      <c r="DTO85" s="119"/>
      <c r="DTP85" s="116"/>
      <c r="DTQ85" s="201"/>
      <c r="DTR85" s="118"/>
      <c r="DTS85" s="119"/>
      <c r="DTT85" s="119"/>
      <c r="DTU85" s="119"/>
      <c r="DTV85" s="119"/>
      <c r="DTW85" s="119"/>
      <c r="DTX85" s="116"/>
      <c r="DTY85" s="201"/>
      <c r="DTZ85" s="118"/>
      <c r="DUA85" s="119"/>
      <c r="DUB85" s="119"/>
      <c r="DUC85" s="119"/>
      <c r="DUD85" s="119"/>
      <c r="DUE85" s="119"/>
      <c r="DUF85" s="116"/>
      <c r="DUG85" s="201"/>
      <c r="DUH85" s="118"/>
      <c r="DUI85" s="119"/>
      <c r="DUJ85" s="119"/>
      <c r="DUK85" s="119"/>
      <c r="DUL85" s="119"/>
      <c r="DUM85" s="119"/>
      <c r="DUN85" s="116"/>
      <c r="DUO85" s="201"/>
      <c r="DUP85" s="118"/>
      <c r="DUQ85" s="119"/>
      <c r="DUR85" s="119"/>
      <c r="DUS85" s="119"/>
      <c r="DUT85" s="119"/>
      <c r="DUU85" s="119"/>
      <c r="DUV85" s="116"/>
      <c r="DUW85" s="201"/>
      <c r="DUX85" s="118"/>
      <c r="DUY85" s="119"/>
      <c r="DUZ85" s="119"/>
      <c r="DVA85" s="119"/>
      <c r="DVB85" s="119"/>
      <c r="DVC85" s="119"/>
      <c r="DVD85" s="116"/>
      <c r="DVE85" s="201"/>
      <c r="DVF85" s="118"/>
      <c r="DVG85" s="119"/>
      <c r="DVH85" s="119"/>
      <c r="DVI85" s="119"/>
      <c r="DVJ85" s="119"/>
      <c r="DVK85" s="119"/>
      <c r="DVL85" s="116"/>
      <c r="DVM85" s="201"/>
      <c r="DVN85" s="118"/>
      <c r="DVO85" s="119"/>
      <c r="DVP85" s="119"/>
      <c r="DVQ85" s="119"/>
      <c r="DVR85" s="119"/>
      <c r="DVS85" s="119"/>
      <c r="DVT85" s="116"/>
      <c r="DVU85" s="201"/>
      <c r="DVV85" s="118"/>
      <c r="DVW85" s="119"/>
      <c r="DVX85" s="119"/>
      <c r="DVY85" s="119"/>
      <c r="DVZ85" s="119"/>
      <c r="DWA85" s="119"/>
      <c r="DWB85" s="116"/>
      <c r="DWC85" s="201"/>
      <c r="DWD85" s="118"/>
      <c r="DWE85" s="119"/>
      <c r="DWF85" s="119"/>
      <c r="DWG85" s="119"/>
      <c r="DWH85" s="119"/>
      <c r="DWI85" s="119"/>
      <c r="DWJ85" s="116"/>
      <c r="DWK85" s="201"/>
      <c r="DWL85" s="118"/>
      <c r="DWM85" s="119"/>
      <c r="DWN85" s="119"/>
      <c r="DWO85" s="119"/>
      <c r="DWP85" s="119"/>
      <c r="DWQ85" s="119"/>
      <c r="DWR85" s="116"/>
      <c r="DWS85" s="201"/>
      <c r="DWT85" s="118"/>
      <c r="DWU85" s="119"/>
      <c r="DWV85" s="119"/>
      <c r="DWW85" s="119"/>
      <c r="DWX85" s="119"/>
      <c r="DWY85" s="119"/>
      <c r="DWZ85" s="116"/>
      <c r="DXA85" s="201"/>
      <c r="DXB85" s="118"/>
      <c r="DXC85" s="119"/>
      <c r="DXD85" s="119"/>
      <c r="DXE85" s="119"/>
      <c r="DXF85" s="119"/>
      <c r="DXG85" s="119"/>
      <c r="DXH85" s="116"/>
      <c r="DXI85" s="201"/>
      <c r="DXJ85" s="118"/>
      <c r="DXK85" s="119"/>
      <c r="DXL85" s="119"/>
      <c r="DXM85" s="119"/>
      <c r="DXN85" s="119"/>
      <c r="DXO85" s="119"/>
      <c r="DXP85" s="116"/>
      <c r="DXQ85" s="201"/>
      <c r="DXR85" s="118"/>
      <c r="DXS85" s="119"/>
      <c r="DXT85" s="119"/>
      <c r="DXU85" s="119"/>
      <c r="DXV85" s="119"/>
      <c r="DXW85" s="119"/>
      <c r="DXX85" s="116"/>
      <c r="DXY85" s="201"/>
      <c r="DXZ85" s="118"/>
      <c r="DYA85" s="119"/>
      <c r="DYB85" s="119"/>
      <c r="DYC85" s="119"/>
      <c r="DYD85" s="119"/>
      <c r="DYE85" s="119"/>
      <c r="DYF85" s="116"/>
      <c r="DYG85" s="201"/>
      <c r="DYH85" s="118"/>
      <c r="DYI85" s="119"/>
      <c r="DYJ85" s="119"/>
      <c r="DYK85" s="119"/>
      <c r="DYL85" s="119"/>
      <c r="DYM85" s="119"/>
      <c r="DYN85" s="116"/>
      <c r="DYO85" s="201"/>
      <c r="DYP85" s="118"/>
      <c r="DYQ85" s="119"/>
      <c r="DYR85" s="119"/>
      <c r="DYS85" s="119"/>
      <c r="DYT85" s="119"/>
      <c r="DYU85" s="119"/>
      <c r="DYV85" s="116"/>
      <c r="DYW85" s="201"/>
      <c r="DYX85" s="118"/>
      <c r="DYY85" s="119"/>
      <c r="DYZ85" s="119"/>
      <c r="DZA85" s="119"/>
      <c r="DZB85" s="119"/>
      <c r="DZC85" s="119"/>
      <c r="DZD85" s="116"/>
      <c r="DZE85" s="201"/>
      <c r="DZF85" s="118"/>
      <c r="DZG85" s="119"/>
      <c r="DZH85" s="119"/>
      <c r="DZI85" s="119"/>
      <c r="DZJ85" s="119"/>
      <c r="DZK85" s="119"/>
      <c r="DZL85" s="116"/>
      <c r="DZM85" s="201"/>
      <c r="DZN85" s="118"/>
      <c r="DZO85" s="119"/>
      <c r="DZP85" s="119"/>
      <c r="DZQ85" s="119"/>
      <c r="DZR85" s="119"/>
      <c r="DZS85" s="119"/>
      <c r="DZT85" s="116"/>
      <c r="DZU85" s="201"/>
      <c r="DZV85" s="118"/>
      <c r="DZW85" s="119"/>
      <c r="DZX85" s="119"/>
      <c r="DZY85" s="119"/>
      <c r="DZZ85" s="119"/>
      <c r="EAA85" s="119"/>
      <c r="EAB85" s="116"/>
      <c r="EAC85" s="201"/>
      <c r="EAD85" s="118"/>
      <c r="EAE85" s="119"/>
      <c r="EAF85" s="119"/>
      <c r="EAG85" s="119"/>
      <c r="EAH85" s="119"/>
      <c r="EAI85" s="119"/>
      <c r="EAJ85" s="116"/>
      <c r="EAK85" s="201"/>
      <c r="EAL85" s="118"/>
      <c r="EAM85" s="119"/>
      <c r="EAN85" s="119"/>
      <c r="EAO85" s="119"/>
      <c r="EAP85" s="119"/>
      <c r="EAQ85" s="119"/>
      <c r="EAR85" s="116"/>
      <c r="EAS85" s="201"/>
      <c r="EAT85" s="118"/>
      <c r="EAU85" s="119"/>
      <c r="EAV85" s="119"/>
      <c r="EAW85" s="119"/>
      <c r="EAX85" s="119"/>
      <c r="EAY85" s="119"/>
      <c r="EAZ85" s="116"/>
      <c r="EBA85" s="201"/>
      <c r="EBB85" s="118"/>
      <c r="EBC85" s="119"/>
      <c r="EBD85" s="119"/>
      <c r="EBE85" s="119"/>
      <c r="EBF85" s="119"/>
      <c r="EBG85" s="119"/>
      <c r="EBH85" s="116"/>
      <c r="EBI85" s="201"/>
      <c r="EBJ85" s="118"/>
      <c r="EBK85" s="119"/>
      <c r="EBL85" s="119"/>
      <c r="EBM85" s="119"/>
      <c r="EBN85" s="119"/>
      <c r="EBO85" s="119"/>
      <c r="EBP85" s="116"/>
      <c r="EBQ85" s="201"/>
      <c r="EBR85" s="118"/>
      <c r="EBS85" s="119"/>
      <c r="EBT85" s="119"/>
      <c r="EBU85" s="119"/>
      <c r="EBV85" s="119"/>
      <c r="EBW85" s="119"/>
      <c r="EBX85" s="116"/>
      <c r="EBY85" s="201"/>
      <c r="EBZ85" s="118"/>
      <c r="ECA85" s="119"/>
      <c r="ECB85" s="119"/>
      <c r="ECC85" s="119"/>
      <c r="ECD85" s="119"/>
      <c r="ECE85" s="119"/>
      <c r="ECF85" s="116"/>
      <c r="ECG85" s="201"/>
      <c r="ECH85" s="118"/>
      <c r="ECI85" s="119"/>
      <c r="ECJ85" s="119"/>
      <c r="ECK85" s="119"/>
      <c r="ECL85" s="119"/>
      <c r="ECM85" s="119"/>
      <c r="ECN85" s="116"/>
      <c r="ECO85" s="201"/>
      <c r="ECP85" s="118"/>
      <c r="ECQ85" s="119"/>
      <c r="ECR85" s="119"/>
      <c r="ECS85" s="119"/>
      <c r="ECT85" s="119"/>
      <c r="ECU85" s="119"/>
      <c r="ECV85" s="116"/>
      <c r="ECW85" s="201"/>
      <c r="ECX85" s="118"/>
      <c r="ECY85" s="119"/>
      <c r="ECZ85" s="119"/>
      <c r="EDA85" s="119"/>
      <c r="EDB85" s="119"/>
      <c r="EDC85" s="119"/>
      <c r="EDD85" s="116"/>
      <c r="EDE85" s="201"/>
      <c r="EDF85" s="118"/>
      <c r="EDG85" s="119"/>
      <c r="EDH85" s="119"/>
      <c r="EDI85" s="119"/>
      <c r="EDJ85" s="119"/>
      <c r="EDK85" s="119"/>
      <c r="EDL85" s="116"/>
      <c r="EDM85" s="201"/>
      <c r="EDN85" s="118"/>
      <c r="EDO85" s="119"/>
      <c r="EDP85" s="119"/>
      <c r="EDQ85" s="119"/>
      <c r="EDR85" s="119"/>
      <c r="EDS85" s="119"/>
      <c r="EDT85" s="116"/>
      <c r="EDU85" s="201"/>
      <c r="EDV85" s="118"/>
      <c r="EDW85" s="119"/>
      <c r="EDX85" s="119"/>
      <c r="EDY85" s="119"/>
      <c r="EDZ85" s="119"/>
      <c r="EEA85" s="119"/>
      <c r="EEB85" s="116"/>
      <c r="EEC85" s="201"/>
      <c r="EED85" s="118"/>
      <c r="EEE85" s="119"/>
      <c r="EEF85" s="119"/>
      <c r="EEG85" s="119"/>
      <c r="EEH85" s="119"/>
      <c r="EEI85" s="119"/>
      <c r="EEJ85" s="116"/>
      <c r="EEK85" s="201"/>
      <c r="EEL85" s="118"/>
      <c r="EEM85" s="119"/>
      <c r="EEN85" s="119"/>
      <c r="EEO85" s="119"/>
      <c r="EEP85" s="119"/>
      <c r="EEQ85" s="119"/>
      <c r="EER85" s="116"/>
      <c r="EES85" s="201"/>
      <c r="EET85" s="118"/>
      <c r="EEU85" s="119"/>
      <c r="EEV85" s="119"/>
      <c r="EEW85" s="119"/>
      <c r="EEX85" s="119"/>
      <c r="EEY85" s="119"/>
      <c r="EEZ85" s="116"/>
      <c r="EFA85" s="201"/>
      <c r="EFB85" s="118"/>
      <c r="EFC85" s="119"/>
      <c r="EFD85" s="119"/>
      <c r="EFE85" s="119"/>
      <c r="EFF85" s="119"/>
      <c r="EFG85" s="119"/>
      <c r="EFH85" s="116"/>
      <c r="EFI85" s="201"/>
      <c r="EFJ85" s="118"/>
      <c r="EFK85" s="119"/>
      <c r="EFL85" s="119"/>
      <c r="EFM85" s="119"/>
      <c r="EFN85" s="119"/>
      <c r="EFO85" s="119"/>
      <c r="EFP85" s="116"/>
      <c r="EFQ85" s="201"/>
      <c r="EFR85" s="118"/>
      <c r="EFS85" s="119"/>
      <c r="EFT85" s="119"/>
      <c r="EFU85" s="119"/>
      <c r="EFV85" s="119"/>
      <c r="EFW85" s="119"/>
      <c r="EFX85" s="116"/>
      <c r="EFY85" s="201"/>
      <c r="EFZ85" s="118"/>
      <c r="EGA85" s="119"/>
      <c r="EGB85" s="119"/>
      <c r="EGC85" s="119"/>
      <c r="EGD85" s="119"/>
      <c r="EGE85" s="119"/>
      <c r="EGF85" s="116"/>
      <c r="EGG85" s="201"/>
      <c r="EGH85" s="118"/>
      <c r="EGI85" s="119"/>
      <c r="EGJ85" s="119"/>
      <c r="EGK85" s="119"/>
      <c r="EGL85" s="119"/>
      <c r="EGM85" s="119"/>
      <c r="EGN85" s="116"/>
      <c r="EGO85" s="201"/>
      <c r="EGP85" s="118"/>
      <c r="EGQ85" s="119"/>
      <c r="EGR85" s="119"/>
      <c r="EGS85" s="119"/>
      <c r="EGT85" s="119"/>
      <c r="EGU85" s="119"/>
      <c r="EGV85" s="116"/>
      <c r="EGW85" s="201"/>
      <c r="EGX85" s="118"/>
      <c r="EGY85" s="119"/>
      <c r="EGZ85" s="119"/>
      <c r="EHA85" s="119"/>
      <c r="EHB85" s="119"/>
      <c r="EHC85" s="119"/>
      <c r="EHD85" s="116"/>
      <c r="EHE85" s="201"/>
      <c r="EHF85" s="118"/>
      <c r="EHG85" s="119"/>
      <c r="EHH85" s="119"/>
      <c r="EHI85" s="119"/>
      <c r="EHJ85" s="119"/>
      <c r="EHK85" s="119"/>
      <c r="EHL85" s="116"/>
      <c r="EHM85" s="201"/>
      <c r="EHN85" s="118"/>
      <c r="EHO85" s="119"/>
      <c r="EHP85" s="119"/>
      <c r="EHQ85" s="119"/>
      <c r="EHR85" s="119"/>
      <c r="EHS85" s="119"/>
      <c r="EHT85" s="116"/>
      <c r="EHU85" s="201"/>
      <c r="EHV85" s="118"/>
      <c r="EHW85" s="119"/>
      <c r="EHX85" s="119"/>
      <c r="EHY85" s="119"/>
      <c r="EHZ85" s="119"/>
      <c r="EIA85" s="119"/>
      <c r="EIB85" s="116"/>
      <c r="EIC85" s="201"/>
      <c r="EID85" s="118"/>
      <c r="EIE85" s="119"/>
      <c r="EIF85" s="119"/>
      <c r="EIG85" s="119"/>
      <c r="EIH85" s="119"/>
      <c r="EII85" s="119"/>
      <c r="EIJ85" s="116"/>
      <c r="EIK85" s="201"/>
      <c r="EIL85" s="118"/>
      <c r="EIM85" s="119"/>
      <c r="EIN85" s="119"/>
      <c r="EIO85" s="119"/>
      <c r="EIP85" s="119"/>
      <c r="EIQ85" s="119"/>
      <c r="EIR85" s="116"/>
      <c r="EIS85" s="201"/>
      <c r="EIT85" s="118"/>
      <c r="EIU85" s="119"/>
      <c r="EIV85" s="119"/>
      <c r="EIW85" s="119"/>
      <c r="EIX85" s="119"/>
      <c r="EIY85" s="119"/>
      <c r="EIZ85" s="116"/>
      <c r="EJA85" s="201"/>
      <c r="EJB85" s="118"/>
      <c r="EJC85" s="119"/>
      <c r="EJD85" s="119"/>
      <c r="EJE85" s="119"/>
      <c r="EJF85" s="119"/>
      <c r="EJG85" s="119"/>
      <c r="EJH85" s="116"/>
      <c r="EJI85" s="201"/>
      <c r="EJJ85" s="118"/>
      <c r="EJK85" s="119"/>
      <c r="EJL85" s="119"/>
      <c r="EJM85" s="119"/>
      <c r="EJN85" s="119"/>
      <c r="EJO85" s="119"/>
      <c r="EJP85" s="116"/>
      <c r="EJQ85" s="201"/>
      <c r="EJR85" s="118"/>
      <c r="EJS85" s="119"/>
      <c r="EJT85" s="119"/>
      <c r="EJU85" s="119"/>
      <c r="EJV85" s="119"/>
      <c r="EJW85" s="119"/>
      <c r="EJX85" s="116"/>
      <c r="EJY85" s="201"/>
      <c r="EJZ85" s="118"/>
      <c r="EKA85" s="119"/>
      <c r="EKB85" s="119"/>
      <c r="EKC85" s="119"/>
      <c r="EKD85" s="119"/>
      <c r="EKE85" s="119"/>
      <c r="EKF85" s="116"/>
      <c r="EKG85" s="201"/>
      <c r="EKH85" s="118"/>
      <c r="EKI85" s="119"/>
      <c r="EKJ85" s="119"/>
      <c r="EKK85" s="119"/>
      <c r="EKL85" s="119"/>
      <c r="EKM85" s="119"/>
      <c r="EKN85" s="116"/>
      <c r="EKO85" s="201"/>
      <c r="EKP85" s="118"/>
      <c r="EKQ85" s="119"/>
      <c r="EKR85" s="119"/>
      <c r="EKS85" s="119"/>
      <c r="EKT85" s="119"/>
      <c r="EKU85" s="119"/>
      <c r="EKV85" s="116"/>
      <c r="EKW85" s="201"/>
      <c r="EKX85" s="118"/>
      <c r="EKY85" s="119"/>
      <c r="EKZ85" s="119"/>
      <c r="ELA85" s="119"/>
      <c r="ELB85" s="119"/>
      <c r="ELC85" s="119"/>
      <c r="ELD85" s="116"/>
      <c r="ELE85" s="201"/>
      <c r="ELF85" s="118"/>
      <c r="ELG85" s="119"/>
      <c r="ELH85" s="119"/>
      <c r="ELI85" s="119"/>
      <c r="ELJ85" s="119"/>
      <c r="ELK85" s="119"/>
      <c r="ELL85" s="116"/>
      <c r="ELM85" s="201"/>
      <c r="ELN85" s="118"/>
      <c r="ELO85" s="119"/>
      <c r="ELP85" s="119"/>
      <c r="ELQ85" s="119"/>
      <c r="ELR85" s="119"/>
      <c r="ELS85" s="119"/>
      <c r="ELT85" s="116"/>
      <c r="ELU85" s="201"/>
      <c r="ELV85" s="118"/>
      <c r="ELW85" s="119"/>
      <c r="ELX85" s="119"/>
      <c r="ELY85" s="119"/>
      <c r="ELZ85" s="119"/>
      <c r="EMA85" s="119"/>
      <c r="EMB85" s="116"/>
      <c r="EMC85" s="201"/>
      <c r="EMD85" s="118"/>
      <c r="EME85" s="119"/>
      <c r="EMF85" s="119"/>
      <c r="EMG85" s="119"/>
      <c r="EMH85" s="119"/>
      <c r="EMI85" s="119"/>
      <c r="EMJ85" s="116"/>
      <c r="EMK85" s="201"/>
      <c r="EML85" s="118"/>
      <c r="EMM85" s="119"/>
      <c r="EMN85" s="119"/>
      <c r="EMO85" s="119"/>
      <c r="EMP85" s="119"/>
      <c r="EMQ85" s="119"/>
      <c r="EMR85" s="116"/>
      <c r="EMS85" s="201"/>
      <c r="EMT85" s="118"/>
      <c r="EMU85" s="119"/>
      <c r="EMV85" s="119"/>
      <c r="EMW85" s="119"/>
      <c r="EMX85" s="119"/>
      <c r="EMY85" s="119"/>
      <c r="EMZ85" s="116"/>
      <c r="ENA85" s="201"/>
      <c r="ENB85" s="118"/>
      <c r="ENC85" s="119"/>
      <c r="END85" s="119"/>
      <c r="ENE85" s="119"/>
      <c r="ENF85" s="119"/>
      <c r="ENG85" s="119"/>
      <c r="ENH85" s="116"/>
      <c r="ENI85" s="201"/>
      <c r="ENJ85" s="118"/>
      <c r="ENK85" s="119"/>
      <c r="ENL85" s="119"/>
      <c r="ENM85" s="119"/>
      <c r="ENN85" s="119"/>
      <c r="ENO85" s="119"/>
      <c r="ENP85" s="116"/>
      <c r="ENQ85" s="201"/>
      <c r="ENR85" s="118"/>
      <c r="ENS85" s="119"/>
      <c r="ENT85" s="119"/>
      <c r="ENU85" s="119"/>
      <c r="ENV85" s="119"/>
      <c r="ENW85" s="119"/>
      <c r="ENX85" s="116"/>
      <c r="ENY85" s="201"/>
      <c r="ENZ85" s="118"/>
      <c r="EOA85" s="119"/>
      <c r="EOB85" s="119"/>
      <c r="EOC85" s="119"/>
      <c r="EOD85" s="119"/>
      <c r="EOE85" s="119"/>
      <c r="EOF85" s="116"/>
      <c r="EOG85" s="201"/>
      <c r="EOH85" s="118"/>
      <c r="EOI85" s="119"/>
      <c r="EOJ85" s="119"/>
      <c r="EOK85" s="119"/>
      <c r="EOL85" s="119"/>
      <c r="EOM85" s="119"/>
      <c r="EON85" s="116"/>
      <c r="EOO85" s="201"/>
      <c r="EOP85" s="118"/>
      <c r="EOQ85" s="119"/>
      <c r="EOR85" s="119"/>
      <c r="EOS85" s="119"/>
      <c r="EOT85" s="119"/>
      <c r="EOU85" s="119"/>
      <c r="EOV85" s="116"/>
      <c r="EOW85" s="201"/>
      <c r="EOX85" s="118"/>
      <c r="EOY85" s="119"/>
      <c r="EOZ85" s="119"/>
      <c r="EPA85" s="119"/>
      <c r="EPB85" s="119"/>
      <c r="EPC85" s="119"/>
      <c r="EPD85" s="116"/>
      <c r="EPE85" s="201"/>
      <c r="EPF85" s="118"/>
      <c r="EPG85" s="119"/>
      <c r="EPH85" s="119"/>
      <c r="EPI85" s="119"/>
      <c r="EPJ85" s="119"/>
      <c r="EPK85" s="119"/>
      <c r="EPL85" s="116"/>
      <c r="EPM85" s="201"/>
      <c r="EPN85" s="118"/>
      <c r="EPO85" s="119"/>
      <c r="EPP85" s="119"/>
      <c r="EPQ85" s="119"/>
      <c r="EPR85" s="119"/>
      <c r="EPS85" s="119"/>
      <c r="EPT85" s="116"/>
      <c r="EPU85" s="201"/>
      <c r="EPV85" s="118"/>
      <c r="EPW85" s="119"/>
      <c r="EPX85" s="119"/>
      <c r="EPY85" s="119"/>
      <c r="EPZ85" s="119"/>
      <c r="EQA85" s="119"/>
      <c r="EQB85" s="116"/>
      <c r="EQC85" s="201"/>
      <c r="EQD85" s="118"/>
      <c r="EQE85" s="119"/>
      <c r="EQF85" s="119"/>
      <c r="EQG85" s="119"/>
      <c r="EQH85" s="119"/>
      <c r="EQI85" s="119"/>
      <c r="EQJ85" s="116"/>
      <c r="EQK85" s="201"/>
      <c r="EQL85" s="118"/>
      <c r="EQM85" s="119"/>
      <c r="EQN85" s="119"/>
      <c r="EQO85" s="119"/>
      <c r="EQP85" s="119"/>
      <c r="EQQ85" s="119"/>
      <c r="EQR85" s="116"/>
      <c r="EQS85" s="201"/>
      <c r="EQT85" s="118"/>
      <c r="EQU85" s="119"/>
      <c r="EQV85" s="119"/>
      <c r="EQW85" s="119"/>
      <c r="EQX85" s="119"/>
      <c r="EQY85" s="119"/>
      <c r="EQZ85" s="116"/>
      <c r="ERA85" s="201"/>
      <c r="ERB85" s="118"/>
      <c r="ERC85" s="119"/>
      <c r="ERD85" s="119"/>
      <c r="ERE85" s="119"/>
      <c r="ERF85" s="119"/>
      <c r="ERG85" s="119"/>
      <c r="ERH85" s="116"/>
      <c r="ERI85" s="201"/>
      <c r="ERJ85" s="118"/>
      <c r="ERK85" s="119"/>
      <c r="ERL85" s="119"/>
      <c r="ERM85" s="119"/>
      <c r="ERN85" s="119"/>
      <c r="ERO85" s="119"/>
      <c r="ERP85" s="116"/>
      <c r="ERQ85" s="201"/>
      <c r="ERR85" s="118"/>
      <c r="ERS85" s="119"/>
      <c r="ERT85" s="119"/>
      <c r="ERU85" s="119"/>
      <c r="ERV85" s="119"/>
      <c r="ERW85" s="119"/>
      <c r="ERX85" s="116"/>
      <c r="ERY85" s="201"/>
      <c r="ERZ85" s="118"/>
      <c r="ESA85" s="119"/>
      <c r="ESB85" s="119"/>
      <c r="ESC85" s="119"/>
      <c r="ESD85" s="119"/>
      <c r="ESE85" s="119"/>
      <c r="ESF85" s="116"/>
      <c r="ESG85" s="201"/>
      <c r="ESH85" s="118"/>
      <c r="ESI85" s="119"/>
      <c r="ESJ85" s="119"/>
      <c r="ESK85" s="119"/>
      <c r="ESL85" s="119"/>
      <c r="ESM85" s="119"/>
      <c r="ESN85" s="116"/>
      <c r="ESO85" s="201"/>
      <c r="ESP85" s="118"/>
      <c r="ESQ85" s="119"/>
      <c r="ESR85" s="119"/>
      <c r="ESS85" s="119"/>
      <c r="EST85" s="119"/>
      <c r="ESU85" s="119"/>
      <c r="ESV85" s="116"/>
      <c r="ESW85" s="201"/>
      <c r="ESX85" s="118"/>
      <c r="ESY85" s="119"/>
      <c r="ESZ85" s="119"/>
      <c r="ETA85" s="119"/>
      <c r="ETB85" s="119"/>
      <c r="ETC85" s="119"/>
      <c r="ETD85" s="116"/>
      <c r="ETE85" s="201"/>
      <c r="ETF85" s="118"/>
      <c r="ETG85" s="119"/>
      <c r="ETH85" s="119"/>
      <c r="ETI85" s="119"/>
      <c r="ETJ85" s="119"/>
      <c r="ETK85" s="119"/>
      <c r="ETL85" s="116"/>
      <c r="ETM85" s="201"/>
      <c r="ETN85" s="118"/>
      <c r="ETO85" s="119"/>
      <c r="ETP85" s="119"/>
      <c r="ETQ85" s="119"/>
      <c r="ETR85" s="119"/>
      <c r="ETS85" s="119"/>
      <c r="ETT85" s="116"/>
      <c r="ETU85" s="201"/>
      <c r="ETV85" s="118"/>
      <c r="ETW85" s="119"/>
      <c r="ETX85" s="119"/>
      <c r="ETY85" s="119"/>
      <c r="ETZ85" s="119"/>
      <c r="EUA85" s="119"/>
      <c r="EUB85" s="116"/>
      <c r="EUC85" s="201"/>
      <c r="EUD85" s="118"/>
      <c r="EUE85" s="119"/>
      <c r="EUF85" s="119"/>
      <c r="EUG85" s="119"/>
      <c r="EUH85" s="119"/>
      <c r="EUI85" s="119"/>
      <c r="EUJ85" s="116"/>
      <c r="EUK85" s="201"/>
      <c r="EUL85" s="118"/>
      <c r="EUM85" s="119"/>
      <c r="EUN85" s="119"/>
      <c r="EUO85" s="119"/>
      <c r="EUP85" s="119"/>
      <c r="EUQ85" s="119"/>
      <c r="EUR85" s="116"/>
      <c r="EUS85" s="201"/>
      <c r="EUT85" s="118"/>
      <c r="EUU85" s="119"/>
      <c r="EUV85" s="119"/>
      <c r="EUW85" s="119"/>
      <c r="EUX85" s="119"/>
      <c r="EUY85" s="119"/>
      <c r="EUZ85" s="116"/>
      <c r="EVA85" s="201"/>
      <c r="EVB85" s="118"/>
      <c r="EVC85" s="119"/>
      <c r="EVD85" s="119"/>
      <c r="EVE85" s="119"/>
      <c r="EVF85" s="119"/>
      <c r="EVG85" s="119"/>
      <c r="EVH85" s="116"/>
      <c r="EVI85" s="201"/>
      <c r="EVJ85" s="118"/>
      <c r="EVK85" s="119"/>
      <c r="EVL85" s="119"/>
      <c r="EVM85" s="119"/>
      <c r="EVN85" s="119"/>
      <c r="EVO85" s="119"/>
      <c r="EVP85" s="116"/>
      <c r="EVQ85" s="201"/>
      <c r="EVR85" s="118"/>
      <c r="EVS85" s="119"/>
      <c r="EVT85" s="119"/>
      <c r="EVU85" s="119"/>
      <c r="EVV85" s="119"/>
      <c r="EVW85" s="119"/>
      <c r="EVX85" s="116"/>
      <c r="EVY85" s="201"/>
      <c r="EVZ85" s="118"/>
      <c r="EWA85" s="119"/>
      <c r="EWB85" s="119"/>
      <c r="EWC85" s="119"/>
      <c r="EWD85" s="119"/>
      <c r="EWE85" s="119"/>
      <c r="EWF85" s="116"/>
      <c r="EWG85" s="201"/>
      <c r="EWH85" s="118"/>
      <c r="EWI85" s="119"/>
      <c r="EWJ85" s="119"/>
      <c r="EWK85" s="119"/>
      <c r="EWL85" s="119"/>
      <c r="EWM85" s="119"/>
      <c r="EWN85" s="116"/>
      <c r="EWO85" s="201"/>
      <c r="EWP85" s="118"/>
      <c r="EWQ85" s="119"/>
      <c r="EWR85" s="119"/>
      <c r="EWS85" s="119"/>
      <c r="EWT85" s="119"/>
      <c r="EWU85" s="119"/>
      <c r="EWV85" s="116"/>
      <c r="EWW85" s="201"/>
      <c r="EWX85" s="118"/>
      <c r="EWY85" s="119"/>
      <c r="EWZ85" s="119"/>
      <c r="EXA85" s="119"/>
      <c r="EXB85" s="119"/>
      <c r="EXC85" s="119"/>
      <c r="EXD85" s="116"/>
      <c r="EXE85" s="201"/>
      <c r="EXF85" s="118"/>
      <c r="EXG85" s="119"/>
      <c r="EXH85" s="119"/>
      <c r="EXI85" s="119"/>
      <c r="EXJ85" s="119"/>
      <c r="EXK85" s="119"/>
      <c r="EXL85" s="116"/>
      <c r="EXM85" s="201"/>
      <c r="EXN85" s="118"/>
      <c r="EXO85" s="119"/>
      <c r="EXP85" s="119"/>
      <c r="EXQ85" s="119"/>
      <c r="EXR85" s="119"/>
      <c r="EXS85" s="119"/>
      <c r="EXT85" s="116"/>
      <c r="EXU85" s="201"/>
      <c r="EXV85" s="118"/>
      <c r="EXW85" s="119"/>
      <c r="EXX85" s="119"/>
      <c r="EXY85" s="119"/>
      <c r="EXZ85" s="119"/>
      <c r="EYA85" s="119"/>
      <c r="EYB85" s="116"/>
      <c r="EYC85" s="201"/>
      <c r="EYD85" s="118"/>
      <c r="EYE85" s="119"/>
      <c r="EYF85" s="119"/>
      <c r="EYG85" s="119"/>
      <c r="EYH85" s="119"/>
      <c r="EYI85" s="119"/>
      <c r="EYJ85" s="116"/>
      <c r="EYK85" s="201"/>
      <c r="EYL85" s="118"/>
      <c r="EYM85" s="119"/>
      <c r="EYN85" s="119"/>
      <c r="EYO85" s="119"/>
      <c r="EYP85" s="119"/>
      <c r="EYQ85" s="119"/>
      <c r="EYR85" s="116"/>
      <c r="EYS85" s="201"/>
      <c r="EYT85" s="118"/>
      <c r="EYU85" s="119"/>
      <c r="EYV85" s="119"/>
      <c r="EYW85" s="119"/>
      <c r="EYX85" s="119"/>
      <c r="EYY85" s="119"/>
      <c r="EYZ85" s="116"/>
      <c r="EZA85" s="201"/>
      <c r="EZB85" s="118"/>
      <c r="EZC85" s="119"/>
      <c r="EZD85" s="119"/>
      <c r="EZE85" s="119"/>
      <c r="EZF85" s="119"/>
      <c r="EZG85" s="119"/>
      <c r="EZH85" s="116"/>
      <c r="EZI85" s="201"/>
      <c r="EZJ85" s="118"/>
      <c r="EZK85" s="119"/>
      <c r="EZL85" s="119"/>
      <c r="EZM85" s="119"/>
      <c r="EZN85" s="119"/>
      <c r="EZO85" s="119"/>
      <c r="EZP85" s="116"/>
      <c r="EZQ85" s="201"/>
      <c r="EZR85" s="118"/>
      <c r="EZS85" s="119"/>
      <c r="EZT85" s="119"/>
      <c r="EZU85" s="119"/>
      <c r="EZV85" s="119"/>
      <c r="EZW85" s="119"/>
      <c r="EZX85" s="116"/>
      <c r="EZY85" s="201"/>
      <c r="EZZ85" s="118"/>
      <c r="FAA85" s="119"/>
      <c r="FAB85" s="119"/>
      <c r="FAC85" s="119"/>
      <c r="FAD85" s="119"/>
      <c r="FAE85" s="119"/>
      <c r="FAF85" s="116"/>
      <c r="FAG85" s="201"/>
      <c r="FAH85" s="118"/>
      <c r="FAI85" s="119"/>
      <c r="FAJ85" s="119"/>
      <c r="FAK85" s="119"/>
      <c r="FAL85" s="119"/>
      <c r="FAM85" s="119"/>
      <c r="FAN85" s="116"/>
      <c r="FAO85" s="201"/>
      <c r="FAP85" s="118"/>
      <c r="FAQ85" s="119"/>
      <c r="FAR85" s="119"/>
      <c r="FAS85" s="119"/>
      <c r="FAT85" s="119"/>
      <c r="FAU85" s="119"/>
      <c r="FAV85" s="116"/>
      <c r="FAW85" s="201"/>
      <c r="FAX85" s="118"/>
      <c r="FAY85" s="119"/>
      <c r="FAZ85" s="119"/>
      <c r="FBA85" s="119"/>
      <c r="FBB85" s="119"/>
      <c r="FBC85" s="119"/>
      <c r="FBD85" s="116"/>
      <c r="FBE85" s="201"/>
      <c r="FBF85" s="118"/>
      <c r="FBG85" s="119"/>
      <c r="FBH85" s="119"/>
      <c r="FBI85" s="119"/>
      <c r="FBJ85" s="119"/>
      <c r="FBK85" s="119"/>
      <c r="FBL85" s="116"/>
      <c r="FBM85" s="201"/>
      <c r="FBN85" s="118"/>
      <c r="FBO85" s="119"/>
      <c r="FBP85" s="119"/>
      <c r="FBQ85" s="119"/>
      <c r="FBR85" s="119"/>
      <c r="FBS85" s="119"/>
      <c r="FBT85" s="116"/>
      <c r="FBU85" s="201"/>
      <c r="FBV85" s="118"/>
      <c r="FBW85" s="119"/>
      <c r="FBX85" s="119"/>
      <c r="FBY85" s="119"/>
      <c r="FBZ85" s="119"/>
      <c r="FCA85" s="119"/>
      <c r="FCB85" s="116"/>
      <c r="FCC85" s="201"/>
      <c r="FCD85" s="118"/>
      <c r="FCE85" s="119"/>
      <c r="FCF85" s="119"/>
      <c r="FCG85" s="119"/>
      <c r="FCH85" s="119"/>
      <c r="FCI85" s="119"/>
      <c r="FCJ85" s="116"/>
      <c r="FCK85" s="201"/>
      <c r="FCL85" s="118"/>
      <c r="FCM85" s="119"/>
      <c r="FCN85" s="119"/>
      <c r="FCO85" s="119"/>
      <c r="FCP85" s="119"/>
      <c r="FCQ85" s="119"/>
      <c r="FCR85" s="116"/>
      <c r="FCS85" s="201"/>
      <c r="FCT85" s="118"/>
      <c r="FCU85" s="119"/>
      <c r="FCV85" s="119"/>
      <c r="FCW85" s="119"/>
      <c r="FCX85" s="119"/>
      <c r="FCY85" s="119"/>
      <c r="FCZ85" s="116"/>
      <c r="FDA85" s="201"/>
      <c r="FDB85" s="118"/>
      <c r="FDC85" s="119"/>
      <c r="FDD85" s="119"/>
      <c r="FDE85" s="119"/>
      <c r="FDF85" s="119"/>
      <c r="FDG85" s="119"/>
      <c r="FDH85" s="116"/>
      <c r="FDI85" s="201"/>
      <c r="FDJ85" s="118"/>
      <c r="FDK85" s="119"/>
      <c r="FDL85" s="119"/>
      <c r="FDM85" s="119"/>
      <c r="FDN85" s="119"/>
      <c r="FDO85" s="119"/>
      <c r="FDP85" s="116"/>
      <c r="FDQ85" s="201"/>
      <c r="FDR85" s="118"/>
      <c r="FDS85" s="119"/>
      <c r="FDT85" s="119"/>
      <c r="FDU85" s="119"/>
      <c r="FDV85" s="119"/>
      <c r="FDW85" s="119"/>
      <c r="FDX85" s="116"/>
      <c r="FDY85" s="201"/>
      <c r="FDZ85" s="118"/>
      <c r="FEA85" s="119"/>
      <c r="FEB85" s="119"/>
      <c r="FEC85" s="119"/>
      <c r="FED85" s="119"/>
      <c r="FEE85" s="119"/>
      <c r="FEF85" s="116"/>
      <c r="FEG85" s="201"/>
      <c r="FEH85" s="118"/>
      <c r="FEI85" s="119"/>
      <c r="FEJ85" s="119"/>
      <c r="FEK85" s="119"/>
      <c r="FEL85" s="119"/>
      <c r="FEM85" s="119"/>
      <c r="FEN85" s="116"/>
      <c r="FEO85" s="201"/>
      <c r="FEP85" s="118"/>
      <c r="FEQ85" s="119"/>
      <c r="FER85" s="119"/>
      <c r="FES85" s="119"/>
      <c r="FET85" s="119"/>
      <c r="FEU85" s="119"/>
      <c r="FEV85" s="116"/>
      <c r="FEW85" s="201"/>
      <c r="FEX85" s="118"/>
      <c r="FEY85" s="119"/>
      <c r="FEZ85" s="119"/>
      <c r="FFA85" s="119"/>
      <c r="FFB85" s="119"/>
      <c r="FFC85" s="119"/>
      <c r="FFD85" s="116"/>
      <c r="FFE85" s="201"/>
      <c r="FFF85" s="118"/>
      <c r="FFG85" s="119"/>
      <c r="FFH85" s="119"/>
      <c r="FFI85" s="119"/>
      <c r="FFJ85" s="119"/>
      <c r="FFK85" s="119"/>
      <c r="FFL85" s="116"/>
      <c r="FFM85" s="201"/>
      <c r="FFN85" s="118"/>
      <c r="FFO85" s="119"/>
      <c r="FFP85" s="119"/>
      <c r="FFQ85" s="119"/>
      <c r="FFR85" s="119"/>
      <c r="FFS85" s="119"/>
      <c r="FFT85" s="116"/>
      <c r="FFU85" s="201"/>
      <c r="FFV85" s="118"/>
      <c r="FFW85" s="119"/>
      <c r="FFX85" s="119"/>
      <c r="FFY85" s="119"/>
      <c r="FFZ85" s="119"/>
      <c r="FGA85" s="119"/>
      <c r="FGB85" s="116"/>
      <c r="FGC85" s="201"/>
      <c r="FGD85" s="118"/>
      <c r="FGE85" s="119"/>
      <c r="FGF85" s="119"/>
      <c r="FGG85" s="119"/>
      <c r="FGH85" s="119"/>
      <c r="FGI85" s="119"/>
      <c r="FGJ85" s="116"/>
      <c r="FGK85" s="201"/>
      <c r="FGL85" s="118"/>
      <c r="FGM85" s="119"/>
      <c r="FGN85" s="119"/>
      <c r="FGO85" s="119"/>
      <c r="FGP85" s="119"/>
      <c r="FGQ85" s="119"/>
      <c r="FGR85" s="116"/>
      <c r="FGS85" s="201"/>
      <c r="FGT85" s="118"/>
      <c r="FGU85" s="119"/>
      <c r="FGV85" s="119"/>
      <c r="FGW85" s="119"/>
      <c r="FGX85" s="119"/>
      <c r="FGY85" s="119"/>
      <c r="FGZ85" s="116"/>
      <c r="FHA85" s="201"/>
      <c r="FHB85" s="118"/>
      <c r="FHC85" s="119"/>
      <c r="FHD85" s="119"/>
      <c r="FHE85" s="119"/>
      <c r="FHF85" s="119"/>
      <c r="FHG85" s="119"/>
      <c r="FHH85" s="116"/>
      <c r="FHI85" s="201"/>
      <c r="FHJ85" s="118"/>
      <c r="FHK85" s="119"/>
      <c r="FHL85" s="119"/>
      <c r="FHM85" s="119"/>
      <c r="FHN85" s="119"/>
      <c r="FHO85" s="119"/>
      <c r="FHP85" s="116"/>
      <c r="FHQ85" s="201"/>
      <c r="FHR85" s="118"/>
      <c r="FHS85" s="119"/>
      <c r="FHT85" s="119"/>
      <c r="FHU85" s="119"/>
      <c r="FHV85" s="119"/>
      <c r="FHW85" s="119"/>
      <c r="FHX85" s="116"/>
      <c r="FHY85" s="201"/>
      <c r="FHZ85" s="118"/>
      <c r="FIA85" s="119"/>
      <c r="FIB85" s="119"/>
      <c r="FIC85" s="119"/>
      <c r="FID85" s="119"/>
      <c r="FIE85" s="119"/>
      <c r="FIF85" s="116"/>
      <c r="FIG85" s="201"/>
      <c r="FIH85" s="118"/>
      <c r="FII85" s="119"/>
      <c r="FIJ85" s="119"/>
      <c r="FIK85" s="119"/>
      <c r="FIL85" s="119"/>
      <c r="FIM85" s="119"/>
      <c r="FIN85" s="116"/>
      <c r="FIO85" s="201"/>
      <c r="FIP85" s="118"/>
      <c r="FIQ85" s="119"/>
      <c r="FIR85" s="119"/>
      <c r="FIS85" s="119"/>
      <c r="FIT85" s="119"/>
      <c r="FIU85" s="119"/>
      <c r="FIV85" s="116"/>
      <c r="FIW85" s="201"/>
      <c r="FIX85" s="118"/>
      <c r="FIY85" s="119"/>
      <c r="FIZ85" s="119"/>
      <c r="FJA85" s="119"/>
      <c r="FJB85" s="119"/>
      <c r="FJC85" s="119"/>
      <c r="FJD85" s="116"/>
      <c r="FJE85" s="201"/>
      <c r="FJF85" s="118"/>
      <c r="FJG85" s="119"/>
      <c r="FJH85" s="119"/>
      <c r="FJI85" s="119"/>
      <c r="FJJ85" s="119"/>
      <c r="FJK85" s="119"/>
      <c r="FJL85" s="116"/>
      <c r="FJM85" s="201"/>
      <c r="FJN85" s="118"/>
      <c r="FJO85" s="119"/>
      <c r="FJP85" s="119"/>
      <c r="FJQ85" s="119"/>
      <c r="FJR85" s="119"/>
      <c r="FJS85" s="119"/>
      <c r="FJT85" s="116"/>
      <c r="FJU85" s="201"/>
      <c r="FJV85" s="118"/>
      <c r="FJW85" s="119"/>
      <c r="FJX85" s="119"/>
      <c r="FJY85" s="119"/>
      <c r="FJZ85" s="119"/>
      <c r="FKA85" s="119"/>
      <c r="FKB85" s="116"/>
      <c r="FKC85" s="201"/>
      <c r="FKD85" s="118"/>
      <c r="FKE85" s="119"/>
      <c r="FKF85" s="119"/>
      <c r="FKG85" s="119"/>
      <c r="FKH85" s="119"/>
      <c r="FKI85" s="119"/>
      <c r="FKJ85" s="116"/>
      <c r="FKK85" s="201"/>
      <c r="FKL85" s="118"/>
      <c r="FKM85" s="119"/>
      <c r="FKN85" s="119"/>
      <c r="FKO85" s="119"/>
      <c r="FKP85" s="119"/>
      <c r="FKQ85" s="119"/>
      <c r="FKR85" s="116"/>
      <c r="FKS85" s="201"/>
      <c r="FKT85" s="118"/>
      <c r="FKU85" s="119"/>
      <c r="FKV85" s="119"/>
      <c r="FKW85" s="119"/>
      <c r="FKX85" s="119"/>
      <c r="FKY85" s="119"/>
      <c r="FKZ85" s="116"/>
      <c r="FLA85" s="201"/>
      <c r="FLB85" s="118"/>
      <c r="FLC85" s="119"/>
      <c r="FLD85" s="119"/>
      <c r="FLE85" s="119"/>
      <c r="FLF85" s="119"/>
      <c r="FLG85" s="119"/>
      <c r="FLH85" s="116"/>
      <c r="FLI85" s="201"/>
      <c r="FLJ85" s="118"/>
      <c r="FLK85" s="119"/>
      <c r="FLL85" s="119"/>
      <c r="FLM85" s="119"/>
      <c r="FLN85" s="119"/>
      <c r="FLO85" s="119"/>
      <c r="FLP85" s="116"/>
      <c r="FLQ85" s="201"/>
      <c r="FLR85" s="118"/>
      <c r="FLS85" s="119"/>
      <c r="FLT85" s="119"/>
      <c r="FLU85" s="119"/>
      <c r="FLV85" s="119"/>
      <c r="FLW85" s="119"/>
      <c r="FLX85" s="116"/>
      <c r="FLY85" s="201"/>
      <c r="FLZ85" s="118"/>
      <c r="FMA85" s="119"/>
      <c r="FMB85" s="119"/>
      <c r="FMC85" s="119"/>
      <c r="FMD85" s="119"/>
      <c r="FME85" s="119"/>
      <c r="FMF85" s="116"/>
      <c r="FMG85" s="201"/>
      <c r="FMH85" s="118"/>
      <c r="FMI85" s="119"/>
      <c r="FMJ85" s="119"/>
      <c r="FMK85" s="119"/>
      <c r="FML85" s="119"/>
      <c r="FMM85" s="119"/>
      <c r="FMN85" s="116"/>
      <c r="FMO85" s="201"/>
      <c r="FMP85" s="118"/>
      <c r="FMQ85" s="119"/>
      <c r="FMR85" s="119"/>
      <c r="FMS85" s="119"/>
      <c r="FMT85" s="119"/>
      <c r="FMU85" s="119"/>
      <c r="FMV85" s="116"/>
      <c r="FMW85" s="201"/>
      <c r="FMX85" s="118"/>
      <c r="FMY85" s="119"/>
      <c r="FMZ85" s="119"/>
      <c r="FNA85" s="119"/>
      <c r="FNB85" s="119"/>
      <c r="FNC85" s="119"/>
      <c r="FND85" s="116"/>
      <c r="FNE85" s="201"/>
      <c r="FNF85" s="118"/>
      <c r="FNG85" s="119"/>
      <c r="FNH85" s="119"/>
      <c r="FNI85" s="119"/>
      <c r="FNJ85" s="119"/>
      <c r="FNK85" s="119"/>
      <c r="FNL85" s="116"/>
      <c r="FNM85" s="201"/>
      <c r="FNN85" s="118"/>
      <c r="FNO85" s="119"/>
      <c r="FNP85" s="119"/>
      <c r="FNQ85" s="119"/>
      <c r="FNR85" s="119"/>
      <c r="FNS85" s="119"/>
      <c r="FNT85" s="116"/>
      <c r="FNU85" s="201"/>
      <c r="FNV85" s="118"/>
      <c r="FNW85" s="119"/>
      <c r="FNX85" s="119"/>
      <c r="FNY85" s="119"/>
      <c r="FNZ85" s="119"/>
      <c r="FOA85" s="119"/>
      <c r="FOB85" s="116"/>
      <c r="FOC85" s="201"/>
      <c r="FOD85" s="118"/>
      <c r="FOE85" s="119"/>
      <c r="FOF85" s="119"/>
      <c r="FOG85" s="119"/>
      <c r="FOH85" s="119"/>
      <c r="FOI85" s="119"/>
      <c r="FOJ85" s="116"/>
      <c r="FOK85" s="201"/>
      <c r="FOL85" s="118"/>
      <c r="FOM85" s="119"/>
      <c r="FON85" s="119"/>
      <c r="FOO85" s="119"/>
      <c r="FOP85" s="119"/>
      <c r="FOQ85" s="119"/>
      <c r="FOR85" s="116"/>
      <c r="FOS85" s="201"/>
      <c r="FOT85" s="118"/>
      <c r="FOU85" s="119"/>
      <c r="FOV85" s="119"/>
      <c r="FOW85" s="119"/>
      <c r="FOX85" s="119"/>
      <c r="FOY85" s="119"/>
      <c r="FOZ85" s="116"/>
      <c r="FPA85" s="201"/>
      <c r="FPB85" s="118"/>
      <c r="FPC85" s="119"/>
      <c r="FPD85" s="119"/>
      <c r="FPE85" s="119"/>
      <c r="FPF85" s="119"/>
      <c r="FPG85" s="119"/>
      <c r="FPH85" s="116"/>
      <c r="FPI85" s="201"/>
      <c r="FPJ85" s="118"/>
      <c r="FPK85" s="119"/>
      <c r="FPL85" s="119"/>
      <c r="FPM85" s="119"/>
      <c r="FPN85" s="119"/>
      <c r="FPO85" s="119"/>
      <c r="FPP85" s="116"/>
      <c r="FPQ85" s="201"/>
      <c r="FPR85" s="118"/>
      <c r="FPS85" s="119"/>
      <c r="FPT85" s="119"/>
      <c r="FPU85" s="119"/>
      <c r="FPV85" s="119"/>
      <c r="FPW85" s="119"/>
      <c r="FPX85" s="116"/>
      <c r="FPY85" s="201"/>
      <c r="FPZ85" s="118"/>
      <c r="FQA85" s="119"/>
      <c r="FQB85" s="119"/>
      <c r="FQC85" s="119"/>
      <c r="FQD85" s="119"/>
      <c r="FQE85" s="119"/>
      <c r="FQF85" s="116"/>
      <c r="FQG85" s="201"/>
      <c r="FQH85" s="118"/>
      <c r="FQI85" s="119"/>
      <c r="FQJ85" s="119"/>
      <c r="FQK85" s="119"/>
      <c r="FQL85" s="119"/>
      <c r="FQM85" s="119"/>
      <c r="FQN85" s="116"/>
      <c r="FQO85" s="201"/>
      <c r="FQP85" s="118"/>
      <c r="FQQ85" s="119"/>
      <c r="FQR85" s="119"/>
      <c r="FQS85" s="119"/>
      <c r="FQT85" s="119"/>
      <c r="FQU85" s="119"/>
      <c r="FQV85" s="116"/>
      <c r="FQW85" s="201"/>
      <c r="FQX85" s="118"/>
      <c r="FQY85" s="119"/>
      <c r="FQZ85" s="119"/>
      <c r="FRA85" s="119"/>
      <c r="FRB85" s="119"/>
      <c r="FRC85" s="119"/>
      <c r="FRD85" s="116"/>
      <c r="FRE85" s="201"/>
      <c r="FRF85" s="118"/>
      <c r="FRG85" s="119"/>
      <c r="FRH85" s="119"/>
      <c r="FRI85" s="119"/>
      <c r="FRJ85" s="119"/>
      <c r="FRK85" s="119"/>
      <c r="FRL85" s="116"/>
      <c r="FRM85" s="201"/>
      <c r="FRN85" s="118"/>
      <c r="FRO85" s="119"/>
      <c r="FRP85" s="119"/>
      <c r="FRQ85" s="119"/>
      <c r="FRR85" s="119"/>
      <c r="FRS85" s="119"/>
      <c r="FRT85" s="116"/>
      <c r="FRU85" s="201"/>
      <c r="FRV85" s="118"/>
      <c r="FRW85" s="119"/>
      <c r="FRX85" s="119"/>
      <c r="FRY85" s="119"/>
      <c r="FRZ85" s="119"/>
      <c r="FSA85" s="119"/>
      <c r="FSB85" s="116"/>
      <c r="FSC85" s="201"/>
      <c r="FSD85" s="118"/>
      <c r="FSE85" s="119"/>
      <c r="FSF85" s="119"/>
      <c r="FSG85" s="119"/>
      <c r="FSH85" s="119"/>
      <c r="FSI85" s="119"/>
      <c r="FSJ85" s="116"/>
      <c r="FSK85" s="201"/>
      <c r="FSL85" s="118"/>
      <c r="FSM85" s="119"/>
      <c r="FSN85" s="119"/>
      <c r="FSO85" s="119"/>
      <c r="FSP85" s="119"/>
      <c r="FSQ85" s="119"/>
      <c r="FSR85" s="116"/>
      <c r="FSS85" s="201"/>
      <c r="FST85" s="118"/>
      <c r="FSU85" s="119"/>
      <c r="FSV85" s="119"/>
      <c r="FSW85" s="119"/>
      <c r="FSX85" s="119"/>
      <c r="FSY85" s="119"/>
      <c r="FSZ85" s="116"/>
      <c r="FTA85" s="201"/>
      <c r="FTB85" s="118"/>
      <c r="FTC85" s="119"/>
      <c r="FTD85" s="119"/>
      <c r="FTE85" s="119"/>
      <c r="FTF85" s="119"/>
      <c r="FTG85" s="119"/>
      <c r="FTH85" s="116"/>
      <c r="FTI85" s="201"/>
      <c r="FTJ85" s="118"/>
      <c r="FTK85" s="119"/>
      <c r="FTL85" s="119"/>
      <c r="FTM85" s="119"/>
      <c r="FTN85" s="119"/>
      <c r="FTO85" s="119"/>
      <c r="FTP85" s="116"/>
      <c r="FTQ85" s="201"/>
      <c r="FTR85" s="118"/>
      <c r="FTS85" s="119"/>
      <c r="FTT85" s="119"/>
      <c r="FTU85" s="119"/>
      <c r="FTV85" s="119"/>
      <c r="FTW85" s="119"/>
      <c r="FTX85" s="116"/>
      <c r="FTY85" s="201"/>
      <c r="FTZ85" s="118"/>
      <c r="FUA85" s="119"/>
      <c r="FUB85" s="119"/>
      <c r="FUC85" s="119"/>
      <c r="FUD85" s="119"/>
      <c r="FUE85" s="119"/>
      <c r="FUF85" s="116"/>
      <c r="FUG85" s="201"/>
      <c r="FUH85" s="118"/>
      <c r="FUI85" s="119"/>
      <c r="FUJ85" s="119"/>
      <c r="FUK85" s="119"/>
      <c r="FUL85" s="119"/>
      <c r="FUM85" s="119"/>
      <c r="FUN85" s="116"/>
      <c r="FUO85" s="201"/>
      <c r="FUP85" s="118"/>
      <c r="FUQ85" s="119"/>
      <c r="FUR85" s="119"/>
      <c r="FUS85" s="119"/>
      <c r="FUT85" s="119"/>
      <c r="FUU85" s="119"/>
      <c r="FUV85" s="116"/>
      <c r="FUW85" s="201"/>
      <c r="FUX85" s="118"/>
      <c r="FUY85" s="119"/>
      <c r="FUZ85" s="119"/>
      <c r="FVA85" s="119"/>
      <c r="FVB85" s="119"/>
      <c r="FVC85" s="119"/>
      <c r="FVD85" s="116"/>
      <c r="FVE85" s="201"/>
      <c r="FVF85" s="118"/>
      <c r="FVG85" s="119"/>
      <c r="FVH85" s="119"/>
      <c r="FVI85" s="119"/>
      <c r="FVJ85" s="119"/>
      <c r="FVK85" s="119"/>
      <c r="FVL85" s="116"/>
      <c r="FVM85" s="201"/>
      <c r="FVN85" s="118"/>
      <c r="FVO85" s="119"/>
      <c r="FVP85" s="119"/>
      <c r="FVQ85" s="119"/>
      <c r="FVR85" s="119"/>
      <c r="FVS85" s="119"/>
      <c r="FVT85" s="116"/>
      <c r="FVU85" s="201"/>
      <c r="FVV85" s="118"/>
      <c r="FVW85" s="119"/>
      <c r="FVX85" s="119"/>
      <c r="FVY85" s="119"/>
      <c r="FVZ85" s="119"/>
      <c r="FWA85" s="119"/>
      <c r="FWB85" s="116"/>
      <c r="FWC85" s="201"/>
      <c r="FWD85" s="118"/>
      <c r="FWE85" s="119"/>
      <c r="FWF85" s="119"/>
      <c r="FWG85" s="119"/>
      <c r="FWH85" s="119"/>
      <c r="FWI85" s="119"/>
      <c r="FWJ85" s="116"/>
      <c r="FWK85" s="201"/>
      <c r="FWL85" s="118"/>
      <c r="FWM85" s="119"/>
      <c r="FWN85" s="119"/>
      <c r="FWO85" s="119"/>
      <c r="FWP85" s="119"/>
      <c r="FWQ85" s="119"/>
      <c r="FWR85" s="116"/>
      <c r="FWS85" s="201"/>
      <c r="FWT85" s="118"/>
      <c r="FWU85" s="119"/>
      <c r="FWV85" s="119"/>
      <c r="FWW85" s="119"/>
      <c r="FWX85" s="119"/>
      <c r="FWY85" s="119"/>
      <c r="FWZ85" s="116"/>
      <c r="FXA85" s="201"/>
      <c r="FXB85" s="118"/>
      <c r="FXC85" s="119"/>
      <c r="FXD85" s="119"/>
      <c r="FXE85" s="119"/>
      <c r="FXF85" s="119"/>
      <c r="FXG85" s="119"/>
      <c r="FXH85" s="116"/>
      <c r="FXI85" s="201"/>
      <c r="FXJ85" s="118"/>
      <c r="FXK85" s="119"/>
      <c r="FXL85" s="119"/>
      <c r="FXM85" s="119"/>
      <c r="FXN85" s="119"/>
      <c r="FXO85" s="119"/>
      <c r="FXP85" s="116"/>
      <c r="FXQ85" s="201"/>
      <c r="FXR85" s="118"/>
      <c r="FXS85" s="119"/>
      <c r="FXT85" s="119"/>
      <c r="FXU85" s="119"/>
      <c r="FXV85" s="119"/>
      <c r="FXW85" s="119"/>
      <c r="FXX85" s="116"/>
      <c r="FXY85" s="201"/>
      <c r="FXZ85" s="118"/>
      <c r="FYA85" s="119"/>
      <c r="FYB85" s="119"/>
      <c r="FYC85" s="119"/>
      <c r="FYD85" s="119"/>
      <c r="FYE85" s="119"/>
      <c r="FYF85" s="116"/>
      <c r="FYG85" s="201"/>
      <c r="FYH85" s="118"/>
      <c r="FYI85" s="119"/>
      <c r="FYJ85" s="119"/>
      <c r="FYK85" s="119"/>
      <c r="FYL85" s="119"/>
      <c r="FYM85" s="119"/>
      <c r="FYN85" s="116"/>
      <c r="FYO85" s="201"/>
      <c r="FYP85" s="118"/>
      <c r="FYQ85" s="119"/>
      <c r="FYR85" s="119"/>
      <c r="FYS85" s="119"/>
      <c r="FYT85" s="119"/>
      <c r="FYU85" s="119"/>
      <c r="FYV85" s="116"/>
      <c r="FYW85" s="201"/>
      <c r="FYX85" s="118"/>
      <c r="FYY85" s="119"/>
      <c r="FYZ85" s="119"/>
      <c r="FZA85" s="119"/>
      <c r="FZB85" s="119"/>
      <c r="FZC85" s="119"/>
      <c r="FZD85" s="116"/>
      <c r="FZE85" s="201"/>
      <c r="FZF85" s="118"/>
      <c r="FZG85" s="119"/>
      <c r="FZH85" s="119"/>
      <c r="FZI85" s="119"/>
      <c r="FZJ85" s="119"/>
      <c r="FZK85" s="119"/>
      <c r="FZL85" s="116"/>
      <c r="FZM85" s="201"/>
      <c r="FZN85" s="118"/>
      <c r="FZO85" s="119"/>
      <c r="FZP85" s="119"/>
      <c r="FZQ85" s="119"/>
      <c r="FZR85" s="119"/>
      <c r="FZS85" s="119"/>
      <c r="FZT85" s="116"/>
      <c r="FZU85" s="201"/>
      <c r="FZV85" s="118"/>
      <c r="FZW85" s="119"/>
      <c r="FZX85" s="119"/>
      <c r="FZY85" s="119"/>
      <c r="FZZ85" s="119"/>
      <c r="GAA85" s="119"/>
      <c r="GAB85" s="116"/>
      <c r="GAC85" s="201"/>
      <c r="GAD85" s="118"/>
      <c r="GAE85" s="119"/>
      <c r="GAF85" s="119"/>
      <c r="GAG85" s="119"/>
      <c r="GAH85" s="119"/>
      <c r="GAI85" s="119"/>
      <c r="GAJ85" s="116"/>
      <c r="GAK85" s="201"/>
      <c r="GAL85" s="118"/>
      <c r="GAM85" s="119"/>
      <c r="GAN85" s="119"/>
      <c r="GAO85" s="119"/>
      <c r="GAP85" s="119"/>
      <c r="GAQ85" s="119"/>
      <c r="GAR85" s="116"/>
      <c r="GAS85" s="201"/>
      <c r="GAT85" s="118"/>
      <c r="GAU85" s="119"/>
      <c r="GAV85" s="119"/>
      <c r="GAW85" s="119"/>
      <c r="GAX85" s="119"/>
      <c r="GAY85" s="119"/>
      <c r="GAZ85" s="116"/>
      <c r="GBA85" s="201"/>
      <c r="GBB85" s="118"/>
      <c r="GBC85" s="119"/>
      <c r="GBD85" s="119"/>
      <c r="GBE85" s="119"/>
      <c r="GBF85" s="119"/>
      <c r="GBG85" s="119"/>
      <c r="GBH85" s="116"/>
      <c r="GBI85" s="201"/>
      <c r="GBJ85" s="118"/>
      <c r="GBK85" s="119"/>
      <c r="GBL85" s="119"/>
      <c r="GBM85" s="119"/>
      <c r="GBN85" s="119"/>
      <c r="GBO85" s="119"/>
      <c r="GBP85" s="116"/>
      <c r="GBQ85" s="201"/>
      <c r="GBR85" s="118"/>
      <c r="GBS85" s="119"/>
      <c r="GBT85" s="119"/>
      <c r="GBU85" s="119"/>
      <c r="GBV85" s="119"/>
      <c r="GBW85" s="119"/>
      <c r="GBX85" s="116"/>
      <c r="GBY85" s="201"/>
      <c r="GBZ85" s="118"/>
      <c r="GCA85" s="119"/>
      <c r="GCB85" s="119"/>
      <c r="GCC85" s="119"/>
      <c r="GCD85" s="119"/>
      <c r="GCE85" s="119"/>
      <c r="GCF85" s="116"/>
      <c r="GCG85" s="201"/>
      <c r="GCH85" s="118"/>
      <c r="GCI85" s="119"/>
      <c r="GCJ85" s="119"/>
      <c r="GCK85" s="119"/>
      <c r="GCL85" s="119"/>
      <c r="GCM85" s="119"/>
      <c r="GCN85" s="116"/>
      <c r="GCO85" s="201"/>
      <c r="GCP85" s="118"/>
      <c r="GCQ85" s="119"/>
      <c r="GCR85" s="119"/>
      <c r="GCS85" s="119"/>
      <c r="GCT85" s="119"/>
      <c r="GCU85" s="119"/>
      <c r="GCV85" s="116"/>
      <c r="GCW85" s="201"/>
      <c r="GCX85" s="118"/>
      <c r="GCY85" s="119"/>
      <c r="GCZ85" s="119"/>
      <c r="GDA85" s="119"/>
      <c r="GDB85" s="119"/>
      <c r="GDC85" s="119"/>
      <c r="GDD85" s="116"/>
      <c r="GDE85" s="201"/>
      <c r="GDF85" s="118"/>
      <c r="GDG85" s="119"/>
      <c r="GDH85" s="119"/>
      <c r="GDI85" s="119"/>
      <c r="GDJ85" s="119"/>
      <c r="GDK85" s="119"/>
      <c r="GDL85" s="116"/>
      <c r="GDM85" s="201"/>
      <c r="GDN85" s="118"/>
      <c r="GDO85" s="119"/>
      <c r="GDP85" s="119"/>
      <c r="GDQ85" s="119"/>
      <c r="GDR85" s="119"/>
      <c r="GDS85" s="119"/>
      <c r="GDT85" s="116"/>
      <c r="GDU85" s="201"/>
      <c r="GDV85" s="118"/>
      <c r="GDW85" s="119"/>
      <c r="GDX85" s="119"/>
      <c r="GDY85" s="119"/>
      <c r="GDZ85" s="119"/>
      <c r="GEA85" s="119"/>
      <c r="GEB85" s="116"/>
      <c r="GEC85" s="201"/>
      <c r="GED85" s="118"/>
      <c r="GEE85" s="119"/>
      <c r="GEF85" s="119"/>
      <c r="GEG85" s="119"/>
      <c r="GEH85" s="119"/>
      <c r="GEI85" s="119"/>
      <c r="GEJ85" s="116"/>
      <c r="GEK85" s="201"/>
      <c r="GEL85" s="118"/>
      <c r="GEM85" s="119"/>
      <c r="GEN85" s="119"/>
      <c r="GEO85" s="119"/>
      <c r="GEP85" s="119"/>
      <c r="GEQ85" s="119"/>
      <c r="GER85" s="116"/>
      <c r="GES85" s="201"/>
      <c r="GET85" s="118"/>
      <c r="GEU85" s="119"/>
      <c r="GEV85" s="119"/>
      <c r="GEW85" s="119"/>
      <c r="GEX85" s="119"/>
      <c r="GEY85" s="119"/>
      <c r="GEZ85" s="116"/>
      <c r="GFA85" s="201"/>
      <c r="GFB85" s="118"/>
      <c r="GFC85" s="119"/>
      <c r="GFD85" s="119"/>
      <c r="GFE85" s="119"/>
      <c r="GFF85" s="119"/>
      <c r="GFG85" s="119"/>
      <c r="GFH85" s="116"/>
      <c r="GFI85" s="201"/>
      <c r="GFJ85" s="118"/>
      <c r="GFK85" s="119"/>
      <c r="GFL85" s="119"/>
      <c r="GFM85" s="119"/>
      <c r="GFN85" s="119"/>
      <c r="GFO85" s="119"/>
      <c r="GFP85" s="116"/>
      <c r="GFQ85" s="201"/>
      <c r="GFR85" s="118"/>
      <c r="GFS85" s="119"/>
      <c r="GFT85" s="119"/>
      <c r="GFU85" s="119"/>
      <c r="GFV85" s="119"/>
      <c r="GFW85" s="119"/>
      <c r="GFX85" s="116"/>
      <c r="GFY85" s="201"/>
      <c r="GFZ85" s="118"/>
      <c r="GGA85" s="119"/>
      <c r="GGB85" s="119"/>
      <c r="GGC85" s="119"/>
      <c r="GGD85" s="119"/>
      <c r="GGE85" s="119"/>
      <c r="GGF85" s="116"/>
      <c r="GGG85" s="201"/>
      <c r="GGH85" s="118"/>
      <c r="GGI85" s="119"/>
      <c r="GGJ85" s="119"/>
      <c r="GGK85" s="119"/>
      <c r="GGL85" s="119"/>
      <c r="GGM85" s="119"/>
      <c r="GGN85" s="116"/>
      <c r="GGO85" s="201"/>
      <c r="GGP85" s="118"/>
      <c r="GGQ85" s="119"/>
      <c r="GGR85" s="119"/>
      <c r="GGS85" s="119"/>
      <c r="GGT85" s="119"/>
      <c r="GGU85" s="119"/>
      <c r="GGV85" s="116"/>
      <c r="GGW85" s="201"/>
      <c r="GGX85" s="118"/>
      <c r="GGY85" s="119"/>
      <c r="GGZ85" s="119"/>
      <c r="GHA85" s="119"/>
      <c r="GHB85" s="119"/>
      <c r="GHC85" s="119"/>
      <c r="GHD85" s="116"/>
      <c r="GHE85" s="201"/>
      <c r="GHF85" s="118"/>
      <c r="GHG85" s="119"/>
      <c r="GHH85" s="119"/>
      <c r="GHI85" s="119"/>
      <c r="GHJ85" s="119"/>
      <c r="GHK85" s="119"/>
      <c r="GHL85" s="116"/>
      <c r="GHM85" s="201"/>
      <c r="GHN85" s="118"/>
      <c r="GHO85" s="119"/>
      <c r="GHP85" s="119"/>
      <c r="GHQ85" s="119"/>
      <c r="GHR85" s="119"/>
      <c r="GHS85" s="119"/>
      <c r="GHT85" s="116"/>
      <c r="GHU85" s="201"/>
      <c r="GHV85" s="118"/>
      <c r="GHW85" s="119"/>
      <c r="GHX85" s="119"/>
      <c r="GHY85" s="119"/>
      <c r="GHZ85" s="119"/>
      <c r="GIA85" s="119"/>
      <c r="GIB85" s="116"/>
      <c r="GIC85" s="201"/>
      <c r="GID85" s="118"/>
      <c r="GIE85" s="119"/>
      <c r="GIF85" s="119"/>
      <c r="GIG85" s="119"/>
      <c r="GIH85" s="119"/>
      <c r="GII85" s="119"/>
      <c r="GIJ85" s="116"/>
      <c r="GIK85" s="201"/>
      <c r="GIL85" s="118"/>
      <c r="GIM85" s="119"/>
      <c r="GIN85" s="119"/>
      <c r="GIO85" s="119"/>
      <c r="GIP85" s="119"/>
      <c r="GIQ85" s="119"/>
      <c r="GIR85" s="116"/>
      <c r="GIS85" s="201"/>
      <c r="GIT85" s="118"/>
      <c r="GIU85" s="119"/>
      <c r="GIV85" s="119"/>
      <c r="GIW85" s="119"/>
      <c r="GIX85" s="119"/>
      <c r="GIY85" s="119"/>
      <c r="GIZ85" s="116"/>
      <c r="GJA85" s="201"/>
      <c r="GJB85" s="118"/>
      <c r="GJC85" s="119"/>
      <c r="GJD85" s="119"/>
      <c r="GJE85" s="119"/>
      <c r="GJF85" s="119"/>
      <c r="GJG85" s="119"/>
      <c r="GJH85" s="116"/>
      <c r="GJI85" s="201"/>
      <c r="GJJ85" s="118"/>
      <c r="GJK85" s="119"/>
      <c r="GJL85" s="119"/>
      <c r="GJM85" s="119"/>
      <c r="GJN85" s="119"/>
      <c r="GJO85" s="119"/>
      <c r="GJP85" s="116"/>
      <c r="GJQ85" s="201"/>
      <c r="GJR85" s="118"/>
      <c r="GJS85" s="119"/>
      <c r="GJT85" s="119"/>
      <c r="GJU85" s="119"/>
      <c r="GJV85" s="119"/>
      <c r="GJW85" s="119"/>
      <c r="GJX85" s="116"/>
      <c r="GJY85" s="201"/>
      <c r="GJZ85" s="118"/>
      <c r="GKA85" s="119"/>
      <c r="GKB85" s="119"/>
      <c r="GKC85" s="119"/>
      <c r="GKD85" s="119"/>
      <c r="GKE85" s="119"/>
      <c r="GKF85" s="116"/>
      <c r="GKG85" s="201"/>
      <c r="GKH85" s="118"/>
      <c r="GKI85" s="119"/>
      <c r="GKJ85" s="119"/>
      <c r="GKK85" s="119"/>
      <c r="GKL85" s="119"/>
      <c r="GKM85" s="119"/>
      <c r="GKN85" s="116"/>
      <c r="GKO85" s="201"/>
      <c r="GKP85" s="118"/>
      <c r="GKQ85" s="119"/>
      <c r="GKR85" s="119"/>
      <c r="GKS85" s="119"/>
      <c r="GKT85" s="119"/>
      <c r="GKU85" s="119"/>
      <c r="GKV85" s="116"/>
      <c r="GKW85" s="201"/>
      <c r="GKX85" s="118"/>
      <c r="GKY85" s="119"/>
      <c r="GKZ85" s="119"/>
      <c r="GLA85" s="119"/>
      <c r="GLB85" s="119"/>
      <c r="GLC85" s="119"/>
      <c r="GLD85" s="116"/>
      <c r="GLE85" s="201"/>
      <c r="GLF85" s="118"/>
      <c r="GLG85" s="119"/>
      <c r="GLH85" s="119"/>
      <c r="GLI85" s="119"/>
      <c r="GLJ85" s="119"/>
      <c r="GLK85" s="119"/>
      <c r="GLL85" s="116"/>
      <c r="GLM85" s="201"/>
      <c r="GLN85" s="118"/>
      <c r="GLO85" s="119"/>
      <c r="GLP85" s="119"/>
      <c r="GLQ85" s="119"/>
      <c r="GLR85" s="119"/>
      <c r="GLS85" s="119"/>
      <c r="GLT85" s="116"/>
      <c r="GLU85" s="201"/>
      <c r="GLV85" s="118"/>
      <c r="GLW85" s="119"/>
      <c r="GLX85" s="119"/>
      <c r="GLY85" s="119"/>
      <c r="GLZ85" s="119"/>
      <c r="GMA85" s="119"/>
      <c r="GMB85" s="116"/>
      <c r="GMC85" s="201"/>
      <c r="GMD85" s="118"/>
      <c r="GME85" s="119"/>
      <c r="GMF85" s="119"/>
      <c r="GMG85" s="119"/>
      <c r="GMH85" s="119"/>
      <c r="GMI85" s="119"/>
      <c r="GMJ85" s="116"/>
      <c r="GMK85" s="201"/>
      <c r="GML85" s="118"/>
      <c r="GMM85" s="119"/>
      <c r="GMN85" s="119"/>
      <c r="GMO85" s="119"/>
      <c r="GMP85" s="119"/>
      <c r="GMQ85" s="119"/>
      <c r="GMR85" s="116"/>
      <c r="GMS85" s="201"/>
      <c r="GMT85" s="118"/>
      <c r="GMU85" s="119"/>
      <c r="GMV85" s="119"/>
      <c r="GMW85" s="119"/>
      <c r="GMX85" s="119"/>
      <c r="GMY85" s="119"/>
      <c r="GMZ85" s="116"/>
      <c r="GNA85" s="201"/>
      <c r="GNB85" s="118"/>
      <c r="GNC85" s="119"/>
      <c r="GND85" s="119"/>
      <c r="GNE85" s="119"/>
      <c r="GNF85" s="119"/>
      <c r="GNG85" s="119"/>
      <c r="GNH85" s="116"/>
      <c r="GNI85" s="201"/>
      <c r="GNJ85" s="118"/>
      <c r="GNK85" s="119"/>
      <c r="GNL85" s="119"/>
      <c r="GNM85" s="119"/>
      <c r="GNN85" s="119"/>
      <c r="GNO85" s="119"/>
      <c r="GNP85" s="116"/>
      <c r="GNQ85" s="201"/>
      <c r="GNR85" s="118"/>
      <c r="GNS85" s="119"/>
      <c r="GNT85" s="119"/>
      <c r="GNU85" s="119"/>
      <c r="GNV85" s="119"/>
      <c r="GNW85" s="119"/>
      <c r="GNX85" s="116"/>
      <c r="GNY85" s="201"/>
      <c r="GNZ85" s="118"/>
      <c r="GOA85" s="119"/>
      <c r="GOB85" s="119"/>
      <c r="GOC85" s="119"/>
      <c r="GOD85" s="119"/>
      <c r="GOE85" s="119"/>
      <c r="GOF85" s="116"/>
      <c r="GOG85" s="201"/>
      <c r="GOH85" s="118"/>
      <c r="GOI85" s="119"/>
      <c r="GOJ85" s="119"/>
      <c r="GOK85" s="119"/>
      <c r="GOL85" s="119"/>
      <c r="GOM85" s="119"/>
      <c r="GON85" s="116"/>
      <c r="GOO85" s="201"/>
      <c r="GOP85" s="118"/>
      <c r="GOQ85" s="119"/>
      <c r="GOR85" s="119"/>
      <c r="GOS85" s="119"/>
      <c r="GOT85" s="119"/>
      <c r="GOU85" s="119"/>
      <c r="GOV85" s="116"/>
      <c r="GOW85" s="201"/>
      <c r="GOX85" s="118"/>
      <c r="GOY85" s="119"/>
      <c r="GOZ85" s="119"/>
      <c r="GPA85" s="119"/>
      <c r="GPB85" s="119"/>
      <c r="GPC85" s="119"/>
      <c r="GPD85" s="116"/>
      <c r="GPE85" s="201"/>
      <c r="GPF85" s="118"/>
      <c r="GPG85" s="119"/>
      <c r="GPH85" s="119"/>
      <c r="GPI85" s="119"/>
      <c r="GPJ85" s="119"/>
      <c r="GPK85" s="119"/>
      <c r="GPL85" s="116"/>
      <c r="GPM85" s="201"/>
      <c r="GPN85" s="118"/>
      <c r="GPO85" s="119"/>
      <c r="GPP85" s="119"/>
      <c r="GPQ85" s="119"/>
      <c r="GPR85" s="119"/>
      <c r="GPS85" s="119"/>
      <c r="GPT85" s="116"/>
      <c r="GPU85" s="201"/>
      <c r="GPV85" s="118"/>
      <c r="GPW85" s="119"/>
      <c r="GPX85" s="119"/>
      <c r="GPY85" s="119"/>
      <c r="GPZ85" s="119"/>
      <c r="GQA85" s="119"/>
      <c r="GQB85" s="116"/>
      <c r="GQC85" s="201"/>
      <c r="GQD85" s="118"/>
      <c r="GQE85" s="119"/>
      <c r="GQF85" s="119"/>
      <c r="GQG85" s="119"/>
      <c r="GQH85" s="119"/>
      <c r="GQI85" s="119"/>
      <c r="GQJ85" s="116"/>
      <c r="GQK85" s="201"/>
      <c r="GQL85" s="118"/>
      <c r="GQM85" s="119"/>
      <c r="GQN85" s="119"/>
      <c r="GQO85" s="119"/>
      <c r="GQP85" s="119"/>
      <c r="GQQ85" s="119"/>
      <c r="GQR85" s="116"/>
      <c r="GQS85" s="201"/>
      <c r="GQT85" s="118"/>
      <c r="GQU85" s="119"/>
      <c r="GQV85" s="119"/>
      <c r="GQW85" s="119"/>
      <c r="GQX85" s="119"/>
      <c r="GQY85" s="119"/>
      <c r="GQZ85" s="116"/>
      <c r="GRA85" s="201"/>
      <c r="GRB85" s="118"/>
      <c r="GRC85" s="119"/>
      <c r="GRD85" s="119"/>
      <c r="GRE85" s="119"/>
      <c r="GRF85" s="119"/>
      <c r="GRG85" s="119"/>
      <c r="GRH85" s="116"/>
      <c r="GRI85" s="201"/>
      <c r="GRJ85" s="118"/>
      <c r="GRK85" s="119"/>
      <c r="GRL85" s="119"/>
      <c r="GRM85" s="119"/>
      <c r="GRN85" s="119"/>
      <c r="GRO85" s="119"/>
      <c r="GRP85" s="116"/>
      <c r="GRQ85" s="201"/>
      <c r="GRR85" s="118"/>
      <c r="GRS85" s="119"/>
      <c r="GRT85" s="119"/>
      <c r="GRU85" s="119"/>
      <c r="GRV85" s="119"/>
      <c r="GRW85" s="119"/>
      <c r="GRX85" s="116"/>
      <c r="GRY85" s="201"/>
      <c r="GRZ85" s="118"/>
      <c r="GSA85" s="119"/>
      <c r="GSB85" s="119"/>
      <c r="GSC85" s="119"/>
      <c r="GSD85" s="119"/>
      <c r="GSE85" s="119"/>
      <c r="GSF85" s="116"/>
      <c r="GSG85" s="201"/>
      <c r="GSH85" s="118"/>
      <c r="GSI85" s="119"/>
      <c r="GSJ85" s="119"/>
      <c r="GSK85" s="119"/>
      <c r="GSL85" s="119"/>
      <c r="GSM85" s="119"/>
      <c r="GSN85" s="116"/>
      <c r="GSO85" s="201"/>
      <c r="GSP85" s="118"/>
      <c r="GSQ85" s="119"/>
      <c r="GSR85" s="119"/>
      <c r="GSS85" s="119"/>
      <c r="GST85" s="119"/>
      <c r="GSU85" s="119"/>
      <c r="GSV85" s="116"/>
      <c r="GSW85" s="201"/>
      <c r="GSX85" s="118"/>
      <c r="GSY85" s="119"/>
      <c r="GSZ85" s="119"/>
      <c r="GTA85" s="119"/>
      <c r="GTB85" s="119"/>
      <c r="GTC85" s="119"/>
      <c r="GTD85" s="116"/>
      <c r="GTE85" s="201"/>
      <c r="GTF85" s="118"/>
      <c r="GTG85" s="119"/>
      <c r="GTH85" s="119"/>
      <c r="GTI85" s="119"/>
      <c r="GTJ85" s="119"/>
      <c r="GTK85" s="119"/>
      <c r="GTL85" s="116"/>
      <c r="GTM85" s="201"/>
      <c r="GTN85" s="118"/>
      <c r="GTO85" s="119"/>
      <c r="GTP85" s="119"/>
      <c r="GTQ85" s="119"/>
      <c r="GTR85" s="119"/>
      <c r="GTS85" s="119"/>
      <c r="GTT85" s="116"/>
      <c r="GTU85" s="201"/>
      <c r="GTV85" s="118"/>
      <c r="GTW85" s="119"/>
      <c r="GTX85" s="119"/>
      <c r="GTY85" s="119"/>
      <c r="GTZ85" s="119"/>
      <c r="GUA85" s="119"/>
      <c r="GUB85" s="116"/>
      <c r="GUC85" s="201"/>
      <c r="GUD85" s="118"/>
      <c r="GUE85" s="119"/>
      <c r="GUF85" s="119"/>
      <c r="GUG85" s="119"/>
      <c r="GUH85" s="119"/>
      <c r="GUI85" s="119"/>
      <c r="GUJ85" s="116"/>
      <c r="GUK85" s="201"/>
      <c r="GUL85" s="118"/>
      <c r="GUM85" s="119"/>
      <c r="GUN85" s="119"/>
      <c r="GUO85" s="119"/>
      <c r="GUP85" s="119"/>
      <c r="GUQ85" s="119"/>
      <c r="GUR85" s="116"/>
      <c r="GUS85" s="201"/>
      <c r="GUT85" s="118"/>
      <c r="GUU85" s="119"/>
      <c r="GUV85" s="119"/>
      <c r="GUW85" s="119"/>
      <c r="GUX85" s="119"/>
      <c r="GUY85" s="119"/>
      <c r="GUZ85" s="116"/>
      <c r="GVA85" s="201"/>
      <c r="GVB85" s="118"/>
      <c r="GVC85" s="119"/>
      <c r="GVD85" s="119"/>
      <c r="GVE85" s="119"/>
      <c r="GVF85" s="119"/>
      <c r="GVG85" s="119"/>
      <c r="GVH85" s="116"/>
      <c r="GVI85" s="201"/>
      <c r="GVJ85" s="118"/>
      <c r="GVK85" s="119"/>
      <c r="GVL85" s="119"/>
      <c r="GVM85" s="119"/>
      <c r="GVN85" s="119"/>
      <c r="GVO85" s="119"/>
      <c r="GVP85" s="116"/>
      <c r="GVQ85" s="201"/>
      <c r="GVR85" s="118"/>
      <c r="GVS85" s="119"/>
      <c r="GVT85" s="119"/>
      <c r="GVU85" s="119"/>
      <c r="GVV85" s="119"/>
      <c r="GVW85" s="119"/>
      <c r="GVX85" s="116"/>
      <c r="GVY85" s="201"/>
      <c r="GVZ85" s="118"/>
      <c r="GWA85" s="119"/>
      <c r="GWB85" s="119"/>
      <c r="GWC85" s="119"/>
      <c r="GWD85" s="119"/>
      <c r="GWE85" s="119"/>
      <c r="GWF85" s="116"/>
      <c r="GWG85" s="201"/>
      <c r="GWH85" s="118"/>
      <c r="GWI85" s="119"/>
      <c r="GWJ85" s="119"/>
      <c r="GWK85" s="119"/>
      <c r="GWL85" s="119"/>
      <c r="GWM85" s="119"/>
      <c r="GWN85" s="116"/>
      <c r="GWO85" s="201"/>
      <c r="GWP85" s="118"/>
      <c r="GWQ85" s="119"/>
      <c r="GWR85" s="119"/>
      <c r="GWS85" s="119"/>
      <c r="GWT85" s="119"/>
      <c r="GWU85" s="119"/>
      <c r="GWV85" s="116"/>
      <c r="GWW85" s="201"/>
      <c r="GWX85" s="118"/>
      <c r="GWY85" s="119"/>
      <c r="GWZ85" s="119"/>
      <c r="GXA85" s="119"/>
      <c r="GXB85" s="119"/>
      <c r="GXC85" s="119"/>
      <c r="GXD85" s="116"/>
      <c r="GXE85" s="201"/>
      <c r="GXF85" s="118"/>
      <c r="GXG85" s="119"/>
      <c r="GXH85" s="119"/>
      <c r="GXI85" s="119"/>
      <c r="GXJ85" s="119"/>
      <c r="GXK85" s="119"/>
      <c r="GXL85" s="116"/>
      <c r="GXM85" s="201"/>
      <c r="GXN85" s="118"/>
      <c r="GXO85" s="119"/>
      <c r="GXP85" s="119"/>
      <c r="GXQ85" s="119"/>
      <c r="GXR85" s="119"/>
      <c r="GXS85" s="119"/>
      <c r="GXT85" s="116"/>
      <c r="GXU85" s="201"/>
      <c r="GXV85" s="118"/>
      <c r="GXW85" s="119"/>
      <c r="GXX85" s="119"/>
      <c r="GXY85" s="119"/>
      <c r="GXZ85" s="119"/>
      <c r="GYA85" s="119"/>
      <c r="GYB85" s="116"/>
      <c r="GYC85" s="201"/>
      <c r="GYD85" s="118"/>
      <c r="GYE85" s="119"/>
      <c r="GYF85" s="119"/>
      <c r="GYG85" s="119"/>
      <c r="GYH85" s="119"/>
      <c r="GYI85" s="119"/>
      <c r="GYJ85" s="116"/>
      <c r="GYK85" s="201"/>
      <c r="GYL85" s="118"/>
      <c r="GYM85" s="119"/>
      <c r="GYN85" s="119"/>
      <c r="GYO85" s="119"/>
      <c r="GYP85" s="119"/>
      <c r="GYQ85" s="119"/>
      <c r="GYR85" s="116"/>
      <c r="GYS85" s="201"/>
      <c r="GYT85" s="118"/>
      <c r="GYU85" s="119"/>
      <c r="GYV85" s="119"/>
      <c r="GYW85" s="119"/>
      <c r="GYX85" s="119"/>
      <c r="GYY85" s="119"/>
      <c r="GYZ85" s="116"/>
      <c r="GZA85" s="201"/>
      <c r="GZB85" s="118"/>
      <c r="GZC85" s="119"/>
      <c r="GZD85" s="119"/>
      <c r="GZE85" s="119"/>
      <c r="GZF85" s="119"/>
      <c r="GZG85" s="119"/>
      <c r="GZH85" s="116"/>
      <c r="GZI85" s="201"/>
      <c r="GZJ85" s="118"/>
      <c r="GZK85" s="119"/>
      <c r="GZL85" s="119"/>
      <c r="GZM85" s="119"/>
      <c r="GZN85" s="119"/>
      <c r="GZO85" s="119"/>
      <c r="GZP85" s="116"/>
      <c r="GZQ85" s="201"/>
      <c r="GZR85" s="118"/>
      <c r="GZS85" s="119"/>
      <c r="GZT85" s="119"/>
      <c r="GZU85" s="119"/>
      <c r="GZV85" s="119"/>
      <c r="GZW85" s="119"/>
      <c r="GZX85" s="116"/>
      <c r="GZY85" s="201"/>
      <c r="GZZ85" s="118"/>
      <c r="HAA85" s="119"/>
      <c r="HAB85" s="119"/>
      <c r="HAC85" s="119"/>
      <c r="HAD85" s="119"/>
      <c r="HAE85" s="119"/>
      <c r="HAF85" s="116"/>
      <c r="HAG85" s="201"/>
      <c r="HAH85" s="118"/>
      <c r="HAI85" s="119"/>
      <c r="HAJ85" s="119"/>
      <c r="HAK85" s="119"/>
      <c r="HAL85" s="119"/>
      <c r="HAM85" s="119"/>
      <c r="HAN85" s="116"/>
      <c r="HAO85" s="201"/>
      <c r="HAP85" s="118"/>
      <c r="HAQ85" s="119"/>
      <c r="HAR85" s="119"/>
      <c r="HAS85" s="119"/>
      <c r="HAT85" s="119"/>
      <c r="HAU85" s="119"/>
      <c r="HAV85" s="116"/>
      <c r="HAW85" s="201"/>
      <c r="HAX85" s="118"/>
      <c r="HAY85" s="119"/>
      <c r="HAZ85" s="119"/>
      <c r="HBA85" s="119"/>
      <c r="HBB85" s="119"/>
      <c r="HBC85" s="119"/>
      <c r="HBD85" s="116"/>
      <c r="HBE85" s="201"/>
      <c r="HBF85" s="118"/>
      <c r="HBG85" s="119"/>
      <c r="HBH85" s="119"/>
      <c r="HBI85" s="119"/>
      <c r="HBJ85" s="119"/>
      <c r="HBK85" s="119"/>
      <c r="HBL85" s="116"/>
      <c r="HBM85" s="201"/>
      <c r="HBN85" s="118"/>
      <c r="HBO85" s="119"/>
      <c r="HBP85" s="119"/>
      <c r="HBQ85" s="119"/>
      <c r="HBR85" s="119"/>
      <c r="HBS85" s="119"/>
      <c r="HBT85" s="116"/>
      <c r="HBU85" s="201"/>
      <c r="HBV85" s="118"/>
      <c r="HBW85" s="119"/>
      <c r="HBX85" s="119"/>
      <c r="HBY85" s="119"/>
      <c r="HBZ85" s="119"/>
      <c r="HCA85" s="119"/>
      <c r="HCB85" s="116"/>
      <c r="HCC85" s="201"/>
      <c r="HCD85" s="118"/>
      <c r="HCE85" s="119"/>
      <c r="HCF85" s="119"/>
      <c r="HCG85" s="119"/>
      <c r="HCH85" s="119"/>
      <c r="HCI85" s="119"/>
      <c r="HCJ85" s="116"/>
      <c r="HCK85" s="201"/>
      <c r="HCL85" s="118"/>
      <c r="HCM85" s="119"/>
      <c r="HCN85" s="119"/>
      <c r="HCO85" s="119"/>
      <c r="HCP85" s="119"/>
      <c r="HCQ85" s="119"/>
      <c r="HCR85" s="116"/>
      <c r="HCS85" s="201"/>
      <c r="HCT85" s="118"/>
      <c r="HCU85" s="119"/>
      <c r="HCV85" s="119"/>
      <c r="HCW85" s="119"/>
      <c r="HCX85" s="119"/>
      <c r="HCY85" s="119"/>
      <c r="HCZ85" s="116"/>
      <c r="HDA85" s="201"/>
      <c r="HDB85" s="118"/>
      <c r="HDC85" s="119"/>
      <c r="HDD85" s="119"/>
      <c r="HDE85" s="119"/>
      <c r="HDF85" s="119"/>
      <c r="HDG85" s="119"/>
      <c r="HDH85" s="116"/>
      <c r="HDI85" s="201"/>
      <c r="HDJ85" s="118"/>
      <c r="HDK85" s="119"/>
      <c r="HDL85" s="119"/>
      <c r="HDM85" s="119"/>
      <c r="HDN85" s="119"/>
      <c r="HDO85" s="119"/>
      <c r="HDP85" s="116"/>
      <c r="HDQ85" s="201"/>
      <c r="HDR85" s="118"/>
      <c r="HDS85" s="119"/>
      <c r="HDT85" s="119"/>
      <c r="HDU85" s="119"/>
      <c r="HDV85" s="119"/>
      <c r="HDW85" s="119"/>
      <c r="HDX85" s="116"/>
      <c r="HDY85" s="201"/>
      <c r="HDZ85" s="118"/>
      <c r="HEA85" s="119"/>
      <c r="HEB85" s="119"/>
      <c r="HEC85" s="119"/>
      <c r="HED85" s="119"/>
      <c r="HEE85" s="119"/>
      <c r="HEF85" s="116"/>
      <c r="HEG85" s="201"/>
      <c r="HEH85" s="118"/>
      <c r="HEI85" s="119"/>
      <c r="HEJ85" s="119"/>
      <c r="HEK85" s="119"/>
      <c r="HEL85" s="119"/>
      <c r="HEM85" s="119"/>
      <c r="HEN85" s="116"/>
      <c r="HEO85" s="201"/>
      <c r="HEP85" s="118"/>
      <c r="HEQ85" s="119"/>
      <c r="HER85" s="119"/>
      <c r="HES85" s="119"/>
      <c r="HET85" s="119"/>
      <c r="HEU85" s="119"/>
      <c r="HEV85" s="116"/>
      <c r="HEW85" s="201"/>
      <c r="HEX85" s="118"/>
      <c r="HEY85" s="119"/>
      <c r="HEZ85" s="119"/>
      <c r="HFA85" s="119"/>
      <c r="HFB85" s="119"/>
      <c r="HFC85" s="119"/>
      <c r="HFD85" s="116"/>
      <c r="HFE85" s="201"/>
      <c r="HFF85" s="118"/>
      <c r="HFG85" s="119"/>
      <c r="HFH85" s="119"/>
      <c r="HFI85" s="119"/>
      <c r="HFJ85" s="119"/>
      <c r="HFK85" s="119"/>
      <c r="HFL85" s="116"/>
      <c r="HFM85" s="201"/>
      <c r="HFN85" s="118"/>
      <c r="HFO85" s="119"/>
      <c r="HFP85" s="119"/>
      <c r="HFQ85" s="119"/>
      <c r="HFR85" s="119"/>
      <c r="HFS85" s="119"/>
      <c r="HFT85" s="116"/>
      <c r="HFU85" s="201"/>
      <c r="HFV85" s="118"/>
      <c r="HFW85" s="119"/>
      <c r="HFX85" s="119"/>
      <c r="HFY85" s="119"/>
      <c r="HFZ85" s="119"/>
      <c r="HGA85" s="119"/>
      <c r="HGB85" s="116"/>
      <c r="HGC85" s="201"/>
      <c r="HGD85" s="118"/>
      <c r="HGE85" s="119"/>
      <c r="HGF85" s="119"/>
      <c r="HGG85" s="119"/>
      <c r="HGH85" s="119"/>
      <c r="HGI85" s="119"/>
      <c r="HGJ85" s="116"/>
      <c r="HGK85" s="201"/>
      <c r="HGL85" s="118"/>
      <c r="HGM85" s="119"/>
      <c r="HGN85" s="119"/>
      <c r="HGO85" s="119"/>
      <c r="HGP85" s="119"/>
      <c r="HGQ85" s="119"/>
      <c r="HGR85" s="116"/>
      <c r="HGS85" s="201"/>
      <c r="HGT85" s="118"/>
      <c r="HGU85" s="119"/>
      <c r="HGV85" s="119"/>
      <c r="HGW85" s="119"/>
      <c r="HGX85" s="119"/>
      <c r="HGY85" s="119"/>
      <c r="HGZ85" s="116"/>
      <c r="HHA85" s="201"/>
      <c r="HHB85" s="118"/>
      <c r="HHC85" s="119"/>
      <c r="HHD85" s="119"/>
      <c r="HHE85" s="119"/>
      <c r="HHF85" s="119"/>
      <c r="HHG85" s="119"/>
      <c r="HHH85" s="116"/>
      <c r="HHI85" s="201"/>
      <c r="HHJ85" s="118"/>
      <c r="HHK85" s="119"/>
      <c r="HHL85" s="119"/>
      <c r="HHM85" s="119"/>
      <c r="HHN85" s="119"/>
      <c r="HHO85" s="119"/>
      <c r="HHP85" s="116"/>
      <c r="HHQ85" s="201"/>
      <c r="HHR85" s="118"/>
      <c r="HHS85" s="119"/>
      <c r="HHT85" s="119"/>
      <c r="HHU85" s="119"/>
      <c r="HHV85" s="119"/>
      <c r="HHW85" s="119"/>
      <c r="HHX85" s="116"/>
      <c r="HHY85" s="201"/>
      <c r="HHZ85" s="118"/>
      <c r="HIA85" s="119"/>
      <c r="HIB85" s="119"/>
      <c r="HIC85" s="119"/>
      <c r="HID85" s="119"/>
      <c r="HIE85" s="119"/>
      <c r="HIF85" s="116"/>
      <c r="HIG85" s="201"/>
      <c r="HIH85" s="118"/>
      <c r="HII85" s="119"/>
      <c r="HIJ85" s="119"/>
      <c r="HIK85" s="119"/>
      <c r="HIL85" s="119"/>
      <c r="HIM85" s="119"/>
      <c r="HIN85" s="116"/>
      <c r="HIO85" s="201"/>
      <c r="HIP85" s="118"/>
      <c r="HIQ85" s="119"/>
      <c r="HIR85" s="119"/>
      <c r="HIS85" s="119"/>
      <c r="HIT85" s="119"/>
      <c r="HIU85" s="119"/>
      <c r="HIV85" s="116"/>
      <c r="HIW85" s="201"/>
      <c r="HIX85" s="118"/>
      <c r="HIY85" s="119"/>
      <c r="HIZ85" s="119"/>
      <c r="HJA85" s="119"/>
      <c r="HJB85" s="119"/>
      <c r="HJC85" s="119"/>
      <c r="HJD85" s="116"/>
      <c r="HJE85" s="201"/>
      <c r="HJF85" s="118"/>
      <c r="HJG85" s="119"/>
      <c r="HJH85" s="119"/>
      <c r="HJI85" s="119"/>
      <c r="HJJ85" s="119"/>
      <c r="HJK85" s="119"/>
      <c r="HJL85" s="116"/>
      <c r="HJM85" s="201"/>
      <c r="HJN85" s="118"/>
      <c r="HJO85" s="119"/>
      <c r="HJP85" s="119"/>
      <c r="HJQ85" s="119"/>
      <c r="HJR85" s="119"/>
      <c r="HJS85" s="119"/>
      <c r="HJT85" s="116"/>
      <c r="HJU85" s="201"/>
      <c r="HJV85" s="118"/>
      <c r="HJW85" s="119"/>
      <c r="HJX85" s="119"/>
      <c r="HJY85" s="119"/>
      <c r="HJZ85" s="119"/>
      <c r="HKA85" s="119"/>
      <c r="HKB85" s="116"/>
      <c r="HKC85" s="201"/>
      <c r="HKD85" s="118"/>
      <c r="HKE85" s="119"/>
      <c r="HKF85" s="119"/>
      <c r="HKG85" s="119"/>
      <c r="HKH85" s="119"/>
      <c r="HKI85" s="119"/>
      <c r="HKJ85" s="116"/>
      <c r="HKK85" s="201"/>
      <c r="HKL85" s="118"/>
      <c r="HKM85" s="119"/>
      <c r="HKN85" s="119"/>
      <c r="HKO85" s="119"/>
      <c r="HKP85" s="119"/>
      <c r="HKQ85" s="119"/>
      <c r="HKR85" s="116"/>
      <c r="HKS85" s="201"/>
      <c r="HKT85" s="118"/>
      <c r="HKU85" s="119"/>
      <c r="HKV85" s="119"/>
      <c r="HKW85" s="119"/>
      <c r="HKX85" s="119"/>
      <c r="HKY85" s="119"/>
      <c r="HKZ85" s="116"/>
      <c r="HLA85" s="201"/>
      <c r="HLB85" s="118"/>
      <c r="HLC85" s="119"/>
      <c r="HLD85" s="119"/>
      <c r="HLE85" s="119"/>
      <c r="HLF85" s="119"/>
      <c r="HLG85" s="119"/>
      <c r="HLH85" s="116"/>
      <c r="HLI85" s="201"/>
      <c r="HLJ85" s="118"/>
      <c r="HLK85" s="119"/>
      <c r="HLL85" s="119"/>
      <c r="HLM85" s="119"/>
      <c r="HLN85" s="119"/>
      <c r="HLO85" s="119"/>
      <c r="HLP85" s="116"/>
      <c r="HLQ85" s="201"/>
      <c r="HLR85" s="118"/>
      <c r="HLS85" s="119"/>
      <c r="HLT85" s="119"/>
      <c r="HLU85" s="119"/>
      <c r="HLV85" s="119"/>
      <c r="HLW85" s="119"/>
      <c r="HLX85" s="116"/>
      <c r="HLY85" s="201"/>
      <c r="HLZ85" s="118"/>
      <c r="HMA85" s="119"/>
      <c r="HMB85" s="119"/>
      <c r="HMC85" s="119"/>
      <c r="HMD85" s="119"/>
      <c r="HME85" s="119"/>
      <c r="HMF85" s="116"/>
      <c r="HMG85" s="201"/>
      <c r="HMH85" s="118"/>
      <c r="HMI85" s="119"/>
      <c r="HMJ85" s="119"/>
      <c r="HMK85" s="119"/>
      <c r="HML85" s="119"/>
      <c r="HMM85" s="119"/>
      <c r="HMN85" s="116"/>
      <c r="HMO85" s="201"/>
      <c r="HMP85" s="118"/>
      <c r="HMQ85" s="119"/>
      <c r="HMR85" s="119"/>
      <c r="HMS85" s="119"/>
      <c r="HMT85" s="119"/>
      <c r="HMU85" s="119"/>
      <c r="HMV85" s="116"/>
      <c r="HMW85" s="201"/>
      <c r="HMX85" s="118"/>
      <c r="HMY85" s="119"/>
      <c r="HMZ85" s="119"/>
      <c r="HNA85" s="119"/>
      <c r="HNB85" s="119"/>
      <c r="HNC85" s="119"/>
      <c r="HND85" s="116"/>
      <c r="HNE85" s="201"/>
      <c r="HNF85" s="118"/>
      <c r="HNG85" s="119"/>
      <c r="HNH85" s="119"/>
      <c r="HNI85" s="119"/>
      <c r="HNJ85" s="119"/>
      <c r="HNK85" s="119"/>
      <c r="HNL85" s="116"/>
      <c r="HNM85" s="201"/>
      <c r="HNN85" s="118"/>
      <c r="HNO85" s="119"/>
      <c r="HNP85" s="119"/>
      <c r="HNQ85" s="119"/>
      <c r="HNR85" s="119"/>
      <c r="HNS85" s="119"/>
      <c r="HNT85" s="116"/>
      <c r="HNU85" s="201"/>
      <c r="HNV85" s="118"/>
      <c r="HNW85" s="119"/>
      <c r="HNX85" s="119"/>
      <c r="HNY85" s="119"/>
      <c r="HNZ85" s="119"/>
      <c r="HOA85" s="119"/>
      <c r="HOB85" s="116"/>
      <c r="HOC85" s="201"/>
      <c r="HOD85" s="118"/>
      <c r="HOE85" s="119"/>
      <c r="HOF85" s="119"/>
      <c r="HOG85" s="119"/>
      <c r="HOH85" s="119"/>
      <c r="HOI85" s="119"/>
      <c r="HOJ85" s="116"/>
      <c r="HOK85" s="201"/>
      <c r="HOL85" s="118"/>
      <c r="HOM85" s="119"/>
      <c r="HON85" s="119"/>
      <c r="HOO85" s="119"/>
      <c r="HOP85" s="119"/>
      <c r="HOQ85" s="119"/>
      <c r="HOR85" s="116"/>
      <c r="HOS85" s="201"/>
      <c r="HOT85" s="118"/>
      <c r="HOU85" s="119"/>
      <c r="HOV85" s="119"/>
      <c r="HOW85" s="119"/>
      <c r="HOX85" s="119"/>
      <c r="HOY85" s="119"/>
      <c r="HOZ85" s="116"/>
      <c r="HPA85" s="201"/>
      <c r="HPB85" s="118"/>
      <c r="HPC85" s="119"/>
      <c r="HPD85" s="119"/>
      <c r="HPE85" s="119"/>
      <c r="HPF85" s="119"/>
      <c r="HPG85" s="119"/>
      <c r="HPH85" s="116"/>
      <c r="HPI85" s="201"/>
      <c r="HPJ85" s="118"/>
      <c r="HPK85" s="119"/>
      <c r="HPL85" s="119"/>
      <c r="HPM85" s="119"/>
      <c r="HPN85" s="119"/>
      <c r="HPO85" s="119"/>
      <c r="HPP85" s="116"/>
      <c r="HPQ85" s="201"/>
      <c r="HPR85" s="118"/>
      <c r="HPS85" s="119"/>
      <c r="HPT85" s="119"/>
      <c r="HPU85" s="119"/>
      <c r="HPV85" s="119"/>
      <c r="HPW85" s="119"/>
      <c r="HPX85" s="116"/>
      <c r="HPY85" s="201"/>
      <c r="HPZ85" s="118"/>
      <c r="HQA85" s="119"/>
      <c r="HQB85" s="119"/>
      <c r="HQC85" s="119"/>
      <c r="HQD85" s="119"/>
      <c r="HQE85" s="119"/>
      <c r="HQF85" s="116"/>
      <c r="HQG85" s="201"/>
      <c r="HQH85" s="118"/>
      <c r="HQI85" s="119"/>
      <c r="HQJ85" s="119"/>
      <c r="HQK85" s="119"/>
      <c r="HQL85" s="119"/>
      <c r="HQM85" s="119"/>
      <c r="HQN85" s="116"/>
      <c r="HQO85" s="201"/>
      <c r="HQP85" s="118"/>
      <c r="HQQ85" s="119"/>
      <c r="HQR85" s="119"/>
      <c r="HQS85" s="119"/>
      <c r="HQT85" s="119"/>
      <c r="HQU85" s="119"/>
      <c r="HQV85" s="116"/>
      <c r="HQW85" s="201"/>
      <c r="HQX85" s="118"/>
      <c r="HQY85" s="119"/>
      <c r="HQZ85" s="119"/>
      <c r="HRA85" s="119"/>
      <c r="HRB85" s="119"/>
      <c r="HRC85" s="119"/>
      <c r="HRD85" s="116"/>
      <c r="HRE85" s="201"/>
      <c r="HRF85" s="118"/>
      <c r="HRG85" s="119"/>
      <c r="HRH85" s="119"/>
      <c r="HRI85" s="119"/>
      <c r="HRJ85" s="119"/>
      <c r="HRK85" s="119"/>
      <c r="HRL85" s="116"/>
      <c r="HRM85" s="201"/>
      <c r="HRN85" s="118"/>
      <c r="HRO85" s="119"/>
      <c r="HRP85" s="119"/>
      <c r="HRQ85" s="119"/>
      <c r="HRR85" s="119"/>
      <c r="HRS85" s="119"/>
      <c r="HRT85" s="116"/>
      <c r="HRU85" s="201"/>
      <c r="HRV85" s="118"/>
      <c r="HRW85" s="119"/>
      <c r="HRX85" s="119"/>
      <c r="HRY85" s="119"/>
      <c r="HRZ85" s="119"/>
      <c r="HSA85" s="119"/>
      <c r="HSB85" s="116"/>
      <c r="HSC85" s="201"/>
      <c r="HSD85" s="118"/>
      <c r="HSE85" s="119"/>
      <c r="HSF85" s="119"/>
      <c r="HSG85" s="119"/>
      <c r="HSH85" s="119"/>
      <c r="HSI85" s="119"/>
      <c r="HSJ85" s="116"/>
      <c r="HSK85" s="201"/>
      <c r="HSL85" s="118"/>
      <c r="HSM85" s="119"/>
      <c r="HSN85" s="119"/>
      <c r="HSO85" s="119"/>
      <c r="HSP85" s="119"/>
      <c r="HSQ85" s="119"/>
      <c r="HSR85" s="116"/>
      <c r="HSS85" s="201"/>
      <c r="HST85" s="118"/>
      <c r="HSU85" s="119"/>
      <c r="HSV85" s="119"/>
      <c r="HSW85" s="119"/>
      <c r="HSX85" s="119"/>
      <c r="HSY85" s="119"/>
      <c r="HSZ85" s="116"/>
      <c r="HTA85" s="201"/>
      <c r="HTB85" s="118"/>
      <c r="HTC85" s="119"/>
      <c r="HTD85" s="119"/>
      <c r="HTE85" s="119"/>
      <c r="HTF85" s="119"/>
      <c r="HTG85" s="119"/>
      <c r="HTH85" s="116"/>
      <c r="HTI85" s="201"/>
      <c r="HTJ85" s="118"/>
      <c r="HTK85" s="119"/>
      <c r="HTL85" s="119"/>
      <c r="HTM85" s="119"/>
      <c r="HTN85" s="119"/>
      <c r="HTO85" s="119"/>
      <c r="HTP85" s="116"/>
      <c r="HTQ85" s="201"/>
      <c r="HTR85" s="118"/>
      <c r="HTS85" s="119"/>
      <c r="HTT85" s="119"/>
      <c r="HTU85" s="119"/>
      <c r="HTV85" s="119"/>
      <c r="HTW85" s="119"/>
      <c r="HTX85" s="116"/>
      <c r="HTY85" s="201"/>
      <c r="HTZ85" s="118"/>
      <c r="HUA85" s="119"/>
      <c r="HUB85" s="119"/>
      <c r="HUC85" s="119"/>
      <c r="HUD85" s="119"/>
      <c r="HUE85" s="119"/>
      <c r="HUF85" s="116"/>
      <c r="HUG85" s="201"/>
      <c r="HUH85" s="118"/>
      <c r="HUI85" s="119"/>
      <c r="HUJ85" s="119"/>
      <c r="HUK85" s="119"/>
      <c r="HUL85" s="119"/>
      <c r="HUM85" s="119"/>
      <c r="HUN85" s="116"/>
      <c r="HUO85" s="201"/>
      <c r="HUP85" s="118"/>
      <c r="HUQ85" s="119"/>
      <c r="HUR85" s="119"/>
      <c r="HUS85" s="119"/>
      <c r="HUT85" s="119"/>
      <c r="HUU85" s="119"/>
      <c r="HUV85" s="116"/>
      <c r="HUW85" s="201"/>
      <c r="HUX85" s="118"/>
      <c r="HUY85" s="119"/>
      <c r="HUZ85" s="119"/>
      <c r="HVA85" s="119"/>
      <c r="HVB85" s="119"/>
      <c r="HVC85" s="119"/>
      <c r="HVD85" s="116"/>
      <c r="HVE85" s="201"/>
      <c r="HVF85" s="118"/>
      <c r="HVG85" s="119"/>
      <c r="HVH85" s="119"/>
      <c r="HVI85" s="119"/>
      <c r="HVJ85" s="119"/>
      <c r="HVK85" s="119"/>
      <c r="HVL85" s="116"/>
      <c r="HVM85" s="201"/>
      <c r="HVN85" s="118"/>
      <c r="HVO85" s="119"/>
      <c r="HVP85" s="119"/>
      <c r="HVQ85" s="119"/>
      <c r="HVR85" s="119"/>
      <c r="HVS85" s="119"/>
      <c r="HVT85" s="116"/>
      <c r="HVU85" s="201"/>
      <c r="HVV85" s="118"/>
      <c r="HVW85" s="119"/>
      <c r="HVX85" s="119"/>
      <c r="HVY85" s="119"/>
      <c r="HVZ85" s="119"/>
      <c r="HWA85" s="119"/>
      <c r="HWB85" s="116"/>
      <c r="HWC85" s="201"/>
      <c r="HWD85" s="118"/>
      <c r="HWE85" s="119"/>
      <c r="HWF85" s="119"/>
      <c r="HWG85" s="119"/>
      <c r="HWH85" s="119"/>
      <c r="HWI85" s="119"/>
      <c r="HWJ85" s="116"/>
      <c r="HWK85" s="201"/>
      <c r="HWL85" s="118"/>
      <c r="HWM85" s="119"/>
      <c r="HWN85" s="119"/>
      <c r="HWO85" s="119"/>
      <c r="HWP85" s="119"/>
      <c r="HWQ85" s="119"/>
      <c r="HWR85" s="116"/>
      <c r="HWS85" s="201"/>
      <c r="HWT85" s="118"/>
      <c r="HWU85" s="119"/>
      <c r="HWV85" s="119"/>
      <c r="HWW85" s="119"/>
      <c r="HWX85" s="119"/>
      <c r="HWY85" s="119"/>
      <c r="HWZ85" s="116"/>
      <c r="HXA85" s="201"/>
      <c r="HXB85" s="118"/>
      <c r="HXC85" s="119"/>
      <c r="HXD85" s="119"/>
      <c r="HXE85" s="119"/>
      <c r="HXF85" s="119"/>
      <c r="HXG85" s="119"/>
      <c r="HXH85" s="116"/>
      <c r="HXI85" s="201"/>
      <c r="HXJ85" s="118"/>
      <c r="HXK85" s="119"/>
      <c r="HXL85" s="119"/>
      <c r="HXM85" s="119"/>
      <c r="HXN85" s="119"/>
      <c r="HXO85" s="119"/>
      <c r="HXP85" s="116"/>
      <c r="HXQ85" s="201"/>
      <c r="HXR85" s="118"/>
      <c r="HXS85" s="119"/>
      <c r="HXT85" s="119"/>
      <c r="HXU85" s="119"/>
      <c r="HXV85" s="119"/>
      <c r="HXW85" s="119"/>
      <c r="HXX85" s="116"/>
      <c r="HXY85" s="201"/>
      <c r="HXZ85" s="118"/>
      <c r="HYA85" s="119"/>
      <c r="HYB85" s="119"/>
      <c r="HYC85" s="119"/>
      <c r="HYD85" s="119"/>
      <c r="HYE85" s="119"/>
      <c r="HYF85" s="116"/>
      <c r="HYG85" s="201"/>
      <c r="HYH85" s="118"/>
      <c r="HYI85" s="119"/>
      <c r="HYJ85" s="119"/>
      <c r="HYK85" s="119"/>
      <c r="HYL85" s="119"/>
      <c r="HYM85" s="119"/>
      <c r="HYN85" s="116"/>
      <c r="HYO85" s="201"/>
      <c r="HYP85" s="118"/>
      <c r="HYQ85" s="119"/>
      <c r="HYR85" s="119"/>
      <c r="HYS85" s="119"/>
      <c r="HYT85" s="119"/>
      <c r="HYU85" s="119"/>
      <c r="HYV85" s="116"/>
      <c r="HYW85" s="201"/>
      <c r="HYX85" s="118"/>
      <c r="HYY85" s="119"/>
      <c r="HYZ85" s="119"/>
      <c r="HZA85" s="119"/>
      <c r="HZB85" s="119"/>
      <c r="HZC85" s="119"/>
      <c r="HZD85" s="116"/>
      <c r="HZE85" s="201"/>
      <c r="HZF85" s="118"/>
      <c r="HZG85" s="119"/>
      <c r="HZH85" s="119"/>
      <c r="HZI85" s="119"/>
      <c r="HZJ85" s="119"/>
      <c r="HZK85" s="119"/>
      <c r="HZL85" s="116"/>
      <c r="HZM85" s="201"/>
      <c r="HZN85" s="118"/>
      <c r="HZO85" s="119"/>
      <c r="HZP85" s="119"/>
      <c r="HZQ85" s="119"/>
      <c r="HZR85" s="119"/>
      <c r="HZS85" s="119"/>
      <c r="HZT85" s="116"/>
      <c r="HZU85" s="201"/>
      <c r="HZV85" s="118"/>
      <c r="HZW85" s="119"/>
      <c r="HZX85" s="119"/>
      <c r="HZY85" s="119"/>
      <c r="HZZ85" s="119"/>
      <c r="IAA85" s="119"/>
      <c r="IAB85" s="116"/>
      <c r="IAC85" s="201"/>
      <c r="IAD85" s="118"/>
      <c r="IAE85" s="119"/>
      <c r="IAF85" s="119"/>
      <c r="IAG85" s="119"/>
      <c r="IAH85" s="119"/>
      <c r="IAI85" s="119"/>
      <c r="IAJ85" s="116"/>
      <c r="IAK85" s="201"/>
      <c r="IAL85" s="118"/>
      <c r="IAM85" s="119"/>
      <c r="IAN85" s="119"/>
      <c r="IAO85" s="119"/>
      <c r="IAP85" s="119"/>
      <c r="IAQ85" s="119"/>
      <c r="IAR85" s="116"/>
      <c r="IAS85" s="201"/>
      <c r="IAT85" s="118"/>
      <c r="IAU85" s="119"/>
      <c r="IAV85" s="119"/>
      <c r="IAW85" s="119"/>
      <c r="IAX85" s="119"/>
      <c r="IAY85" s="119"/>
      <c r="IAZ85" s="116"/>
      <c r="IBA85" s="201"/>
      <c r="IBB85" s="118"/>
      <c r="IBC85" s="119"/>
      <c r="IBD85" s="119"/>
      <c r="IBE85" s="119"/>
      <c r="IBF85" s="119"/>
      <c r="IBG85" s="119"/>
      <c r="IBH85" s="116"/>
      <c r="IBI85" s="201"/>
      <c r="IBJ85" s="118"/>
      <c r="IBK85" s="119"/>
      <c r="IBL85" s="119"/>
      <c r="IBM85" s="119"/>
      <c r="IBN85" s="119"/>
      <c r="IBO85" s="119"/>
      <c r="IBP85" s="116"/>
      <c r="IBQ85" s="201"/>
      <c r="IBR85" s="118"/>
      <c r="IBS85" s="119"/>
      <c r="IBT85" s="119"/>
      <c r="IBU85" s="119"/>
      <c r="IBV85" s="119"/>
      <c r="IBW85" s="119"/>
      <c r="IBX85" s="116"/>
      <c r="IBY85" s="201"/>
      <c r="IBZ85" s="118"/>
      <c r="ICA85" s="119"/>
      <c r="ICB85" s="119"/>
      <c r="ICC85" s="119"/>
      <c r="ICD85" s="119"/>
      <c r="ICE85" s="119"/>
      <c r="ICF85" s="116"/>
      <c r="ICG85" s="201"/>
      <c r="ICH85" s="118"/>
      <c r="ICI85" s="119"/>
      <c r="ICJ85" s="119"/>
      <c r="ICK85" s="119"/>
      <c r="ICL85" s="119"/>
      <c r="ICM85" s="119"/>
      <c r="ICN85" s="116"/>
      <c r="ICO85" s="201"/>
      <c r="ICP85" s="118"/>
      <c r="ICQ85" s="119"/>
      <c r="ICR85" s="119"/>
      <c r="ICS85" s="119"/>
      <c r="ICT85" s="119"/>
      <c r="ICU85" s="119"/>
      <c r="ICV85" s="116"/>
      <c r="ICW85" s="201"/>
      <c r="ICX85" s="118"/>
      <c r="ICY85" s="119"/>
      <c r="ICZ85" s="119"/>
      <c r="IDA85" s="119"/>
      <c r="IDB85" s="119"/>
      <c r="IDC85" s="119"/>
      <c r="IDD85" s="116"/>
      <c r="IDE85" s="201"/>
      <c r="IDF85" s="118"/>
      <c r="IDG85" s="119"/>
      <c r="IDH85" s="119"/>
      <c r="IDI85" s="119"/>
      <c r="IDJ85" s="119"/>
      <c r="IDK85" s="119"/>
      <c r="IDL85" s="116"/>
      <c r="IDM85" s="201"/>
      <c r="IDN85" s="118"/>
      <c r="IDO85" s="119"/>
      <c r="IDP85" s="119"/>
      <c r="IDQ85" s="119"/>
      <c r="IDR85" s="119"/>
      <c r="IDS85" s="119"/>
      <c r="IDT85" s="116"/>
      <c r="IDU85" s="201"/>
      <c r="IDV85" s="118"/>
      <c r="IDW85" s="119"/>
      <c r="IDX85" s="119"/>
      <c r="IDY85" s="119"/>
      <c r="IDZ85" s="119"/>
      <c r="IEA85" s="119"/>
      <c r="IEB85" s="116"/>
      <c r="IEC85" s="201"/>
      <c r="IED85" s="118"/>
      <c r="IEE85" s="119"/>
      <c r="IEF85" s="119"/>
      <c r="IEG85" s="119"/>
      <c r="IEH85" s="119"/>
      <c r="IEI85" s="119"/>
      <c r="IEJ85" s="116"/>
      <c r="IEK85" s="201"/>
      <c r="IEL85" s="118"/>
      <c r="IEM85" s="119"/>
      <c r="IEN85" s="119"/>
      <c r="IEO85" s="119"/>
      <c r="IEP85" s="119"/>
      <c r="IEQ85" s="119"/>
      <c r="IER85" s="116"/>
      <c r="IES85" s="201"/>
      <c r="IET85" s="118"/>
      <c r="IEU85" s="119"/>
      <c r="IEV85" s="119"/>
      <c r="IEW85" s="119"/>
      <c r="IEX85" s="119"/>
      <c r="IEY85" s="119"/>
      <c r="IEZ85" s="116"/>
      <c r="IFA85" s="201"/>
      <c r="IFB85" s="118"/>
      <c r="IFC85" s="119"/>
      <c r="IFD85" s="119"/>
      <c r="IFE85" s="119"/>
      <c r="IFF85" s="119"/>
      <c r="IFG85" s="119"/>
      <c r="IFH85" s="116"/>
      <c r="IFI85" s="201"/>
      <c r="IFJ85" s="118"/>
      <c r="IFK85" s="119"/>
      <c r="IFL85" s="119"/>
      <c r="IFM85" s="119"/>
      <c r="IFN85" s="119"/>
      <c r="IFO85" s="119"/>
      <c r="IFP85" s="116"/>
      <c r="IFQ85" s="201"/>
      <c r="IFR85" s="118"/>
      <c r="IFS85" s="119"/>
      <c r="IFT85" s="119"/>
      <c r="IFU85" s="119"/>
      <c r="IFV85" s="119"/>
      <c r="IFW85" s="119"/>
      <c r="IFX85" s="116"/>
      <c r="IFY85" s="201"/>
      <c r="IFZ85" s="118"/>
      <c r="IGA85" s="119"/>
      <c r="IGB85" s="119"/>
      <c r="IGC85" s="119"/>
      <c r="IGD85" s="119"/>
      <c r="IGE85" s="119"/>
      <c r="IGF85" s="116"/>
      <c r="IGG85" s="201"/>
      <c r="IGH85" s="118"/>
      <c r="IGI85" s="119"/>
      <c r="IGJ85" s="119"/>
      <c r="IGK85" s="119"/>
      <c r="IGL85" s="119"/>
      <c r="IGM85" s="119"/>
      <c r="IGN85" s="116"/>
      <c r="IGO85" s="201"/>
      <c r="IGP85" s="118"/>
      <c r="IGQ85" s="119"/>
      <c r="IGR85" s="119"/>
      <c r="IGS85" s="119"/>
      <c r="IGT85" s="119"/>
      <c r="IGU85" s="119"/>
      <c r="IGV85" s="116"/>
      <c r="IGW85" s="201"/>
      <c r="IGX85" s="118"/>
      <c r="IGY85" s="119"/>
      <c r="IGZ85" s="119"/>
      <c r="IHA85" s="119"/>
      <c r="IHB85" s="119"/>
      <c r="IHC85" s="119"/>
      <c r="IHD85" s="116"/>
      <c r="IHE85" s="201"/>
      <c r="IHF85" s="118"/>
      <c r="IHG85" s="119"/>
      <c r="IHH85" s="119"/>
      <c r="IHI85" s="119"/>
      <c r="IHJ85" s="119"/>
      <c r="IHK85" s="119"/>
      <c r="IHL85" s="116"/>
      <c r="IHM85" s="201"/>
      <c r="IHN85" s="118"/>
      <c r="IHO85" s="119"/>
      <c r="IHP85" s="119"/>
      <c r="IHQ85" s="119"/>
      <c r="IHR85" s="119"/>
      <c r="IHS85" s="119"/>
      <c r="IHT85" s="116"/>
      <c r="IHU85" s="201"/>
      <c r="IHV85" s="118"/>
      <c r="IHW85" s="119"/>
      <c r="IHX85" s="119"/>
      <c r="IHY85" s="119"/>
      <c r="IHZ85" s="119"/>
      <c r="IIA85" s="119"/>
      <c r="IIB85" s="116"/>
      <c r="IIC85" s="201"/>
      <c r="IID85" s="118"/>
      <c r="IIE85" s="119"/>
      <c r="IIF85" s="119"/>
      <c r="IIG85" s="119"/>
      <c r="IIH85" s="119"/>
      <c r="III85" s="119"/>
      <c r="IIJ85" s="116"/>
      <c r="IIK85" s="201"/>
      <c r="IIL85" s="118"/>
      <c r="IIM85" s="119"/>
      <c r="IIN85" s="119"/>
      <c r="IIO85" s="119"/>
      <c r="IIP85" s="119"/>
      <c r="IIQ85" s="119"/>
      <c r="IIR85" s="116"/>
      <c r="IIS85" s="201"/>
      <c r="IIT85" s="118"/>
      <c r="IIU85" s="119"/>
      <c r="IIV85" s="119"/>
      <c r="IIW85" s="119"/>
      <c r="IIX85" s="119"/>
      <c r="IIY85" s="119"/>
      <c r="IIZ85" s="116"/>
      <c r="IJA85" s="201"/>
      <c r="IJB85" s="118"/>
      <c r="IJC85" s="119"/>
      <c r="IJD85" s="119"/>
      <c r="IJE85" s="119"/>
      <c r="IJF85" s="119"/>
      <c r="IJG85" s="119"/>
      <c r="IJH85" s="116"/>
      <c r="IJI85" s="201"/>
      <c r="IJJ85" s="118"/>
      <c r="IJK85" s="119"/>
      <c r="IJL85" s="119"/>
      <c r="IJM85" s="119"/>
      <c r="IJN85" s="119"/>
      <c r="IJO85" s="119"/>
      <c r="IJP85" s="116"/>
      <c r="IJQ85" s="201"/>
      <c r="IJR85" s="118"/>
      <c r="IJS85" s="119"/>
      <c r="IJT85" s="119"/>
      <c r="IJU85" s="119"/>
      <c r="IJV85" s="119"/>
      <c r="IJW85" s="119"/>
      <c r="IJX85" s="116"/>
      <c r="IJY85" s="201"/>
      <c r="IJZ85" s="118"/>
      <c r="IKA85" s="119"/>
      <c r="IKB85" s="119"/>
      <c r="IKC85" s="119"/>
      <c r="IKD85" s="119"/>
      <c r="IKE85" s="119"/>
      <c r="IKF85" s="116"/>
      <c r="IKG85" s="201"/>
      <c r="IKH85" s="118"/>
      <c r="IKI85" s="119"/>
      <c r="IKJ85" s="119"/>
      <c r="IKK85" s="119"/>
      <c r="IKL85" s="119"/>
      <c r="IKM85" s="119"/>
      <c r="IKN85" s="116"/>
      <c r="IKO85" s="201"/>
      <c r="IKP85" s="118"/>
      <c r="IKQ85" s="119"/>
      <c r="IKR85" s="119"/>
      <c r="IKS85" s="119"/>
      <c r="IKT85" s="119"/>
      <c r="IKU85" s="119"/>
      <c r="IKV85" s="116"/>
      <c r="IKW85" s="201"/>
      <c r="IKX85" s="118"/>
      <c r="IKY85" s="119"/>
      <c r="IKZ85" s="119"/>
      <c r="ILA85" s="119"/>
      <c r="ILB85" s="119"/>
      <c r="ILC85" s="119"/>
      <c r="ILD85" s="116"/>
      <c r="ILE85" s="201"/>
      <c r="ILF85" s="118"/>
      <c r="ILG85" s="119"/>
      <c r="ILH85" s="119"/>
      <c r="ILI85" s="119"/>
      <c r="ILJ85" s="119"/>
      <c r="ILK85" s="119"/>
      <c r="ILL85" s="116"/>
      <c r="ILM85" s="201"/>
      <c r="ILN85" s="118"/>
      <c r="ILO85" s="119"/>
      <c r="ILP85" s="119"/>
      <c r="ILQ85" s="119"/>
      <c r="ILR85" s="119"/>
      <c r="ILS85" s="119"/>
      <c r="ILT85" s="116"/>
      <c r="ILU85" s="201"/>
      <c r="ILV85" s="118"/>
      <c r="ILW85" s="119"/>
      <c r="ILX85" s="119"/>
      <c r="ILY85" s="119"/>
      <c r="ILZ85" s="119"/>
      <c r="IMA85" s="119"/>
      <c r="IMB85" s="116"/>
      <c r="IMC85" s="201"/>
      <c r="IMD85" s="118"/>
      <c r="IME85" s="119"/>
      <c r="IMF85" s="119"/>
      <c r="IMG85" s="119"/>
      <c r="IMH85" s="119"/>
      <c r="IMI85" s="119"/>
      <c r="IMJ85" s="116"/>
      <c r="IMK85" s="201"/>
      <c r="IML85" s="118"/>
      <c r="IMM85" s="119"/>
      <c r="IMN85" s="119"/>
      <c r="IMO85" s="119"/>
      <c r="IMP85" s="119"/>
      <c r="IMQ85" s="119"/>
      <c r="IMR85" s="116"/>
      <c r="IMS85" s="201"/>
      <c r="IMT85" s="118"/>
      <c r="IMU85" s="119"/>
      <c r="IMV85" s="119"/>
      <c r="IMW85" s="119"/>
      <c r="IMX85" s="119"/>
      <c r="IMY85" s="119"/>
      <c r="IMZ85" s="116"/>
      <c r="INA85" s="201"/>
      <c r="INB85" s="118"/>
      <c r="INC85" s="119"/>
      <c r="IND85" s="119"/>
      <c r="INE85" s="119"/>
      <c r="INF85" s="119"/>
      <c r="ING85" s="119"/>
      <c r="INH85" s="116"/>
      <c r="INI85" s="201"/>
      <c r="INJ85" s="118"/>
      <c r="INK85" s="119"/>
      <c r="INL85" s="119"/>
      <c r="INM85" s="119"/>
      <c r="INN85" s="119"/>
      <c r="INO85" s="119"/>
      <c r="INP85" s="116"/>
      <c r="INQ85" s="201"/>
      <c r="INR85" s="118"/>
      <c r="INS85" s="119"/>
      <c r="INT85" s="119"/>
      <c r="INU85" s="119"/>
      <c r="INV85" s="119"/>
      <c r="INW85" s="119"/>
      <c r="INX85" s="116"/>
      <c r="INY85" s="201"/>
      <c r="INZ85" s="118"/>
      <c r="IOA85" s="119"/>
      <c r="IOB85" s="119"/>
      <c r="IOC85" s="119"/>
      <c r="IOD85" s="119"/>
      <c r="IOE85" s="119"/>
      <c r="IOF85" s="116"/>
      <c r="IOG85" s="201"/>
      <c r="IOH85" s="118"/>
      <c r="IOI85" s="119"/>
      <c r="IOJ85" s="119"/>
      <c r="IOK85" s="119"/>
      <c r="IOL85" s="119"/>
      <c r="IOM85" s="119"/>
      <c r="ION85" s="116"/>
      <c r="IOO85" s="201"/>
      <c r="IOP85" s="118"/>
      <c r="IOQ85" s="119"/>
      <c r="IOR85" s="119"/>
      <c r="IOS85" s="119"/>
      <c r="IOT85" s="119"/>
      <c r="IOU85" s="119"/>
      <c r="IOV85" s="116"/>
      <c r="IOW85" s="201"/>
      <c r="IOX85" s="118"/>
      <c r="IOY85" s="119"/>
      <c r="IOZ85" s="119"/>
      <c r="IPA85" s="119"/>
      <c r="IPB85" s="119"/>
      <c r="IPC85" s="119"/>
      <c r="IPD85" s="116"/>
      <c r="IPE85" s="201"/>
      <c r="IPF85" s="118"/>
      <c r="IPG85" s="119"/>
      <c r="IPH85" s="119"/>
      <c r="IPI85" s="119"/>
      <c r="IPJ85" s="119"/>
      <c r="IPK85" s="119"/>
      <c r="IPL85" s="116"/>
      <c r="IPM85" s="201"/>
      <c r="IPN85" s="118"/>
      <c r="IPO85" s="119"/>
      <c r="IPP85" s="119"/>
      <c r="IPQ85" s="119"/>
      <c r="IPR85" s="119"/>
      <c r="IPS85" s="119"/>
      <c r="IPT85" s="116"/>
      <c r="IPU85" s="201"/>
      <c r="IPV85" s="118"/>
      <c r="IPW85" s="119"/>
      <c r="IPX85" s="119"/>
      <c r="IPY85" s="119"/>
      <c r="IPZ85" s="119"/>
      <c r="IQA85" s="119"/>
      <c r="IQB85" s="116"/>
      <c r="IQC85" s="201"/>
      <c r="IQD85" s="118"/>
      <c r="IQE85" s="119"/>
      <c r="IQF85" s="119"/>
      <c r="IQG85" s="119"/>
      <c r="IQH85" s="119"/>
      <c r="IQI85" s="119"/>
      <c r="IQJ85" s="116"/>
      <c r="IQK85" s="201"/>
      <c r="IQL85" s="118"/>
      <c r="IQM85" s="119"/>
      <c r="IQN85" s="119"/>
      <c r="IQO85" s="119"/>
      <c r="IQP85" s="119"/>
      <c r="IQQ85" s="119"/>
      <c r="IQR85" s="116"/>
      <c r="IQS85" s="201"/>
      <c r="IQT85" s="118"/>
      <c r="IQU85" s="119"/>
      <c r="IQV85" s="119"/>
      <c r="IQW85" s="119"/>
      <c r="IQX85" s="119"/>
      <c r="IQY85" s="119"/>
      <c r="IQZ85" s="116"/>
      <c r="IRA85" s="201"/>
      <c r="IRB85" s="118"/>
      <c r="IRC85" s="119"/>
      <c r="IRD85" s="119"/>
      <c r="IRE85" s="119"/>
      <c r="IRF85" s="119"/>
      <c r="IRG85" s="119"/>
      <c r="IRH85" s="116"/>
      <c r="IRI85" s="201"/>
      <c r="IRJ85" s="118"/>
      <c r="IRK85" s="119"/>
      <c r="IRL85" s="119"/>
      <c r="IRM85" s="119"/>
      <c r="IRN85" s="119"/>
      <c r="IRO85" s="119"/>
      <c r="IRP85" s="116"/>
      <c r="IRQ85" s="201"/>
      <c r="IRR85" s="118"/>
      <c r="IRS85" s="119"/>
      <c r="IRT85" s="119"/>
      <c r="IRU85" s="119"/>
      <c r="IRV85" s="119"/>
      <c r="IRW85" s="119"/>
      <c r="IRX85" s="116"/>
      <c r="IRY85" s="201"/>
      <c r="IRZ85" s="118"/>
      <c r="ISA85" s="119"/>
      <c r="ISB85" s="119"/>
      <c r="ISC85" s="119"/>
      <c r="ISD85" s="119"/>
      <c r="ISE85" s="119"/>
      <c r="ISF85" s="116"/>
      <c r="ISG85" s="201"/>
      <c r="ISH85" s="118"/>
      <c r="ISI85" s="119"/>
      <c r="ISJ85" s="119"/>
      <c r="ISK85" s="119"/>
      <c r="ISL85" s="119"/>
      <c r="ISM85" s="119"/>
      <c r="ISN85" s="116"/>
      <c r="ISO85" s="201"/>
      <c r="ISP85" s="118"/>
      <c r="ISQ85" s="119"/>
      <c r="ISR85" s="119"/>
      <c r="ISS85" s="119"/>
      <c r="IST85" s="119"/>
      <c r="ISU85" s="119"/>
      <c r="ISV85" s="116"/>
      <c r="ISW85" s="201"/>
      <c r="ISX85" s="118"/>
      <c r="ISY85" s="119"/>
      <c r="ISZ85" s="119"/>
      <c r="ITA85" s="119"/>
      <c r="ITB85" s="119"/>
      <c r="ITC85" s="119"/>
      <c r="ITD85" s="116"/>
      <c r="ITE85" s="201"/>
      <c r="ITF85" s="118"/>
      <c r="ITG85" s="119"/>
      <c r="ITH85" s="119"/>
      <c r="ITI85" s="119"/>
      <c r="ITJ85" s="119"/>
      <c r="ITK85" s="119"/>
      <c r="ITL85" s="116"/>
      <c r="ITM85" s="201"/>
      <c r="ITN85" s="118"/>
      <c r="ITO85" s="119"/>
      <c r="ITP85" s="119"/>
      <c r="ITQ85" s="119"/>
      <c r="ITR85" s="119"/>
      <c r="ITS85" s="119"/>
      <c r="ITT85" s="116"/>
      <c r="ITU85" s="201"/>
      <c r="ITV85" s="118"/>
      <c r="ITW85" s="119"/>
      <c r="ITX85" s="119"/>
      <c r="ITY85" s="119"/>
      <c r="ITZ85" s="119"/>
      <c r="IUA85" s="119"/>
      <c r="IUB85" s="116"/>
      <c r="IUC85" s="201"/>
      <c r="IUD85" s="118"/>
      <c r="IUE85" s="119"/>
      <c r="IUF85" s="119"/>
      <c r="IUG85" s="119"/>
      <c r="IUH85" s="119"/>
      <c r="IUI85" s="119"/>
      <c r="IUJ85" s="116"/>
      <c r="IUK85" s="201"/>
      <c r="IUL85" s="118"/>
      <c r="IUM85" s="119"/>
      <c r="IUN85" s="119"/>
      <c r="IUO85" s="119"/>
      <c r="IUP85" s="119"/>
      <c r="IUQ85" s="119"/>
      <c r="IUR85" s="116"/>
      <c r="IUS85" s="201"/>
      <c r="IUT85" s="118"/>
      <c r="IUU85" s="119"/>
      <c r="IUV85" s="119"/>
      <c r="IUW85" s="119"/>
      <c r="IUX85" s="119"/>
      <c r="IUY85" s="119"/>
      <c r="IUZ85" s="116"/>
      <c r="IVA85" s="201"/>
      <c r="IVB85" s="118"/>
      <c r="IVC85" s="119"/>
      <c r="IVD85" s="119"/>
      <c r="IVE85" s="119"/>
      <c r="IVF85" s="119"/>
      <c r="IVG85" s="119"/>
      <c r="IVH85" s="116"/>
      <c r="IVI85" s="201"/>
      <c r="IVJ85" s="118"/>
      <c r="IVK85" s="119"/>
      <c r="IVL85" s="119"/>
      <c r="IVM85" s="119"/>
      <c r="IVN85" s="119"/>
      <c r="IVO85" s="119"/>
      <c r="IVP85" s="116"/>
      <c r="IVQ85" s="201"/>
      <c r="IVR85" s="118"/>
      <c r="IVS85" s="119"/>
      <c r="IVT85" s="119"/>
      <c r="IVU85" s="119"/>
      <c r="IVV85" s="119"/>
      <c r="IVW85" s="119"/>
      <c r="IVX85" s="116"/>
      <c r="IVY85" s="201"/>
      <c r="IVZ85" s="118"/>
      <c r="IWA85" s="119"/>
      <c r="IWB85" s="119"/>
      <c r="IWC85" s="119"/>
      <c r="IWD85" s="119"/>
      <c r="IWE85" s="119"/>
      <c r="IWF85" s="116"/>
      <c r="IWG85" s="201"/>
      <c r="IWH85" s="118"/>
      <c r="IWI85" s="119"/>
      <c r="IWJ85" s="119"/>
      <c r="IWK85" s="119"/>
      <c r="IWL85" s="119"/>
      <c r="IWM85" s="119"/>
      <c r="IWN85" s="116"/>
      <c r="IWO85" s="201"/>
      <c r="IWP85" s="118"/>
      <c r="IWQ85" s="119"/>
      <c r="IWR85" s="119"/>
      <c r="IWS85" s="119"/>
      <c r="IWT85" s="119"/>
      <c r="IWU85" s="119"/>
      <c r="IWV85" s="116"/>
      <c r="IWW85" s="201"/>
      <c r="IWX85" s="118"/>
      <c r="IWY85" s="119"/>
      <c r="IWZ85" s="119"/>
      <c r="IXA85" s="119"/>
      <c r="IXB85" s="119"/>
      <c r="IXC85" s="119"/>
      <c r="IXD85" s="116"/>
      <c r="IXE85" s="201"/>
      <c r="IXF85" s="118"/>
      <c r="IXG85" s="119"/>
      <c r="IXH85" s="119"/>
      <c r="IXI85" s="119"/>
      <c r="IXJ85" s="119"/>
      <c r="IXK85" s="119"/>
      <c r="IXL85" s="116"/>
      <c r="IXM85" s="201"/>
      <c r="IXN85" s="118"/>
      <c r="IXO85" s="119"/>
      <c r="IXP85" s="119"/>
      <c r="IXQ85" s="119"/>
      <c r="IXR85" s="119"/>
      <c r="IXS85" s="119"/>
      <c r="IXT85" s="116"/>
      <c r="IXU85" s="201"/>
      <c r="IXV85" s="118"/>
      <c r="IXW85" s="119"/>
      <c r="IXX85" s="119"/>
      <c r="IXY85" s="119"/>
      <c r="IXZ85" s="119"/>
      <c r="IYA85" s="119"/>
      <c r="IYB85" s="116"/>
      <c r="IYC85" s="201"/>
      <c r="IYD85" s="118"/>
      <c r="IYE85" s="119"/>
      <c r="IYF85" s="119"/>
      <c r="IYG85" s="119"/>
      <c r="IYH85" s="119"/>
      <c r="IYI85" s="119"/>
      <c r="IYJ85" s="116"/>
      <c r="IYK85" s="201"/>
      <c r="IYL85" s="118"/>
      <c r="IYM85" s="119"/>
      <c r="IYN85" s="119"/>
      <c r="IYO85" s="119"/>
      <c r="IYP85" s="119"/>
      <c r="IYQ85" s="119"/>
      <c r="IYR85" s="116"/>
      <c r="IYS85" s="201"/>
      <c r="IYT85" s="118"/>
      <c r="IYU85" s="119"/>
      <c r="IYV85" s="119"/>
      <c r="IYW85" s="119"/>
      <c r="IYX85" s="119"/>
      <c r="IYY85" s="119"/>
      <c r="IYZ85" s="116"/>
      <c r="IZA85" s="201"/>
      <c r="IZB85" s="118"/>
      <c r="IZC85" s="119"/>
      <c r="IZD85" s="119"/>
      <c r="IZE85" s="119"/>
      <c r="IZF85" s="119"/>
      <c r="IZG85" s="119"/>
      <c r="IZH85" s="116"/>
      <c r="IZI85" s="201"/>
      <c r="IZJ85" s="118"/>
      <c r="IZK85" s="119"/>
      <c r="IZL85" s="119"/>
      <c r="IZM85" s="119"/>
      <c r="IZN85" s="119"/>
      <c r="IZO85" s="119"/>
      <c r="IZP85" s="116"/>
      <c r="IZQ85" s="201"/>
      <c r="IZR85" s="118"/>
      <c r="IZS85" s="119"/>
      <c r="IZT85" s="119"/>
      <c r="IZU85" s="119"/>
      <c r="IZV85" s="119"/>
      <c r="IZW85" s="119"/>
      <c r="IZX85" s="116"/>
      <c r="IZY85" s="201"/>
      <c r="IZZ85" s="118"/>
      <c r="JAA85" s="119"/>
      <c r="JAB85" s="119"/>
      <c r="JAC85" s="119"/>
      <c r="JAD85" s="119"/>
      <c r="JAE85" s="119"/>
      <c r="JAF85" s="116"/>
      <c r="JAG85" s="201"/>
      <c r="JAH85" s="118"/>
      <c r="JAI85" s="119"/>
      <c r="JAJ85" s="119"/>
      <c r="JAK85" s="119"/>
      <c r="JAL85" s="119"/>
      <c r="JAM85" s="119"/>
      <c r="JAN85" s="116"/>
      <c r="JAO85" s="201"/>
      <c r="JAP85" s="118"/>
      <c r="JAQ85" s="119"/>
      <c r="JAR85" s="119"/>
      <c r="JAS85" s="119"/>
      <c r="JAT85" s="119"/>
      <c r="JAU85" s="119"/>
      <c r="JAV85" s="116"/>
      <c r="JAW85" s="201"/>
      <c r="JAX85" s="118"/>
      <c r="JAY85" s="119"/>
      <c r="JAZ85" s="119"/>
      <c r="JBA85" s="119"/>
      <c r="JBB85" s="119"/>
      <c r="JBC85" s="119"/>
      <c r="JBD85" s="116"/>
      <c r="JBE85" s="201"/>
      <c r="JBF85" s="118"/>
      <c r="JBG85" s="119"/>
      <c r="JBH85" s="119"/>
      <c r="JBI85" s="119"/>
      <c r="JBJ85" s="119"/>
      <c r="JBK85" s="119"/>
      <c r="JBL85" s="116"/>
      <c r="JBM85" s="201"/>
      <c r="JBN85" s="118"/>
      <c r="JBO85" s="119"/>
      <c r="JBP85" s="119"/>
      <c r="JBQ85" s="119"/>
      <c r="JBR85" s="119"/>
      <c r="JBS85" s="119"/>
      <c r="JBT85" s="116"/>
      <c r="JBU85" s="201"/>
      <c r="JBV85" s="118"/>
      <c r="JBW85" s="119"/>
      <c r="JBX85" s="119"/>
      <c r="JBY85" s="119"/>
      <c r="JBZ85" s="119"/>
      <c r="JCA85" s="119"/>
      <c r="JCB85" s="116"/>
      <c r="JCC85" s="201"/>
      <c r="JCD85" s="118"/>
      <c r="JCE85" s="119"/>
      <c r="JCF85" s="119"/>
      <c r="JCG85" s="119"/>
      <c r="JCH85" s="119"/>
      <c r="JCI85" s="119"/>
      <c r="JCJ85" s="116"/>
      <c r="JCK85" s="201"/>
      <c r="JCL85" s="118"/>
      <c r="JCM85" s="119"/>
      <c r="JCN85" s="119"/>
      <c r="JCO85" s="119"/>
      <c r="JCP85" s="119"/>
      <c r="JCQ85" s="119"/>
      <c r="JCR85" s="116"/>
      <c r="JCS85" s="201"/>
      <c r="JCT85" s="118"/>
      <c r="JCU85" s="119"/>
      <c r="JCV85" s="119"/>
      <c r="JCW85" s="119"/>
      <c r="JCX85" s="119"/>
      <c r="JCY85" s="119"/>
      <c r="JCZ85" s="116"/>
      <c r="JDA85" s="201"/>
      <c r="JDB85" s="118"/>
      <c r="JDC85" s="119"/>
      <c r="JDD85" s="119"/>
      <c r="JDE85" s="119"/>
      <c r="JDF85" s="119"/>
      <c r="JDG85" s="119"/>
      <c r="JDH85" s="116"/>
      <c r="JDI85" s="201"/>
      <c r="JDJ85" s="118"/>
      <c r="JDK85" s="119"/>
      <c r="JDL85" s="119"/>
      <c r="JDM85" s="119"/>
      <c r="JDN85" s="119"/>
      <c r="JDO85" s="119"/>
      <c r="JDP85" s="116"/>
      <c r="JDQ85" s="201"/>
      <c r="JDR85" s="118"/>
      <c r="JDS85" s="119"/>
      <c r="JDT85" s="119"/>
      <c r="JDU85" s="119"/>
      <c r="JDV85" s="119"/>
      <c r="JDW85" s="119"/>
      <c r="JDX85" s="116"/>
      <c r="JDY85" s="201"/>
      <c r="JDZ85" s="118"/>
      <c r="JEA85" s="119"/>
      <c r="JEB85" s="119"/>
      <c r="JEC85" s="119"/>
      <c r="JED85" s="119"/>
      <c r="JEE85" s="119"/>
      <c r="JEF85" s="116"/>
      <c r="JEG85" s="201"/>
      <c r="JEH85" s="118"/>
      <c r="JEI85" s="119"/>
      <c r="JEJ85" s="119"/>
      <c r="JEK85" s="119"/>
      <c r="JEL85" s="119"/>
      <c r="JEM85" s="119"/>
      <c r="JEN85" s="116"/>
      <c r="JEO85" s="201"/>
      <c r="JEP85" s="118"/>
      <c r="JEQ85" s="119"/>
      <c r="JER85" s="119"/>
      <c r="JES85" s="119"/>
      <c r="JET85" s="119"/>
      <c r="JEU85" s="119"/>
      <c r="JEV85" s="116"/>
      <c r="JEW85" s="201"/>
      <c r="JEX85" s="118"/>
      <c r="JEY85" s="119"/>
      <c r="JEZ85" s="119"/>
      <c r="JFA85" s="119"/>
      <c r="JFB85" s="119"/>
      <c r="JFC85" s="119"/>
      <c r="JFD85" s="116"/>
      <c r="JFE85" s="201"/>
      <c r="JFF85" s="118"/>
      <c r="JFG85" s="119"/>
      <c r="JFH85" s="119"/>
      <c r="JFI85" s="119"/>
      <c r="JFJ85" s="119"/>
      <c r="JFK85" s="119"/>
      <c r="JFL85" s="116"/>
      <c r="JFM85" s="201"/>
      <c r="JFN85" s="118"/>
      <c r="JFO85" s="119"/>
      <c r="JFP85" s="119"/>
      <c r="JFQ85" s="119"/>
      <c r="JFR85" s="119"/>
      <c r="JFS85" s="119"/>
      <c r="JFT85" s="116"/>
      <c r="JFU85" s="201"/>
      <c r="JFV85" s="118"/>
      <c r="JFW85" s="119"/>
      <c r="JFX85" s="119"/>
      <c r="JFY85" s="119"/>
      <c r="JFZ85" s="119"/>
      <c r="JGA85" s="119"/>
      <c r="JGB85" s="116"/>
      <c r="JGC85" s="201"/>
      <c r="JGD85" s="118"/>
      <c r="JGE85" s="119"/>
      <c r="JGF85" s="119"/>
      <c r="JGG85" s="119"/>
      <c r="JGH85" s="119"/>
      <c r="JGI85" s="119"/>
      <c r="JGJ85" s="116"/>
      <c r="JGK85" s="201"/>
      <c r="JGL85" s="118"/>
      <c r="JGM85" s="119"/>
      <c r="JGN85" s="119"/>
      <c r="JGO85" s="119"/>
      <c r="JGP85" s="119"/>
      <c r="JGQ85" s="119"/>
      <c r="JGR85" s="116"/>
      <c r="JGS85" s="201"/>
      <c r="JGT85" s="118"/>
      <c r="JGU85" s="119"/>
      <c r="JGV85" s="119"/>
      <c r="JGW85" s="119"/>
      <c r="JGX85" s="119"/>
      <c r="JGY85" s="119"/>
      <c r="JGZ85" s="116"/>
      <c r="JHA85" s="201"/>
      <c r="JHB85" s="118"/>
      <c r="JHC85" s="119"/>
      <c r="JHD85" s="119"/>
      <c r="JHE85" s="119"/>
      <c r="JHF85" s="119"/>
      <c r="JHG85" s="119"/>
      <c r="JHH85" s="116"/>
      <c r="JHI85" s="201"/>
      <c r="JHJ85" s="118"/>
      <c r="JHK85" s="119"/>
      <c r="JHL85" s="119"/>
      <c r="JHM85" s="119"/>
      <c r="JHN85" s="119"/>
      <c r="JHO85" s="119"/>
      <c r="JHP85" s="116"/>
      <c r="JHQ85" s="201"/>
      <c r="JHR85" s="118"/>
      <c r="JHS85" s="119"/>
      <c r="JHT85" s="119"/>
      <c r="JHU85" s="119"/>
      <c r="JHV85" s="119"/>
      <c r="JHW85" s="119"/>
      <c r="JHX85" s="116"/>
      <c r="JHY85" s="201"/>
      <c r="JHZ85" s="118"/>
      <c r="JIA85" s="119"/>
      <c r="JIB85" s="119"/>
      <c r="JIC85" s="119"/>
      <c r="JID85" s="119"/>
      <c r="JIE85" s="119"/>
      <c r="JIF85" s="116"/>
      <c r="JIG85" s="201"/>
      <c r="JIH85" s="118"/>
      <c r="JII85" s="119"/>
      <c r="JIJ85" s="119"/>
      <c r="JIK85" s="119"/>
      <c r="JIL85" s="119"/>
      <c r="JIM85" s="119"/>
      <c r="JIN85" s="116"/>
      <c r="JIO85" s="201"/>
      <c r="JIP85" s="118"/>
      <c r="JIQ85" s="119"/>
      <c r="JIR85" s="119"/>
      <c r="JIS85" s="119"/>
      <c r="JIT85" s="119"/>
      <c r="JIU85" s="119"/>
      <c r="JIV85" s="116"/>
      <c r="JIW85" s="201"/>
      <c r="JIX85" s="118"/>
      <c r="JIY85" s="119"/>
      <c r="JIZ85" s="119"/>
      <c r="JJA85" s="119"/>
      <c r="JJB85" s="119"/>
      <c r="JJC85" s="119"/>
      <c r="JJD85" s="116"/>
      <c r="JJE85" s="201"/>
      <c r="JJF85" s="118"/>
      <c r="JJG85" s="119"/>
      <c r="JJH85" s="119"/>
      <c r="JJI85" s="119"/>
      <c r="JJJ85" s="119"/>
      <c r="JJK85" s="119"/>
      <c r="JJL85" s="116"/>
      <c r="JJM85" s="201"/>
      <c r="JJN85" s="118"/>
      <c r="JJO85" s="119"/>
      <c r="JJP85" s="119"/>
      <c r="JJQ85" s="119"/>
      <c r="JJR85" s="119"/>
      <c r="JJS85" s="119"/>
      <c r="JJT85" s="116"/>
      <c r="JJU85" s="201"/>
      <c r="JJV85" s="118"/>
      <c r="JJW85" s="119"/>
      <c r="JJX85" s="119"/>
      <c r="JJY85" s="119"/>
      <c r="JJZ85" s="119"/>
      <c r="JKA85" s="119"/>
      <c r="JKB85" s="116"/>
      <c r="JKC85" s="201"/>
      <c r="JKD85" s="118"/>
      <c r="JKE85" s="119"/>
      <c r="JKF85" s="119"/>
      <c r="JKG85" s="119"/>
      <c r="JKH85" s="119"/>
      <c r="JKI85" s="119"/>
      <c r="JKJ85" s="116"/>
      <c r="JKK85" s="201"/>
      <c r="JKL85" s="118"/>
      <c r="JKM85" s="119"/>
      <c r="JKN85" s="119"/>
      <c r="JKO85" s="119"/>
      <c r="JKP85" s="119"/>
      <c r="JKQ85" s="119"/>
      <c r="JKR85" s="116"/>
      <c r="JKS85" s="201"/>
      <c r="JKT85" s="118"/>
      <c r="JKU85" s="119"/>
      <c r="JKV85" s="119"/>
      <c r="JKW85" s="119"/>
      <c r="JKX85" s="119"/>
      <c r="JKY85" s="119"/>
      <c r="JKZ85" s="116"/>
      <c r="JLA85" s="201"/>
      <c r="JLB85" s="118"/>
      <c r="JLC85" s="119"/>
      <c r="JLD85" s="119"/>
      <c r="JLE85" s="119"/>
      <c r="JLF85" s="119"/>
      <c r="JLG85" s="119"/>
      <c r="JLH85" s="116"/>
      <c r="JLI85" s="201"/>
      <c r="JLJ85" s="118"/>
      <c r="JLK85" s="119"/>
      <c r="JLL85" s="119"/>
      <c r="JLM85" s="119"/>
      <c r="JLN85" s="119"/>
      <c r="JLO85" s="119"/>
      <c r="JLP85" s="116"/>
      <c r="JLQ85" s="201"/>
      <c r="JLR85" s="118"/>
      <c r="JLS85" s="119"/>
      <c r="JLT85" s="119"/>
      <c r="JLU85" s="119"/>
      <c r="JLV85" s="119"/>
      <c r="JLW85" s="119"/>
      <c r="JLX85" s="116"/>
      <c r="JLY85" s="201"/>
      <c r="JLZ85" s="118"/>
      <c r="JMA85" s="119"/>
      <c r="JMB85" s="119"/>
      <c r="JMC85" s="119"/>
      <c r="JMD85" s="119"/>
      <c r="JME85" s="119"/>
      <c r="JMF85" s="116"/>
      <c r="JMG85" s="201"/>
      <c r="JMH85" s="118"/>
      <c r="JMI85" s="119"/>
      <c r="JMJ85" s="119"/>
      <c r="JMK85" s="119"/>
      <c r="JML85" s="119"/>
      <c r="JMM85" s="119"/>
      <c r="JMN85" s="116"/>
      <c r="JMO85" s="201"/>
      <c r="JMP85" s="118"/>
      <c r="JMQ85" s="119"/>
      <c r="JMR85" s="119"/>
      <c r="JMS85" s="119"/>
      <c r="JMT85" s="119"/>
      <c r="JMU85" s="119"/>
      <c r="JMV85" s="116"/>
      <c r="JMW85" s="201"/>
      <c r="JMX85" s="118"/>
      <c r="JMY85" s="119"/>
      <c r="JMZ85" s="119"/>
      <c r="JNA85" s="119"/>
      <c r="JNB85" s="119"/>
      <c r="JNC85" s="119"/>
      <c r="JND85" s="116"/>
      <c r="JNE85" s="201"/>
      <c r="JNF85" s="118"/>
      <c r="JNG85" s="119"/>
      <c r="JNH85" s="119"/>
      <c r="JNI85" s="119"/>
      <c r="JNJ85" s="119"/>
      <c r="JNK85" s="119"/>
      <c r="JNL85" s="116"/>
      <c r="JNM85" s="201"/>
      <c r="JNN85" s="118"/>
      <c r="JNO85" s="119"/>
      <c r="JNP85" s="119"/>
      <c r="JNQ85" s="119"/>
      <c r="JNR85" s="119"/>
      <c r="JNS85" s="119"/>
      <c r="JNT85" s="116"/>
      <c r="JNU85" s="201"/>
      <c r="JNV85" s="118"/>
      <c r="JNW85" s="119"/>
      <c r="JNX85" s="119"/>
      <c r="JNY85" s="119"/>
      <c r="JNZ85" s="119"/>
      <c r="JOA85" s="119"/>
      <c r="JOB85" s="116"/>
      <c r="JOC85" s="201"/>
      <c r="JOD85" s="118"/>
      <c r="JOE85" s="119"/>
      <c r="JOF85" s="119"/>
      <c r="JOG85" s="119"/>
      <c r="JOH85" s="119"/>
      <c r="JOI85" s="119"/>
      <c r="JOJ85" s="116"/>
      <c r="JOK85" s="201"/>
      <c r="JOL85" s="118"/>
      <c r="JOM85" s="119"/>
      <c r="JON85" s="119"/>
      <c r="JOO85" s="119"/>
      <c r="JOP85" s="119"/>
      <c r="JOQ85" s="119"/>
      <c r="JOR85" s="116"/>
      <c r="JOS85" s="201"/>
      <c r="JOT85" s="118"/>
      <c r="JOU85" s="119"/>
      <c r="JOV85" s="119"/>
      <c r="JOW85" s="119"/>
      <c r="JOX85" s="119"/>
      <c r="JOY85" s="119"/>
      <c r="JOZ85" s="116"/>
      <c r="JPA85" s="201"/>
      <c r="JPB85" s="118"/>
      <c r="JPC85" s="119"/>
      <c r="JPD85" s="119"/>
      <c r="JPE85" s="119"/>
      <c r="JPF85" s="119"/>
      <c r="JPG85" s="119"/>
      <c r="JPH85" s="116"/>
      <c r="JPI85" s="201"/>
      <c r="JPJ85" s="118"/>
      <c r="JPK85" s="119"/>
      <c r="JPL85" s="119"/>
      <c r="JPM85" s="119"/>
      <c r="JPN85" s="119"/>
      <c r="JPO85" s="119"/>
      <c r="JPP85" s="116"/>
      <c r="JPQ85" s="201"/>
      <c r="JPR85" s="118"/>
      <c r="JPS85" s="119"/>
      <c r="JPT85" s="119"/>
      <c r="JPU85" s="119"/>
      <c r="JPV85" s="119"/>
      <c r="JPW85" s="119"/>
      <c r="JPX85" s="116"/>
      <c r="JPY85" s="201"/>
      <c r="JPZ85" s="118"/>
      <c r="JQA85" s="119"/>
      <c r="JQB85" s="119"/>
      <c r="JQC85" s="119"/>
      <c r="JQD85" s="119"/>
      <c r="JQE85" s="119"/>
      <c r="JQF85" s="116"/>
      <c r="JQG85" s="201"/>
      <c r="JQH85" s="118"/>
      <c r="JQI85" s="119"/>
      <c r="JQJ85" s="119"/>
      <c r="JQK85" s="119"/>
      <c r="JQL85" s="119"/>
      <c r="JQM85" s="119"/>
      <c r="JQN85" s="116"/>
      <c r="JQO85" s="201"/>
      <c r="JQP85" s="118"/>
      <c r="JQQ85" s="119"/>
      <c r="JQR85" s="119"/>
      <c r="JQS85" s="119"/>
      <c r="JQT85" s="119"/>
      <c r="JQU85" s="119"/>
      <c r="JQV85" s="116"/>
      <c r="JQW85" s="201"/>
      <c r="JQX85" s="118"/>
      <c r="JQY85" s="119"/>
      <c r="JQZ85" s="119"/>
      <c r="JRA85" s="119"/>
      <c r="JRB85" s="119"/>
      <c r="JRC85" s="119"/>
      <c r="JRD85" s="116"/>
      <c r="JRE85" s="201"/>
      <c r="JRF85" s="118"/>
      <c r="JRG85" s="119"/>
      <c r="JRH85" s="119"/>
      <c r="JRI85" s="119"/>
      <c r="JRJ85" s="119"/>
      <c r="JRK85" s="119"/>
      <c r="JRL85" s="116"/>
      <c r="JRM85" s="201"/>
      <c r="JRN85" s="118"/>
      <c r="JRO85" s="119"/>
      <c r="JRP85" s="119"/>
      <c r="JRQ85" s="119"/>
      <c r="JRR85" s="119"/>
      <c r="JRS85" s="119"/>
      <c r="JRT85" s="116"/>
      <c r="JRU85" s="201"/>
      <c r="JRV85" s="118"/>
      <c r="JRW85" s="119"/>
      <c r="JRX85" s="119"/>
      <c r="JRY85" s="119"/>
      <c r="JRZ85" s="119"/>
      <c r="JSA85" s="119"/>
      <c r="JSB85" s="116"/>
      <c r="JSC85" s="201"/>
      <c r="JSD85" s="118"/>
      <c r="JSE85" s="119"/>
      <c r="JSF85" s="119"/>
      <c r="JSG85" s="119"/>
      <c r="JSH85" s="119"/>
      <c r="JSI85" s="119"/>
      <c r="JSJ85" s="116"/>
      <c r="JSK85" s="201"/>
      <c r="JSL85" s="118"/>
      <c r="JSM85" s="119"/>
      <c r="JSN85" s="119"/>
      <c r="JSO85" s="119"/>
      <c r="JSP85" s="119"/>
      <c r="JSQ85" s="119"/>
      <c r="JSR85" s="116"/>
      <c r="JSS85" s="201"/>
      <c r="JST85" s="118"/>
      <c r="JSU85" s="119"/>
      <c r="JSV85" s="119"/>
      <c r="JSW85" s="119"/>
      <c r="JSX85" s="119"/>
      <c r="JSY85" s="119"/>
      <c r="JSZ85" s="116"/>
      <c r="JTA85" s="201"/>
      <c r="JTB85" s="118"/>
      <c r="JTC85" s="119"/>
      <c r="JTD85" s="119"/>
      <c r="JTE85" s="119"/>
      <c r="JTF85" s="119"/>
      <c r="JTG85" s="119"/>
      <c r="JTH85" s="116"/>
      <c r="JTI85" s="201"/>
      <c r="JTJ85" s="118"/>
      <c r="JTK85" s="119"/>
      <c r="JTL85" s="119"/>
      <c r="JTM85" s="119"/>
      <c r="JTN85" s="119"/>
      <c r="JTO85" s="119"/>
      <c r="JTP85" s="116"/>
      <c r="JTQ85" s="201"/>
      <c r="JTR85" s="118"/>
      <c r="JTS85" s="119"/>
      <c r="JTT85" s="119"/>
      <c r="JTU85" s="119"/>
      <c r="JTV85" s="119"/>
      <c r="JTW85" s="119"/>
      <c r="JTX85" s="116"/>
      <c r="JTY85" s="201"/>
      <c r="JTZ85" s="118"/>
      <c r="JUA85" s="119"/>
      <c r="JUB85" s="119"/>
      <c r="JUC85" s="119"/>
      <c r="JUD85" s="119"/>
      <c r="JUE85" s="119"/>
      <c r="JUF85" s="116"/>
      <c r="JUG85" s="201"/>
      <c r="JUH85" s="118"/>
      <c r="JUI85" s="119"/>
      <c r="JUJ85" s="119"/>
      <c r="JUK85" s="119"/>
      <c r="JUL85" s="119"/>
      <c r="JUM85" s="119"/>
      <c r="JUN85" s="116"/>
      <c r="JUO85" s="201"/>
      <c r="JUP85" s="118"/>
      <c r="JUQ85" s="119"/>
      <c r="JUR85" s="119"/>
      <c r="JUS85" s="119"/>
      <c r="JUT85" s="119"/>
      <c r="JUU85" s="119"/>
      <c r="JUV85" s="116"/>
      <c r="JUW85" s="201"/>
      <c r="JUX85" s="118"/>
      <c r="JUY85" s="119"/>
      <c r="JUZ85" s="119"/>
      <c r="JVA85" s="119"/>
      <c r="JVB85" s="119"/>
      <c r="JVC85" s="119"/>
      <c r="JVD85" s="116"/>
      <c r="JVE85" s="201"/>
      <c r="JVF85" s="118"/>
      <c r="JVG85" s="119"/>
      <c r="JVH85" s="119"/>
      <c r="JVI85" s="119"/>
      <c r="JVJ85" s="119"/>
      <c r="JVK85" s="119"/>
      <c r="JVL85" s="116"/>
      <c r="JVM85" s="201"/>
      <c r="JVN85" s="118"/>
      <c r="JVO85" s="119"/>
      <c r="JVP85" s="119"/>
      <c r="JVQ85" s="119"/>
      <c r="JVR85" s="119"/>
      <c r="JVS85" s="119"/>
      <c r="JVT85" s="116"/>
      <c r="JVU85" s="201"/>
      <c r="JVV85" s="118"/>
      <c r="JVW85" s="119"/>
      <c r="JVX85" s="119"/>
      <c r="JVY85" s="119"/>
      <c r="JVZ85" s="119"/>
      <c r="JWA85" s="119"/>
      <c r="JWB85" s="116"/>
      <c r="JWC85" s="201"/>
      <c r="JWD85" s="118"/>
      <c r="JWE85" s="119"/>
      <c r="JWF85" s="119"/>
      <c r="JWG85" s="119"/>
      <c r="JWH85" s="119"/>
      <c r="JWI85" s="119"/>
      <c r="JWJ85" s="116"/>
      <c r="JWK85" s="201"/>
      <c r="JWL85" s="118"/>
      <c r="JWM85" s="119"/>
      <c r="JWN85" s="119"/>
      <c r="JWO85" s="119"/>
      <c r="JWP85" s="119"/>
      <c r="JWQ85" s="119"/>
      <c r="JWR85" s="116"/>
      <c r="JWS85" s="201"/>
      <c r="JWT85" s="118"/>
      <c r="JWU85" s="119"/>
      <c r="JWV85" s="119"/>
      <c r="JWW85" s="119"/>
      <c r="JWX85" s="119"/>
      <c r="JWY85" s="119"/>
      <c r="JWZ85" s="116"/>
      <c r="JXA85" s="201"/>
      <c r="JXB85" s="118"/>
      <c r="JXC85" s="119"/>
      <c r="JXD85" s="119"/>
      <c r="JXE85" s="119"/>
      <c r="JXF85" s="119"/>
      <c r="JXG85" s="119"/>
      <c r="JXH85" s="116"/>
      <c r="JXI85" s="201"/>
      <c r="JXJ85" s="118"/>
      <c r="JXK85" s="119"/>
      <c r="JXL85" s="119"/>
      <c r="JXM85" s="119"/>
      <c r="JXN85" s="119"/>
      <c r="JXO85" s="119"/>
      <c r="JXP85" s="116"/>
      <c r="JXQ85" s="201"/>
      <c r="JXR85" s="118"/>
      <c r="JXS85" s="119"/>
      <c r="JXT85" s="119"/>
      <c r="JXU85" s="119"/>
      <c r="JXV85" s="119"/>
      <c r="JXW85" s="119"/>
      <c r="JXX85" s="116"/>
      <c r="JXY85" s="201"/>
      <c r="JXZ85" s="118"/>
      <c r="JYA85" s="119"/>
      <c r="JYB85" s="119"/>
      <c r="JYC85" s="119"/>
      <c r="JYD85" s="119"/>
      <c r="JYE85" s="119"/>
      <c r="JYF85" s="116"/>
      <c r="JYG85" s="201"/>
      <c r="JYH85" s="118"/>
      <c r="JYI85" s="119"/>
      <c r="JYJ85" s="119"/>
      <c r="JYK85" s="119"/>
      <c r="JYL85" s="119"/>
      <c r="JYM85" s="119"/>
      <c r="JYN85" s="116"/>
      <c r="JYO85" s="201"/>
      <c r="JYP85" s="118"/>
      <c r="JYQ85" s="119"/>
      <c r="JYR85" s="119"/>
      <c r="JYS85" s="119"/>
      <c r="JYT85" s="119"/>
      <c r="JYU85" s="119"/>
      <c r="JYV85" s="116"/>
      <c r="JYW85" s="201"/>
      <c r="JYX85" s="118"/>
      <c r="JYY85" s="119"/>
      <c r="JYZ85" s="119"/>
      <c r="JZA85" s="119"/>
      <c r="JZB85" s="119"/>
      <c r="JZC85" s="119"/>
      <c r="JZD85" s="116"/>
      <c r="JZE85" s="201"/>
      <c r="JZF85" s="118"/>
      <c r="JZG85" s="119"/>
      <c r="JZH85" s="119"/>
      <c r="JZI85" s="119"/>
      <c r="JZJ85" s="119"/>
      <c r="JZK85" s="119"/>
      <c r="JZL85" s="116"/>
      <c r="JZM85" s="201"/>
      <c r="JZN85" s="118"/>
      <c r="JZO85" s="119"/>
      <c r="JZP85" s="119"/>
      <c r="JZQ85" s="119"/>
      <c r="JZR85" s="119"/>
      <c r="JZS85" s="119"/>
      <c r="JZT85" s="116"/>
      <c r="JZU85" s="201"/>
      <c r="JZV85" s="118"/>
      <c r="JZW85" s="119"/>
      <c r="JZX85" s="119"/>
      <c r="JZY85" s="119"/>
      <c r="JZZ85" s="119"/>
      <c r="KAA85" s="119"/>
      <c r="KAB85" s="116"/>
      <c r="KAC85" s="201"/>
      <c r="KAD85" s="118"/>
      <c r="KAE85" s="119"/>
      <c r="KAF85" s="119"/>
      <c r="KAG85" s="119"/>
      <c r="KAH85" s="119"/>
      <c r="KAI85" s="119"/>
      <c r="KAJ85" s="116"/>
      <c r="KAK85" s="201"/>
      <c r="KAL85" s="118"/>
      <c r="KAM85" s="119"/>
      <c r="KAN85" s="119"/>
      <c r="KAO85" s="119"/>
      <c r="KAP85" s="119"/>
      <c r="KAQ85" s="119"/>
      <c r="KAR85" s="116"/>
      <c r="KAS85" s="201"/>
      <c r="KAT85" s="118"/>
      <c r="KAU85" s="119"/>
      <c r="KAV85" s="119"/>
      <c r="KAW85" s="119"/>
      <c r="KAX85" s="119"/>
      <c r="KAY85" s="119"/>
      <c r="KAZ85" s="116"/>
      <c r="KBA85" s="201"/>
      <c r="KBB85" s="118"/>
      <c r="KBC85" s="119"/>
      <c r="KBD85" s="119"/>
      <c r="KBE85" s="119"/>
      <c r="KBF85" s="119"/>
      <c r="KBG85" s="119"/>
      <c r="KBH85" s="116"/>
      <c r="KBI85" s="201"/>
      <c r="KBJ85" s="118"/>
      <c r="KBK85" s="119"/>
      <c r="KBL85" s="119"/>
      <c r="KBM85" s="119"/>
      <c r="KBN85" s="119"/>
      <c r="KBO85" s="119"/>
      <c r="KBP85" s="116"/>
      <c r="KBQ85" s="201"/>
      <c r="KBR85" s="118"/>
      <c r="KBS85" s="119"/>
      <c r="KBT85" s="119"/>
      <c r="KBU85" s="119"/>
      <c r="KBV85" s="119"/>
      <c r="KBW85" s="119"/>
      <c r="KBX85" s="116"/>
      <c r="KBY85" s="201"/>
      <c r="KBZ85" s="118"/>
      <c r="KCA85" s="119"/>
      <c r="KCB85" s="119"/>
      <c r="KCC85" s="119"/>
      <c r="KCD85" s="119"/>
      <c r="KCE85" s="119"/>
      <c r="KCF85" s="116"/>
      <c r="KCG85" s="201"/>
      <c r="KCH85" s="118"/>
      <c r="KCI85" s="119"/>
      <c r="KCJ85" s="119"/>
      <c r="KCK85" s="119"/>
      <c r="KCL85" s="119"/>
      <c r="KCM85" s="119"/>
      <c r="KCN85" s="116"/>
      <c r="KCO85" s="201"/>
      <c r="KCP85" s="118"/>
      <c r="KCQ85" s="119"/>
      <c r="KCR85" s="119"/>
      <c r="KCS85" s="119"/>
      <c r="KCT85" s="119"/>
      <c r="KCU85" s="119"/>
      <c r="KCV85" s="116"/>
      <c r="KCW85" s="201"/>
      <c r="KCX85" s="118"/>
      <c r="KCY85" s="119"/>
      <c r="KCZ85" s="119"/>
      <c r="KDA85" s="119"/>
      <c r="KDB85" s="119"/>
      <c r="KDC85" s="119"/>
      <c r="KDD85" s="116"/>
      <c r="KDE85" s="201"/>
      <c r="KDF85" s="118"/>
      <c r="KDG85" s="119"/>
      <c r="KDH85" s="119"/>
      <c r="KDI85" s="119"/>
      <c r="KDJ85" s="119"/>
      <c r="KDK85" s="119"/>
      <c r="KDL85" s="116"/>
      <c r="KDM85" s="201"/>
      <c r="KDN85" s="118"/>
      <c r="KDO85" s="119"/>
      <c r="KDP85" s="119"/>
      <c r="KDQ85" s="119"/>
      <c r="KDR85" s="119"/>
      <c r="KDS85" s="119"/>
      <c r="KDT85" s="116"/>
      <c r="KDU85" s="201"/>
      <c r="KDV85" s="118"/>
      <c r="KDW85" s="119"/>
      <c r="KDX85" s="119"/>
      <c r="KDY85" s="119"/>
      <c r="KDZ85" s="119"/>
      <c r="KEA85" s="119"/>
      <c r="KEB85" s="116"/>
      <c r="KEC85" s="201"/>
      <c r="KED85" s="118"/>
      <c r="KEE85" s="119"/>
      <c r="KEF85" s="119"/>
      <c r="KEG85" s="119"/>
      <c r="KEH85" s="119"/>
      <c r="KEI85" s="119"/>
      <c r="KEJ85" s="116"/>
      <c r="KEK85" s="201"/>
      <c r="KEL85" s="118"/>
      <c r="KEM85" s="119"/>
      <c r="KEN85" s="119"/>
      <c r="KEO85" s="119"/>
      <c r="KEP85" s="119"/>
      <c r="KEQ85" s="119"/>
      <c r="KER85" s="116"/>
      <c r="KES85" s="201"/>
      <c r="KET85" s="118"/>
      <c r="KEU85" s="119"/>
      <c r="KEV85" s="119"/>
      <c r="KEW85" s="119"/>
      <c r="KEX85" s="119"/>
      <c r="KEY85" s="119"/>
      <c r="KEZ85" s="116"/>
      <c r="KFA85" s="201"/>
      <c r="KFB85" s="118"/>
      <c r="KFC85" s="119"/>
      <c r="KFD85" s="119"/>
      <c r="KFE85" s="119"/>
      <c r="KFF85" s="119"/>
      <c r="KFG85" s="119"/>
      <c r="KFH85" s="116"/>
      <c r="KFI85" s="201"/>
      <c r="KFJ85" s="118"/>
      <c r="KFK85" s="119"/>
      <c r="KFL85" s="119"/>
      <c r="KFM85" s="119"/>
      <c r="KFN85" s="119"/>
      <c r="KFO85" s="119"/>
      <c r="KFP85" s="116"/>
      <c r="KFQ85" s="201"/>
      <c r="KFR85" s="118"/>
      <c r="KFS85" s="119"/>
      <c r="KFT85" s="119"/>
      <c r="KFU85" s="119"/>
      <c r="KFV85" s="119"/>
      <c r="KFW85" s="119"/>
      <c r="KFX85" s="116"/>
      <c r="KFY85" s="201"/>
      <c r="KFZ85" s="118"/>
      <c r="KGA85" s="119"/>
      <c r="KGB85" s="119"/>
      <c r="KGC85" s="119"/>
      <c r="KGD85" s="119"/>
      <c r="KGE85" s="119"/>
      <c r="KGF85" s="116"/>
      <c r="KGG85" s="201"/>
      <c r="KGH85" s="118"/>
      <c r="KGI85" s="119"/>
      <c r="KGJ85" s="119"/>
      <c r="KGK85" s="119"/>
      <c r="KGL85" s="119"/>
      <c r="KGM85" s="119"/>
      <c r="KGN85" s="116"/>
      <c r="KGO85" s="201"/>
      <c r="KGP85" s="118"/>
      <c r="KGQ85" s="119"/>
      <c r="KGR85" s="119"/>
      <c r="KGS85" s="119"/>
      <c r="KGT85" s="119"/>
      <c r="KGU85" s="119"/>
      <c r="KGV85" s="116"/>
      <c r="KGW85" s="201"/>
      <c r="KGX85" s="118"/>
      <c r="KGY85" s="119"/>
      <c r="KGZ85" s="119"/>
      <c r="KHA85" s="119"/>
      <c r="KHB85" s="119"/>
      <c r="KHC85" s="119"/>
      <c r="KHD85" s="116"/>
      <c r="KHE85" s="201"/>
      <c r="KHF85" s="118"/>
      <c r="KHG85" s="119"/>
      <c r="KHH85" s="119"/>
      <c r="KHI85" s="119"/>
      <c r="KHJ85" s="119"/>
      <c r="KHK85" s="119"/>
      <c r="KHL85" s="116"/>
      <c r="KHM85" s="201"/>
      <c r="KHN85" s="118"/>
      <c r="KHO85" s="119"/>
      <c r="KHP85" s="119"/>
      <c r="KHQ85" s="119"/>
      <c r="KHR85" s="119"/>
      <c r="KHS85" s="119"/>
      <c r="KHT85" s="116"/>
      <c r="KHU85" s="201"/>
      <c r="KHV85" s="118"/>
      <c r="KHW85" s="119"/>
      <c r="KHX85" s="119"/>
      <c r="KHY85" s="119"/>
      <c r="KHZ85" s="119"/>
      <c r="KIA85" s="119"/>
      <c r="KIB85" s="116"/>
      <c r="KIC85" s="201"/>
      <c r="KID85" s="118"/>
      <c r="KIE85" s="119"/>
      <c r="KIF85" s="119"/>
      <c r="KIG85" s="119"/>
      <c r="KIH85" s="119"/>
      <c r="KII85" s="119"/>
      <c r="KIJ85" s="116"/>
      <c r="KIK85" s="201"/>
      <c r="KIL85" s="118"/>
      <c r="KIM85" s="119"/>
      <c r="KIN85" s="119"/>
      <c r="KIO85" s="119"/>
      <c r="KIP85" s="119"/>
      <c r="KIQ85" s="119"/>
      <c r="KIR85" s="116"/>
      <c r="KIS85" s="201"/>
      <c r="KIT85" s="118"/>
      <c r="KIU85" s="119"/>
      <c r="KIV85" s="119"/>
      <c r="KIW85" s="119"/>
      <c r="KIX85" s="119"/>
      <c r="KIY85" s="119"/>
      <c r="KIZ85" s="116"/>
      <c r="KJA85" s="201"/>
      <c r="KJB85" s="118"/>
      <c r="KJC85" s="119"/>
      <c r="KJD85" s="119"/>
      <c r="KJE85" s="119"/>
      <c r="KJF85" s="119"/>
      <c r="KJG85" s="119"/>
      <c r="KJH85" s="116"/>
      <c r="KJI85" s="201"/>
      <c r="KJJ85" s="118"/>
      <c r="KJK85" s="119"/>
      <c r="KJL85" s="119"/>
      <c r="KJM85" s="119"/>
      <c r="KJN85" s="119"/>
      <c r="KJO85" s="119"/>
      <c r="KJP85" s="116"/>
      <c r="KJQ85" s="201"/>
      <c r="KJR85" s="118"/>
      <c r="KJS85" s="119"/>
      <c r="KJT85" s="119"/>
      <c r="KJU85" s="119"/>
      <c r="KJV85" s="119"/>
      <c r="KJW85" s="119"/>
      <c r="KJX85" s="116"/>
      <c r="KJY85" s="201"/>
      <c r="KJZ85" s="118"/>
      <c r="KKA85" s="119"/>
      <c r="KKB85" s="119"/>
      <c r="KKC85" s="119"/>
      <c r="KKD85" s="119"/>
      <c r="KKE85" s="119"/>
      <c r="KKF85" s="116"/>
      <c r="KKG85" s="201"/>
      <c r="KKH85" s="118"/>
      <c r="KKI85" s="119"/>
      <c r="KKJ85" s="119"/>
      <c r="KKK85" s="119"/>
      <c r="KKL85" s="119"/>
      <c r="KKM85" s="119"/>
      <c r="KKN85" s="116"/>
      <c r="KKO85" s="201"/>
      <c r="KKP85" s="118"/>
      <c r="KKQ85" s="119"/>
      <c r="KKR85" s="119"/>
      <c r="KKS85" s="119"/>
      <c r="KKT85" s="119"/>
      <c r="KKU85" s="119"/>
      <c r="KKV85" s="116"/>
      <c r="KKW85" s="201"/>
      <c r="KKX85" s="118"/>
      <c r="KKY85" s="119"/>
      <c r="KKZ85" s="119"/>
      <c r="KLA85" s="119"/>
      <c r="KLB85" s="119"/>
      <c r="KLC85" s="119"/>
      <c r="KLD85" s="116"/>
      <c r="KLE85" s="201"/>
      <c r="KLF85" s="118"/>
      <c r="KLG85" s="119"/>
      <c r="KLH85" s="119"/>
      <c r="KLI85" s="119"/>
      <c r="KLJ85" s="119"/>
      <c r="KLK85" s="119"/>
      <c r="KLL85" s="116"/>
      <c r="KLM85" s="201"/>
      <c r="KLN85" s="118"/>
      <c r="KLO85" s="119"/>
      <c r="KLP85" s="119"/>
      <c r="KLQ85" s="119"/>
      <c r="KLR85" s="119"/>
      <c r="KLS85" s="119"/>
      <c r="KLT85" s="116"/>
      <c r="KLU85" s="201"/>
      <c r="KLV85" s="118"/>
      <c r="KLW85" s="119"/>
      <c r="KLX85" s="119"/>
      <c r="KLY85" s="119"/>
      <c r="KLZ85" s="119"/>
      <c r="KMA85" s="119"/>
      <c r="KMB85" s="116"/>
      <c r="KMC85" s="201"/>
      <c r="KMD85" s="118"/>
      <c r="KME85" s="119"/>
      <c r="KMF85" s="119"/>
      <c r="KMG85" s="119"/>
      <c r="KMH85" s="119"/>
      <c r="KMI85" s="119"/>
      <c r="KMJ85" s="116"/>
      <c r="KMK85" s="201"/>
      <c r="KML85" s="118"/>
      <c r="KMM85" s="119"/>
      <c r="KMN85" s="119"/>
      <c r="KMO85" s="119"/>
      <c r="KMP85" s="119"/>
      <c r="KMQ85" s="119"/>
      <c r="KMR85" s="116"/>
      <c r="KMS85" s="201"/>
      <c r="KMT85" s="118"/>
      <c r="KMU85" s="119"/>
      <c r="KMV85" s="119"/>
      <c r="KMW85" s="119"/>
      <c r="KMX85" s="119"/>
      <c r="KMY85" s="119"/>
      <c r="KMZ85" s="116"/>
      <c r="KNA85" s="201"/>
      <c r="KNB85" s="118"/>
      <c r="KNC85" s="119"/>
      <c r="KND85" s="119"/>
      <c r="KNE85" s="119"/>
      <c r="KNF85" s="119"/>
      <c r="KNG85" s="119"/>
      <c r="KNH85" s="116"/>
      <c r="KNI85" s="201"/>
      <c r="KNJ85" s="118"/>
      <c r="KNK85" s="119"/>
      <c r="KNL85" s="119"/>
      <c r="KNM85" s="119"/>
      <c r="KNN85" s="119"/>
      <c r="KNO85" s="119"/>
      <c r="KNP85" s="116"/>
      <c r="KNQ85" s="201"/>
      <c r="KNR85" s="118"/>
      <c r="KNS85" s="119"/>
      <c r="KNT85" s="119"/>
      <c r="KNU85" s="119"/>
      <c r="KNV85" s="119"/>
      <c r="KNW85" s="119"/>
      <c r="KNX85" s="116"/>
      <c r="KNY85" s="201"/>
      <c r="KNZ85" s="118"/>
      <c r="KOA85" s="119"/>
      <c r="KOB85" s="119"/>
      <c r="KOC85" s="119"/>
      <c r="KOD85" s="119"/>
      <c r="KOE85" s="119"/>
      <c r="KOF85" s="116"/>
      <c r="KOG85" s="201"/>
      <c r="KOH85" s="118"/>
      <c r="KOI85" s="119"/>
      <c r="KOJ85" s="119"/>
      <c r="KOK85" s="119"/>
      <c r="KOL85" s="119"/>
      <c r="KOM85" s="119"/>
      <c r="KON85" s="116"/>
      <c r="KOO85" s="201"/>
      <c r="KOP85" s="118"/>
      <c r="KOQ85" s="119"/>
      <c r="KOR85" s="119"/>
      <c r="KOS85" s="119"/>
      <c r="KOT85" s="119"/>
      <c r="KOU85" s="119"/>
      <c r="KOV85" s="116"/>
      <c r="KOW85" s="201"/>
      <c r="KOX85" s="118"/>
      <c r="KOY85" s="119"/>
      <c r="KOZ85" s="119"/>
      <c r="KPA85" s="119"/>
      <c r="KPB85" s="119"/>
      <c r="KPC85" s="119"/>
      <c r="KPD85" s="116"/>
      <c r="KPE85" s="201"/>
      <c r="KPF85" s="118"/>
      <c r="KPG85" s="119"/>
      <c r="KPH85" s="119"/>
      <c r="KPI85" s="119"/>
      <c r="KPJ85" s="119"/>
      <c r="KPK85" s="119"/>
      <c r="KPL85" s="116"/>
      <c r="KPM85" s="201"/>
      <c r="KPN85" s="118"/>
      <c r="KPO85" s="119"/>
      <c r="KPP85" s="119"/>
      <c r="KPQ85" s="119"/>
      <c r="KPR85" s="119"/>
      <c r="KPS85" s="119"/>
      <c r="KPT85" s="116"/>
      <c r="KPU85" s="201"/>
      <c r="KPV85" s="118"/>
      <c r="KPW85" s="119"/>
      <c r="KPX85" s="119"/>
      <c r="KPY85" s="119"/>
      <c r="KPZ85" s="119"/>
      <c r="KQA85" s="119"/>
      <c r="KQB85" s="116"/>
      <c r="KQC85" s="201"/>
      <c r="KQD85" s="118"/>
      <c r="KQE85" s="119"/>
      <c r="KQF85" s="119"/>
      <c r="KQG85" s="119"/>
      <c r="KQH85" s="119"/>
      <c r="KQI85" s="119"/>
      <c r="KQJ85" s="116"/>
      <c r="KQK85" s="201"/>
      <c r="KQL85" s="118"/>
      <c r="KQM85" s="119"/>
      <c r="KQN85" s="119"/>
      <c r="KQO85" s="119"/>
      <c r="KQP85" s="119"/>
      <c r="KQQ85" s="119"/>
      <c r="KQR85" s="116"/>
      <c r="KQS85" s="201"/>
      <c r="KQT85" s="118"/>
      <c r="KQU85" s="119"/>
      <c r="KQV85" s="119"/>
      <c r="KQW85" s="119"/>
      <c r="KQX85" s="119"/>
      <c r="KQY85" s="119"/>
      <c r="KQZ85" s="116"/>
      <c r="KRA85" s="201"/>
      <c r="KRB85" s="118"/>
      <c r="KRC85" s="119"/>
      <c r="KRD85" s="119"/>
      <c r="KRE85" s="119"/>
      <c r="KRF85" s="119"/>
      <c r="KRG85" s="119"/>
      <c r="KRH85" s="116"/>
      <c r="KRI85" s="201"/>
      <c r="KRJ85" s="118"/>
      <c r="KRK85" s="119"/>
      <c r="KRL85" s="119"/>
      <c r="KRM85" s="119"/>
      <c r="KRN85" s="119"/>
      <c r="KRO85" s="119"/>
      <c r="KRP85" s="116"/>
      <c r="KRQ85" s="201"/>
      <c r="KRR85" s="118"/>
      <c r="KRS85" s="119"/>
      <c r="KRT85" s="119"/>
      <c r="KRU85" s="119"/>
      <c r="KRV85" s="119"/>
      <c r="KRW85" s="119"/>
      <c r="KRX85" s="116"/>
      <c r="KRY85" s="201"/>
      <c r="KRZ85" s="118"/>
      <c r="KSA85" s="119"/>
      <c r="KSB85" s="119"/>
      <c r="KSC85" s="119"/>
      <c r="KSD85" s="119"/>
      <c r="KSE85" s="119"/>
      <c r="KSF85" s="116"/>
      <c r="KSG85" s="201"/>
      <c r="KSH85" s="118"/>
      <c r="KSI85" s="119"/>
      <c r="KSJ85" s="119"/>
      <c r="KSK85" s="119"/>
      <c r="KSL85" s="119"/>
      <c r="KSM85" s="119"/>
      <c r="KSN85" s="116"/>
      <c r="KSO85" s="201"/>
      <c r="KSP85" s="118"/>
      <c r="KSQ85" s="119"/>
      <c r="KSR85" s="119"/>
      <c r="KSS85" s="119"/>
      <c r="KST85" s="119"/>
      <c r="KSU85" s="119"/>
      <c r="KSV85" s="116"/>
      <c r="KSW85" s="201"/>
      <c r="KSX85" s="118"/>
      <c r="KSY85" s="119"/>
      <c r="KSZ85" s="119"/>
      <c r="KTA85" s="119"/>
      <c r="KTB85" s="119"/>
      <c r="KTC85" s="119"/>
      <c r="KTD85" s="116"/>
      <c r="KTE85" s="201"/>
      <c r="KTF85" s="118"/>
      <c r="KTG85" s="119"/>
      <c r="KTH85" s="119"/>
      <c r="KTI85" s="119"/>
      <c r="KTJ85" s="119"/>
      <c r="KTK85" s="119"/>
      <c r="KTL85" s="116"/>
      <c r="KTM85" s="201"/>
      <c r="KTN85" s="118"/>
      <c r="KTO85" s="119"/>
      <c r="KTP85" s="119"/>
      <c r="KTQ85" s="119"/>
      <c r="KTR85" s="119"/>
      <c r="KTS85" s="119"/>
      <c r="KTT85" s="116"/>
      <c r="KTU85" s="201"/>
      <c r="KTV85" s="118"/>
      <c r="KTW85" s="119"/>
      <c r="KTX85" s="119"/>
      <c r="KTY85" s="119"/>
      <c r="KTZ85" s="119"/>
      <c r="KUA85" s="119"/>
      <c r="KUB85" s="116"/>
      <c r="KUC85" s="201"/>
      <c r="KUD85" s="118"/>
      <c r="KUE85" s="119"/>
      <c r="KUF85" s="119"/>
      <c r="KUG85" s="119"/>
      <c r="KUH85" s="119"/>
      <c r="KUI85" s="119"/>
      <c r="KUJ85" s="116"/>
      <c r="KUK85" s="201"/>
      <c r="KUL85" s="118"/>
      <c r="KUM85" s="119"/>
      <c r="KUN85" s="119"/>
      <c r="KUO85" s="119"/>
      <c r="KUP85" s="119"/>
      <c r="KUQ85" s="119"/>
      <c r="KUR85" s="116"/>
      <c r="KUS85" s="201"/>
      <c r="KUT85" s="118"/>
      <c r="KUU85" s="119"/>
      <c r="KUV85" s="119"/>
      <c r="KUW85" s="119"/>
      <c r="KUX85" s="119"/>
      <c r="KUY85" s="119"/>
      <c r="KUZ85" s="116"/>
      <c r="KVA85" s="201"/>
      <c r="KVB85" s="118"/>
      <c r="KVC85" s="119"/>
      <c r="KVD85" s="119"/>
      <c r="KVE85" s="119"/>
      <c r="KVF85" s="119"/>
      <c r="KVG85" s="119"/>
      <c r="KVH85" s="116"/>
      <c r="KVI85" s="201"/>
      <c r="KVJ85" s="118"/>
      <c r="KVK85" s="119"/>
      <c r="KVL85" s="119"/>
      <c r="KVM85" s="119"/>
      <c r="KVN85" s="119"/>
      <c r="KVO85" s="119"/>
      <c r="KVP85" s="116"/>
      <c r="KVQ85" s="201"/>
      <c r="KVR85" s="118"/>
      <c r="KVS85" s="119"/>
      <c r="KVT85" s="119"/>
      <c r="KVU85" s="119"/>
      <c r="KVV85" s="119"/>
      <c r="KVW85" s="119"/>
      <c r="KVX85" s="116"/>
      <c r="KVY85" s="201"/>
      <c r="KVZ85" s="118"/>
      <c r="KWA85" s="119"/>
      <c r="KWB85" s="119"/>
      <c r="KWC85" s="119"/>
      <c r="KWD85" s="119"/>
      <c r="KWE85" s="119"/>
      <c r="KWF85" s="116"/>
      <c r="KWG85" s="201"/>
      <c r="KWH85" s="118"/>
      <c r="KWI85" s="119"/>
      <c r="KWJ85" s="119"/>
      <c r="KWK85" s="119"/>
      <c r="KWL85" s="119"/>
      <c r="KWM85" s="119"/>
      <c r="KWN85" s="116"/>
      <c r="KWO85" s="201"/>
      <c r="KWP85" s="118"/>
      <c r="KWQ85" s="119"/>
      <c r="KWR85" s="119"/>
      <c r="KWS85" s="119"/>
      <c r="KWT85" s="119"/>
      <c r="KWU85" s="119"/>
      <c r="KWV85" s="116"/>
      <c r="KWW85" s="201"/>
      <c r="KWX85" s="118"/>
      <c r="KWY85" s="119"/>
      <c r="KWZ85" s="119"/>
      <c r="KXA85" s="119"/>
      <c r="KXB85" s="119"/>
      <c r="KXC85" s="119"/>
      <c r="KXD85" s="116"/>
      <c r="KXE85" s="201"/>
      <c r="KXF85" s="118"/>
      <c r="KXG85" s="119"/>
      <c r="KXH85" s="119"/>
      <c r="KXI85" s="119"/>
      <c r="KXJ85" s="119"/>
      <c r="KXK85" s="119"/>
      <c r="KXL85" s="116"/>
      <c r="KXM85" s="201"/>
      <c r="KXN85" s="118"/>
      <c r="KXO85" s="119"/>
      <c r="KXP85" s="119"/>
      <c r="KXQ85" s="119"/>
      <c r="KXR85" s="119"/>
      <c r="KXS85" s="119"/>
      <c r="KXT85" s="116"/>
      <c r="KXU85" s="201"/>
      <c r="KXV85" s="118"/>
      <c r="KXW85" s="119"/>
      <c r="KXX85" s="119"/>
      <c r="KXY85" s="119"/>
      <c r="KXZ85" s="119"/>
      <c r="KYA85" s="119"/>
      <c r="KYB85" s="116"/>
      <c r="KYC85" s="201"/>
      <c r="KYD85" s="118"/>
      <c r="KYE85" s="119"/>
      <c r="KYF85" s="119"/>
      <c r="KYG85" s="119"/>
      <c r="KYH85" s="119"/>
      <c r="KYI85" s="119"/>
      <c r="KYJ85" s="116"/>
      <c r="KYK85" s="201"/>
      <c r="KYL85" s="118"/>
      <c r="KYM85" s="119"/>
      <c r="KYN85" s="119"/>
      <c r="KYO85" s="119"/>
      <c r="KYP85" s="119"/>
      <c r="KYQ85" s="119"/>
      <c r="KYR85" s="116"/>
      <c r="KYS85" s="201"/>
      <c r="KYT85" s="118"/>
      <c r="KYU85" s="119"/>
      <c r="KYV85" s="119"/>
      <c r="KYW85" s="119"/>
      <c r="KYX85" s="119"/>
      <c r="KYY85" s="119"/>
      <c r="KYZ85" s="116"/>
      <c r="KZA85" s="201"/>
      <c r="KZB85" s="118"/>
      <c r="KZC85" s="119"/>
      <c r="KZD85" s="119"/>
      <c r="KZE85" s="119"/>
      <c r="KZF85" s="119"/>
      <c r="KZG85" s="119"/>
      <c r="KZH85" s="116"/>
      <c r="KZI85" s="201"/>
      <c r="KZJ85" s="118"/>
      <c r="KZK85" s="119"/>
      <c r="KZL85" s="119"/>
      <c r="KZM85" s="119"/>
      <c r="KZN85" s="119"/>
      <c r="KZO85" s="119"/>
      <c r="KZP85" s="116"/>
      <c r="KZQ85" s="201"/>
      <c r="KZR85" s="118"/>
      <c r="KZS85" s="119"/>
      <c r="KZT85" s="119"/>
      <c r="KZU85" s="119"/>
      <c r="KZV85" s="119"/>
      <c r="KZW85" s="119"/>
      <c r="KZX85" s="116"/>
      <c r="KZY85" s="201"/>
      <c r="KZZ85" s="118"/>
      <c r="LAA85" s="119"/>
      <c r="LAB85" s="119"/>
      <c r="LAC85" s="119"/>
      <c r="LAD85" s="119"/>
      <c r="LAE85" s="119"/>
      <c r="LAF85" s="116"/>
      <c r="LAG85" s="201"/>
      <c r="LAH85" s="118"/>
      <c r="LAI85" s="119"/>
      <c r="LAJ85" s="119"/>
      <c r="LAK85" s="119"/>
      <c r="LAL85" s="119"/>
      <c r="LAM85" s="119"/>
      <c r="LAN85" s="116"/>
      <c r="LAO85" s="201"/>
      <c r="LAP85" s="118"/>
      <c r="LAQ85" s="119"/>
      <c r="LAR85" s="119"/>
      <c r="LAS85" s="119"/>
      <c r="LAT85" s="119"/>
      <c r="LAU85" s="119"/>
      <c r="LAV85" s="116"/>
      <c r="LAW85" s="201"/>
      <c r="LAX85" s="118"/>
      <c r="LAY85" s="119"/>
      <c r="LAZ85" s="119"/>
      <c r="LBA85" s="119"/>
      <c r="LBB85" s="119"/>
      <c r="LBC85" s="119"/>
      <c r="LBD85" s="116"/>
      <c r="LBE85" s="201"/>
      <c r="LBF85" s="118"/>
      <c r="LBG85" s="119"/>
      <c r="LBH85" s="119"/>
      <c r="LBI85" s="119"/>
      <c r="LBJ85" s="119"/>
      <c r="LBK85" s="119"/>
      <c r="LBL85" s="116"/>
      <c r="LBM85" s="201"/>
      <c r="LBN85" s="118"/>
      <c r="LBO85" s="119"/>
      <c r="LBP85" s="119"/>
      <c r="LBQ85" s="119"/>
      <c r="LBR85" s="119"/>
      <c r="LBS85" s="119"/>
      <c r="LBT85" s="116"/>
      <c r="LBU85" s="201"/>
      <c r="LBV85" s="118"/>
      <c r="LBW85" s="119"/>
      <c r="LBX85" s="119"/>
      <c r="LBY85" s="119"/>
      <c r="LBZ85" s="119"/>
      <c r="LCA85" s="119"/>
      <c r="LCB85" s="116"/>
      <c r="LCC85" s="201"/>
      <c r="LCD85" s="118"/>
      <c r="LCE85" s="119"/>
      <c r="LCF85" s="119"/>
      <c r="LCG85" s="119"/>
      <c r="LCH85" s="119"/>
      <c r="LCI85" s="119"/>
      <c r="LCJ85" s="116"/>
      <c r="LCK85" s="201"/>
      <c r="LCL85" s="118"/>
      <c r="LCM85" s="119"/>
      <c r="LCN85" s="119"/>
      <c r="LCO85" s="119"/>
      <c r="LCP85" s="119"/>
      <c r="LCQ85" s="119"/>
      <c r="LCR85" s="116"/>
      <c r="LCS85" s="201"/>
      <c r="LCT85" s="118"/>
      <c r="LCU85" s="119"/>
      <c r="LCV85" s="119"/>
      <c r="LCW85" s="119"/>
      <c r="LCX85" s="119"/>
      <c r="LCY85" s="119"/>
      <c r="LCZ85" s="116"/>
      <c r="LDA85" s="201"/>
      <c r="LDB85" s="118"/>
      <c r="LDC85" s="119"/>
      <c r="LDD85" s="119"/>
      <c r="LDE85" s="119"/>
      <c r="LDF85" s="119"/>
      <c r="LDG85" s="119"/>
      <c r="LDH85" s="116"/>
      <c r="LDI85" s="201"/>
      <c r="LDJ85" s="118"/>
      <c r="LDK85" s="119"/>
      <c r="LDL85" s="119"/>
      <c r="LDM85" s="119"/>
      <c r="LDN85" s="119"/>
      <c r="LDO85" s="119"/>
      <c r="LDP85" s="116"/>
      <c r="LDQ85" s="201"/>
      <c r="LDR85" s="118"/>
      <c r="LDS85" s="119"/>
      <c r="LDT85" s="119"/>
      <c r="LDU85" s="119"/>
      <c r="LDV85" s="119"/>
      <c r="LDW85" s="119"/>
      <c r="LDX85" s="116"/>
      <c r="LDY85" s="201"/>
      <c r="LDZ85" s="118"/>
      <c r="LEA85" s="119"/>
      <c r="LEB85" s="119"/>
      <c r="LEC85" s="119"/>
      <c r="LED85" s="119"/>
      <c r="LEE85" s="119"/>
      <c r="LEF85" s="116"/>
      <c r="LEG85" s="201"/>
      <c r="LEH85" s="118"/>
      <c r="LEI85" s="119"/>
      <c r="LEJ85" s="119"/>
      <c r="LEK85" s="119"/>
      <c r="LEL85" s="119"/>
      <c r="LEM85" s="119"/>
      <c r="LEN85" s="116"/>
      <c r="LEO85" s="201"/>
      <c r="LEP85" s="118"/>
      <c r="LEQ85" s="119"/>
      <c r="LER85" s="119"/>
      <c r="LES85" s="119"/>
      <c r="LET85" s="119"/>
      <c r="LEU85" s="119"/>
      <c r="LEV85" s="116"/>
      <c r="LEW85" s="201"/>
      <c r="LEX85" s="118"/>
      <c r="LEY85" s="119"/>
      <c r="LEZ85" s="119"/>
      <c r="LFA85" s="119"/>
      <c r="LFB85" s="119"/>
      <c r="LFC85" s="119"/>
      <c r="LFD85" s="116"/>
      <c r="LFE85" s="201"/>
      <c r="LFF85" s="118"/>
      <c r="LFG85" s="119"/>
      <c r="LFH85" s="119"/>
      <c r="LFI85" s="119"/>
      <c r="LFJ85" s="119"/>
      <c r="LFK85" s="119"/>
      <c r="LFL85" s="116"/>
      <c r="LFM85" s="201"/>
      <c r="LFN85" s="118"/>
      <c r="LFO85" s="119"/>
      <c r="LFP85" s="119"/>
      <c r="LFQ85" s="119"/>
      <c r="LFR85" s="119"/>
      <c r="LFS85" s="119"/>
      <c r="LFT85" s="116"/>
      <c r="LFU85" s="201"/>
      <c r="LFV85" s="118"/>
      <c r="LFW85" s="119"/>
      <c r="LFX85" s="119"/>
      <c r="LFY85" s="119"/>
      <c r="LFZ85" s="119"/>
      <c r="LGA85" s="119"/>
      <c r="LGB85" s="116"/>
      <c r="LGC85" s="201"/>
      <c r="LGD85" s="118"/>
      <c r="LGE85" s="119"/>
      <c r="LGF85" s="119"/>
      <c r="LGG85" s="119"/>
      <c r="LGH85" s="119"/>
      <c r="LGI85" s="119"/>
      <c r="LGJ85" s="116"/>
      <c r="LGK85" s="201"/>
      <c r="LGL85" s="118"/>
      <c r="LGM85" s="119"/>
      <c r="LGN85" s="119"/>
      <c r="LGO85" s="119"/>
      <c r="LGP85" s="119"/>
      <c r="LGQ85" s="119"/>
      <c r="LGR85" s="116"/>
      <c r="LGS85" s="201"/>
      <c r="LGT85" s="118"/>
      <c r="LGU85" s="119"/>
      <c r="LGV85" s="119"/>
      <c r="LGW85" s="119"/>
      <c r="LGX85" s="119"/>
      <c r="LGY85" s="119"/>
      <c r="LGZ85" s="116"/>
      <c r="LHA85" s="201"/>
      <c r="LHB85" s="118"/>
      <c r="LHC85" s="119"/>
      <c r="LHD85" s="119"/>
      <c r="LHE85" s="119"/>
      <c r="LHF85" s="119"/>
      <c r="LHG85" s="119"/>
      <c r="LHH85" s="116"/>
      <c r="LHI85" s="201"/>
      <c r="LHJ85" s="118"/>
      <c r="LHK85" s="119"/>
      <c r="LHL85" s="119"/>
      <c r="LHM85" s="119"/>
      <c r="LHN85" s="119"/>
      <c r="LHO85" s="119"/>
      <c r="LHP85" s="116"/>
      <c r="LHQ85" s="201"/>
      <c r="LHR85" s="118"/>
      <c r="LHS85" s="119"/>
      <c r="LHT85" s="119"/>
      <c r="LHU85" s="119"/>
      <c r="LHV85" s="119"/>
      <c r="LHW85" s="119"/>
      <c r="LHX85" s="116"/>
      <c r="LHY85" s="201"/>
      <c r="LHZ85" s="118"/>
      <c r="LIA85" s="119"/>
      <c r="LIB85" s="119"/>
      <c r="LIC85" s="119"/>
      <c r="LID85" s="119"/>
      <c r="LIE85" s="119"/>
      <c r="LIF85" s="116"/>
      <c r="LIG85" s="201"/>
      <c r="LIH85" s="118"/>
      <c r="LII85" s="119"/>
      <c r="LIJ85" s="119"/>
      <c r="LIK85" s="119"/>
      <c r="LIL85" s="119"/>
      <c r="LIM85" s="119"/>
      <c r="LIN85" s="116"/>
      <c r="LIO85" s="201"/>
      <c r="LIP85" s="118"/>
      <c r="LIQ85" s="119"/>
      <c r="LIR85" s="119"/>
      <c r="LIS85" s="119"/>
      <c r="LIT85" s="119"/>
      <c r="LIU85" s="119"/>
      <c r="LIV85" s="116"/>
      <c r="LIW85" s="201"/>
      <c r="LIX85" s="118"/>
      <c r="LIY85" s="119"/>
      <c r="LIZ85" s="119"/>
      <c r="LJA85" s="119"/>
      <c r="LJB85" s="119"/>
      <c r="LJC85" s="119"/>
      <c r="LJD85" s="116"/>
      <c r="LJE85" s="201"/>
      <c r="LJF85" s="118"/>
      <c r="LJG85" s="119"/>
      <c r="LJH85" s="119"/>
      <c r="LJI85" s="119"/>
      <c r="LJJ85" s="119"/>
      <c r="LJK85" s="119"/>
      <c r="LJL85" s="116"/>
      <c r="LJM85" s="201"/>
      <c r="LJN85" s="118"/>
      <c r="LJO85" s="119"/>
      <c r="LJP85" s="119"/>
      <c r="LJQ85" s="119"/>
      <c r="LJR85" s="119"/>
      <c r="LJS85" s="119"/>
      <c r="LJT85" s="116"/>
      <c r="LJU85" s="201"/>
      <c r="LJV85" s="118"/>
      <c r="LJW85" s="119"/>
      <c r="LJX85" s="119"/>
      <c r="LJY85" s="119"/>
      <c r="LJZ85" s="119"/>
      <c r="LKA85" s="119"/>
      <c r="LKB85" s="116"/>
      <c r="LKC85" s="201"/>
      <c r="LKD85" s="118"/>
      <c r="LKE85" s="119"/>
      <c r="LKF85" s="119"/>
      <c r="LKG85" s="119"/>
      <c r="LKH85" s="119"/>
      <c r="LKI85" s="119"/>
      <c r="LKJ85" s="116"/>
      <c r="LKK85" s="201"/>
      <c r="LKL85" s="118"/>
      <c r="LKM85" s="119"/>
      <c r="LKN85" s="119"/>
      <c r="LKO85" s="119"/>
      <c r="LKP85" s="119"/>
      <c r="LKQ85" s="119"/>
      <c r="LKR85" s="116"/>
      <c r="LKS85" s="201"/>
      <c r="LKT85" s="118"/>
      <c r="LKU85" s="119"/>
      <c r="LKV85" s="119"/>
      <c r="LKW85" s="119"/>
      <c r="LKX85" s="119"/>
      <c r="LKY85" s="119"/>
      <c r="LKZ85" s="116"/>
      <c r="LLA85" s="201"/>
      <c r="LLB85" s="118"/>
      <c r="LLC85" s="119"/>
      <c r="LLD85" s="119"/>
      <c r="LLE85" s="119"/>
      <c r="LLF85" s="119"/>
      <c r="LLG85" s="119"/>
      <c r="LLH85" s="116"/>
      <c r="LLI85" s="201"/>
      <c r="LLJ85" s="118"/>
      <c r="LLK85" s="119"/>
      <c r="LLL85" s="119"/>
      <c r="LLM85" s="119"/>
      <c r="LLN85" s="119"/>
      <c r="LLO85" s="119"/>
      <c r="LLP85" s="116"/>
      <c r="LLQ85" s="201"/>
      <c r="LLR85" s="118"/>
      <c r="LLS85" s="119"/>
      <c r="LLT85" s="119"/>
      <c r="LLU85" s="119"/>
      <c r="LLV85" s="119"/>
      <c r="LLW85" s="119"/>
      <c r="LLX85" s="116"/>
      <c r="LLY85" s="201"/>
      <c r="LLZ85" s="118"/>
      <c r="LMA85" s="119"/>
      <c r="LMB85" s="119"/>
      <c r="LMC85" s="119"/>
      <c r="LMD85" s="119"/>
      <c r="LME85" s="119"/>
      <c r="LMF85" s="116"/>
      <c r="LMG85" s="201"/>
      <c r="LMH85" s="118"/>
      <c r="LMI85" s="119"/>
      <c r="LMJ85" s="119"/>
      <c r="LMK85" s="119"/>
      <c r="LML85" s="119"/>
      <c r="LMM85" s="119"/>
      <c r="LMN85" s="116"/>
      <c r="LMO85" s="201"/>
      <c r="LMP85" s="118"/>
      <c r="LMQ85" s="119"/>
      <c r="LMR85" s="119"/>
      <c r="LMS85" s="119"/>
      <c r="LMT85" s="119"/>
      <c r="LMU85" s="119"/>
      <c r="LMV85" s="116"/>
      <c r="LMW85" s="201"/>
      <c r="LMX85" s="118"/>
      <c r="LMY85" s="119"/>
      <c r="LMZ85" s="119"/>
      <c r="LNA85" s="119"/>
      <c r="LNB85" s="119"/>
      <c r="LNC85" s="119"/>
      <c r="LND85" s="116"/>
      <c r="LNE85" s="201"/>
      <c r="LNF85" s="118"/>
      <c r="LNG85" s="119"/>
      <c r="LNH85" s="119"/>
      <c r="LNI85" s="119"/>
      <c r="LNJ85" s="119"/>
      <c r="LNK85" s="119"/>
      <c r="LNL85" s="116"/>
      <c r="LNM85" s="201"/>
      <c r="LNN85" s="118"/>
      <c r="LNO85" s="119"/>
      <c r="LNP85" s="119"/>
      <c r="LNQ85" s="119"/>
      <c r="LNR85" s="119"/>
      <c r="LNS85" s="119"/>
      <c r="LNT85" s="116"/>
      <c r="LNU85" s="201"/>
      <c r="LNV85" s="118"/>
      <c r="LNW85" s="119"/>
      <c r="LNX85" s="119"/>
      <c r="LNY85" s="119"/>
      <c r="LNZ85" s="119"/>
      <c r="LOA85" s="119"/>
      <c r="LOB85" s="116"/>
      <c r="LOC85" s="201"/>
      <c r="LOD85" s="118"/>
      <c r="LOE85" s="119"/>
      <c r="LOF85" s="119"/>
      <c r="LOG85" s="119"/>
      <c r="LOH85" s="119"/>
      <c r="LOI85" s="119"/>
      <c r="LOJ85" s="116"/>
      <c r="LOK85" s="201"/>
      <c r="LOL85" s="118"/>
      <c r="LOM85" s="119"/>
      <c r="LON85" s="119"/>
      <c r="LOO85" s="119"/>
      <c r="LOP85" s="119"/>
      <c r="LOQ85" s="119"/>
      <c r="LOR85" s="116"/>
      <c r="LOS85" s="201"/>
      <c r="LOT85" s="118"/>
      <c r="LOU85" s="119"/>
      <c r="LOV85" s="119"/>
      <c r="LOW85" s="119"/>
      <c r="LOX85" s="119"/>
      <c r="LOY85" s="119"/>
      <c r="LOZ85" s="116"/>
      <c r="LPA85" s="201"/>
      <c r="LPB85" s="118"/>
      <c r="LPC85" s="119"/>
      <c r="LPD85" s="119"/>
      <c r="LPE85" s="119"/>
      <c r="LPF85" s="119"/>
      <c r="LPG85" s="119"/>
      <c r="LPH85" s="116"/>
      <c r="LPI85" s="201"/>
      <c r="LPJ85" s="118"/>
      <c r="LPK85" s="119"/>
      <c r="LPL85" s="119"/>
      <c r="LPM85" s="119"/>
      <c r="LPN85" s="119"/>
      <c r="LPO85" s="119"/>
      <c r="LPP85" s="116"/>
      <c r="LPQ85" s="201"/>
      <c r="LPR85" s="118"/>
      <c r="LPS85" s="119"/>
      <c r="LPT85" s="119"/>
      <c r="LPU85" s="119"/>
      <c r="LPV85" s="119"/>
      <c r="LPW85" s="119"/>
      <c r="LPX85" s="116"/>
      <c r="LPY85" s="201"/>
      <c r="LPZ85" s="118"/>
      <c r="LQA85" s="119"/>
      <c r="LQB85" s="119"/>
      <c r="LQC85" s="119"/>
      <c r="LQD85" s="119"/>
      <c r="LQE85" s="119"/>
      <c r="LQF85" s="116"/>
      <c r="LQG85" s="201"/>
      <c r="LQH85" s="118"/>
      <c r="LQI85" s="119"/>
      <c r="LQJ85" s="119"/>
      <c r="LQK85" s="119"/>
      <c r="LQL85" s="119"/>
      <c r="LQM85" s="119"/>
      <c r="LQN85" s="116"/>
      <c r="LQO85" s="201"/>
      <c r="LQP85" s="118"/>
      <c r="LQQ85" s="119"/>
      <c r="LQR85" s="119"/>
      <c r="LQS85" s="119"/>
      <c r="LQT85" s="119"/>
      <c r="LQU85" s="119"/>
      <c r="LQV85" s="116"/>
      <c r="LQW85" s="201"/>
      <c r="LQX85" s="118"/>
      <c r="LQY85" s="119"/>
      <c r="LQZ85" s="119"/>
      <c r="LRA85" s="119"/>
      <c r="LRB85" s="119"/>
      <c r="LRC85" s="119"/>
      <c r="LRD85" s="116"/>
      <c r="LRE85" s="201"/>
      <c r="LRF85" s="118"/>
      <c r="LRG85" s="119"/>
      <c r="LRH85" s="119"/>
      <c r="LRI85" s="119"/>
      <c r="LRJ85" s="119"/>
      <c r="LRK85" s="119"/>
      <c r="LRL85" s="116"/>
      <c r="LRM85" s="201"/>
      <c r="LRN85" s="118"/>
      <c r="LRO85" s="119"/>
      <c r="LRP85" s="119"/>
      <c r="LRQ85" s="119"/>
      <c r="LRR85" s="119"/>
      <c r="LRS85" s="119"/>
      <c r="LRT85" s="116"/>
      <c r="LRU85" s="201"/>
      <c r="LRV85" s="118"/>
      <c r="LRW85" s="119"/>
      <c r="LRX85" s="119"/>
      <c r="LRY85" s="119"/>
      <c r="LRZ85" s="119"/>
      <c r="LSA85" s="119"/>
      <c r="LSB85" s="116"/>
      <c r="LSC85" s="201"/>
      <c r="LSD85" s="118"/>
      <c r="LSE85" s="119"/>
      <c r="LSF85" s="119"/>
      <c r="LSG85" s="119"/>
      <c r="LSH85" s="119"/>
      <c r="LSI85" s="119"/>
      <c r="LSJ85" s="116"/>
      <c r="LSK85" s="201"/>
      <c r="LSL85" s="118"/>
      <c r="LSM85" s="119"/>
      <c r="LSN85" s="119"/>
      <c r="LSO85" s="119"/>
      <c r="LSP85" s="119"/>
      <c r="LSQ85" s="119"/>
      <c r="LSR85" s="116"/>
      <c r="LSS85" s="201"/>
      <c r="LST85" s="118"/>
      <c r="LSU85" s="119"/>
      <c r="LSV85" s="119"/>
      <c r="LSW85" s="119"/>
      <c r="LSX85" s="119"/>
      <c r="LSY85" s="119"/>
      <c r="LSZ85" s="116"/>
      <c r="LTA85" s="201"/>
      <c r="LTB85" s="118"/>
      <c r="LTC85" s="119"/>
      <c r="LTD85" s="119"/>
      <c r="LTE85" s="119"/>
      <c r="LTF85" s="119"/>
      <c r="LTG85" s="119"/>
      <c r="LTH85" s="116"/>
      <c r="LTI85" s="201"/>
      <c r="LTJ85" s="118"/>
      <c r="LTK85" s="119"/>
      <c r="LTL85" s="119"/>
      <c r="LTM85" s="119"/>
      <c r="LTN85" s="119"/>
      <c r="LTO85" s="119"/>
      <c r="LTP85" s="116"/>
      <c r="LTQ85" s="201"/>
      <c r="LTR85" s="118"/>
      <c r="LTS85" s="119"/>
      <c r="LTT85" s="119"/>
      <c r="LTU85" s="119"/>
      <c r="LTV85" s="119"/>
      <c r="LTW85" s="119"/>
      <c r="LTX85" s="116"/>
      <c r="LTY85" s="201"/>
      <c r="LTZ85" s="118"/>
      <c r="LUA85" s="119"/>
      <c r="LUB85" s="119"/>
      <c r="LUC85" s="119"/>
      <c r="LUD85" s="119"/>
      <c r="LUE85" s="119"/>
      <c r="LUF85" s="116"/>
      <c r="LUG85" s="201"/>
      <c r="LUH85" s="118"/>
      <c r="LUI85" s="119"/>
      <c r="LUJ85" s="119"/>
      <c r="LUK85" s="119"/>
      <c r="LUL85" s="119"/>
      <c r="LUM85" s="119"/>
      <c r="LUN85" s="116"/>
      <c r="LUO85" s="201"/>
      <c r="LUP85" s="118"/>
      <c r="LUQ85" s="119"/>
      <c r="LUR85" s="119"/>
      <c r="LUS85" s="119"/>
      <c r="LUT85" s="119"/>
      <c r="LUU85" s="119"/>
      <c r="LUV85" s="116"/>
      <c r="LUW85" s="201"/>
      <c r="LUX85" s="118"/>
      <c r="LUY85" s="119"/>
      <c r="LUZ85" s="119"/>
      <c r="LVA85" s="119"/>
      <c r="LVB85" s="119"/>
      <c r="LVC85" s="119"/>
      <c r="LVD85" s="116"/>
      <c r="LVE85" s="201"/>
      <c r="LVF85" s="118"/>
      <c r="LVG85" s="119"/>
      <c r="LVH85" s="119"/>
      <c r="LVI85" s="119"/>
      <c r="LVJ85" s="119"/>
      <c r="LVK85" s="119"/>
      <c r="LVL85" s="116"/>
      <c r="LVM85" s="201"/>
      <c r="LVN85" s="118"/>
      <c r="LVO85" s="119"/>
      <c r="LVP85" s="119"/>
      <c r="LVQ85" s="119"/>
      <c r="LVR85" s="119"/>
      <c r="LVS85" s="119"/>
      <c r="LVT85" s="116"/>
      <c r="LVU85" s="201"/>
      <c r="LVV85" s="118"/>
      <c r="LVW85" s="119"/>
      <c r="LVX85" s="119"/>
      <c r="LVY85" s="119"/>
      <c r="LVZ85" s="119"/>
      <c r="LWA85" s="119"/>
      <c r="LWB85" s="116"/>
      <c r="LWC85" s="201"/>
      <c r="LWD85" s="118"/>
      <c r="LWE85" s="119"/>
      <c r="LWF85" s="119"/>
      <c r="LWG85" s="119"/>
      <c r="LWH85" s="119"/>
      <c r="LWI85" s="119"/>
      <c r="LWJ85" s="116"/>
      <c r="LWK85" s="201"/>
      <c r="LWL85" s="118"/>
      <c r="LWM85" s="119"/>
      <c r="LWN85" s="119"/>
      <c r="LWO85" s="119"/>
      <c r="LWP85" s="119"/>
      <c r="LWQ85" s="119"/>
      <c r="LWR85" s="116"/>
      <c r="LWS85" s="201"/>
      <c r="LWT85" s="118"/>
      <c r="LWU85" s="119"/>
      <c r="LWV85" s="119"/>
      <c r="LWW85" s="119"/>
      <c r="LWX85" s="119"/>
      <c r="LWY85" s="119"/>
      <c r="LWZ85" s="116"/>
      <c r="LXA85" s="201"/>
      <c r="LXB85" s="118"/>
      <c r="LXC85" s="119"/>
      <c r="LXD85" s="119"/>
      <c r="LXE85" s="119"/>
      <c r="LXF85" s="119"/>
      <c r="LXG85" s="119"/>
      <c r="LXH85" s="116"/>
      <c r="LXI85" s="201"/>
      <c r="LXJ85" s="118"/>
      <c r="LXK85" s="119"/>
      <c r="LXL85" s="119"/>
      <c r="LXM85" s="119"/>
      <c r="LXN85" s="119"/>
      <c r="LXO85" s="119"/>
      <c r="LXP85" s="116"/>
      <c r="LXQ85" s="201"/>
      <c r="LXR85" s="118"/>
      <c r="LXS85" s="119"/>
      <c r="LXT85" s="119"/>
      <c r="LXU85" s="119"/>
      <c r="LXV85" s="119"/>
      <c r="LXW85" s="119"/>
      <c r="LXX85" s="116"/>
      <c r="LXY85" s="201"/>
      <c r="LXZ85" s="118"/>
      <c r="LYA85" s="119"/>
      <c r="LYB85" s="119"/>
      <c r="LYC85" s="119"/>
      <c r="LYD85" s="119"/>
      <c r="LYE85" s="119"/>
      <c r="LYF85" s="116"/>
      <c r="LYG85" s="201"/>
      <c r="LYH85" s="118"/>
      <c r="LYI85" s="119"/>
      <c r="LYJ85" s="119"/>
      <c r="LYK85" s="119"/>
      <c r="LYL85" s="119"/>
      <c r="LYM85" s="119"/>
      <c r="LYN85" s="116"/>
      <c r="LYO85" s="201"/>
      <c r="LYP85" s="118"/>
      <c r="LYQ85" s="119"/>
      <c r="LYR85" s="119"/>
      <c r="LYS85" s="119"/>
      <c r="LYT85" s="119"/>
      <c r="LYU85" s="119"/>
      <c r="LYV85" s="116"/>
      <c r="LYW85" s="201"/>
      <c r="LYX85" s="118"/>
      <c r="LYY85" s="119"/>
      <c r="LYZ85" s="119"/>
      <c r="LZA85" s="119"/>
      <c r="LZB85" s="119"/>
      <c r="LZC85" s="119"/>
      <c r="LZD85" s="116"/>
      <c r="LZE85" s="201"/>
      <c r="LZF85" s="118"/>
      <c r="LZG85" s="119"/>
      <c r="LZH85" s="119"/>
      <c r="LZI85" s="119"/>
      <c r="LZJ85" s="119"/>
      <c r="LZK85" s="119"/>
      <c r="LZL85" s="116"/>
      <c r="LZM85" s="201"/>
      <c r="LZN85" s="118"/>
      <c r="LZO85" s="119"/>
      <c r="LZP85" s="119"/>
      <c r="LZQ85" s="119"/>
      <c r="LZR85" s="119"/>
      <c r="LZS85" s="119"/>
      <c r="LZT85" s="116"/>
      <c r="LZU85" s="201"/>
      <c r="LZV85" s="118"/>
      <c r="LZW85" s="119"/>
      <c r="LZX85" s="119"/>
      <c r="LZY85" s="119"/>
      <c r="LZZ85" s="119"/>
      <c r="MAA85" s="119"/>
      <c r="MAB85" s="116"/>
      <c r="MAC85" s="201"/>
      <c r="MAD85" s="118"/>
      <c r="MAE85" s="119"/>
      <c r="MAF85" s="119"/>
      <c r="MAG85" s="119"/>
      <c r="MAH85" s="119"/>
      <c r="MAI85" s="119"/>
      <c r="MAJ85" s="116"/>
      <c r="MAK85" s="201"/>
      <c r="MAL85" s="118"/>
      <c r="MAM85" s="119"/>
      <c r="MAN85" s="119"/>
      <c r="MAO85" s="119"/>
      <c r="MAP85" s="119"/>
      <c r="MAQ85" s="119"/>
      <c r="MAR85" s="116"/>
      <c r="MAS85" s="201"/>
      <c r="MAT85" s="118"/>
      <c r="MAU85" s="119"/>
      <c r="MAV85" s="119"/>
      <c r="MAW85" s="119"/>
      <c r="MAX85" s="119"/>
      <c r="MAY85" s="119"/>
      <c r="MAZ85" s="116"/>
      <c r="MBA85" s="201"/>
      <c r="MBB85" s="118"/>
      <c r="MBC85" s="119"/>
      <c r="MBD85" s="119"/>
      <c r="MBE85" s="119"/>
      <c r="MBF85" s="119"/>
      <c r="MBG85" s="119"/>
      <c r="MBH85" s="116"/>
      <c r="MBI85" s="201"/>
      <c r="MBJ85" s="118"/>
      <c r="MBK85" s="119"/>
      <c r="MBL85" s="119"/>
      <c r="MBM85" s="119"/>
      <c r="MBN85" s="119"/>
      <c r="MBO85" s="119"/>
      <c r="MBP85" s="116"/>
      <c r="MBQ85" s="201"/>
      <c r="MBR85" s="118"/>
      <c r="MBS85" s="119"/>
      <c r="MBT85" s="119"/>
      <c r="MBU85" s="119"/>
      <c r="MBV85" s="119"/>
      <c r="MBW85" s="119"/>
      <c r="MBX85" s="116"/>
      <c r="MBY85" s="201"/>
      <c r="MBZ85" s="118"/>
      <c r="MCA85" s="119"/>
      <c r="MCB85" s="119"/>
      <c r="MCC85" s="119"/>
      <c r="MCD85" s="119"/>
      <c r="MCE85" s="119"/>
      <c r="MCF85" s="116"/>
      <c r="MCG85" s="201"/>
      <c r="MCH85" s="118"/>
      <c r="MCI85" s="119"/>
      <c r="MCJ85" s="119"/>
      <c r="MCK85" s="119"/>
      <c r="MCL85" s="119"/>
      <c r="MCM85" s="119"/>
      <c r="MCN85" s="116"/>
      <c r="MCO85" s="201"/>
      <c r="MCP85" s="118"/>
      <c r="MCQ85" s="119"/>
      <c r="MCR85" s="119"/>
      <c r="MCS85" s="119"/>
      <c r="MCT85" s="119"/>
      <c r="MCU85" s="119"/>
      <c r="MCV85" s="116"/>
      <c r="MCW85" s="201"/>
      <c r="MCX85" s="118"/>
      <c r="MCY85" s="119"/>
      <c r="MCZ85" s="119"/>
      <c r="MDA85" s="119"/>
      <c r="MDB85" s="119"/>
      <c r="MDC85" s="119"/>
      <c r="MDD85" s="116"/>
      <c r="MDE85" s="201"/>
      <c r="MDF85" s="118"/>
      <c r="MDG85" s="119"/>
      <c r="MDH85" s="119"/>
      <c r="MDI85" s="119"/>
      <c r="MDJ85" s="119"/>
      <c r="MDK85" s="119"/>
      <c r="MDL85" s="116"/>
      <c r="MDM85" s="201"/>
      <c r="MDN85" s="118"/>
      <c r="MDO85" s="119"/>
      <c r="MDP85" s="119"/>
      <c r="MDQ85" s="119"/>
      <c r="MDR85" s="119"/>
      <c r="MDS85" s="119"/>
      <c r="MDT85" s="116"/>
      <c r="MDU85" s="201"/>
      <c r="MDV85" s="118"/>
      <c r="MDW85" s="119"/>
      <c r="MDX85" s="119"/>
      <c r="MDY85" s="119"/>
      <c r="MDZ85" s="119"/>
      <c r="MEA85" s="119"/>
      <c r="MEB85" s="116"/>
      <c r="MEC85" s="201"/>
      <c r="MED85" s="118"/>
      <c r="MEE85" s="119"/>
      <c r="MEF85" s="119"/>
      <c r="MEG85" s="119"/>
      <c r="MEH85" s="119"/>
      <c r="MEI85" s="119"/>
      <c r="MEJ85" s="116"/>
      <c r="MEK85" s="201"/>
      <c r="MEL85" s="118"/>
      <c r="MEM85" s="119"/>
      <c r="MEN85" s="119"/>
      <c r="MEO85" s="119"/>
      <c r="MEP85" s="119"/>
      <c r="MEQ85" s="119"/>
      <c r="MER85" s="116"/>
      <c r="MES85" s="201"/>
      <c r="MET85" s="118"/>
      <c r="MEU85" s="119"/>
      <c r="MEV85" s="119"/>
      <c r="MEW85" s="119"/>
      <c r="MEX85" s="119"/>
      <c r="MEY85" s="119"/>
      <c r="MEZ85" s="116"/>
      <c r="MFA85" s="201"/>
      <c r="MFB85" s="118"/>
      <c r="MFC85" s="119"/>
      <c r="MFD85" s="119"/>
      <c r="MFE85" s="119"/>
      <c r="MFF85" s="119"/>
      <c r="MFG85" s="119"/>
      <c r="MFH85" s="116"/>
      <c r="MFI85" s="201"/>
      <c r="MFJ85" s="118"/>
      <c r="MFK85" s="119"/>
      <c r="MFL85" s="119"/>
      <c r="MFM85" s="119"/>
      <c r="MFN85" s="119"/>
      <c r="MFO85" s="119"/>
      <c r="MFP85" s="116"/>
      <c r="MFQ85" s="201"/>
      <c r="MFR85" s="118"/>
      <c r="MFS85" s="119"/>
      <c r="MFT85" s="119"/>
      <c r="MFU85" s="119"/>
      <c r="MFV85" s="119"/>
      <c r="MFW85" s="119"/>
      <c r="MFX85" s="116"/>
      <c r="MFY85" s="201"/>
      <c r="MFZ85" s="118"/>
      <c r="MGA85" s="119"/>
      <c r="MGB85" s="119"/>
      <c r="MGC85" s="119"/>
      <c r="MGD85" s="119"/>
      <c r="MGE85" s="119"/>
      <c r="MGF85" s="116"/>
      <c r="MGG85" s="201"/>
      <c r="MGH85" s="118"/>
      <c r="MGI85" s="119"/>
      <c r="MGJ85" s="119"/>
      <c r="MGK85" s="119"/>
      <c r="MGL85" s="119"/>
      <c r="MGM85" s="119"/>
      <c r="MGN85" s="116"/>
      <c r="MGO85" s="201"/>
      <c r="MGP85" s="118"/>
      <c r="MGQ85" s="119"/>
      <c r="MGR85" s="119"/>
      <c r="MGS85" s="119"/>
      <c r="MGT85" s="119"/>
      <c r="MGU85" s="119"/>
      <c r="MGV85" s="116"/>
      <c r="MGW85" s="201"/>
      <c r="MGX85" s="118"/>
      <c r="MGY85" s="119"/>
      <c r="MGZ85" s="119"/>
      <c r="MHA85" s="119"/>
      <c r="MHB85" s="119"/>
      <c r="MHC85" s="119"/>
      <c r="MHD85" s="116"/>
      <c r="MHE85" s="201"/>
      <c r="MHF85" s="118"/>
      <c r="MHG85" s="119"/>
      <c r="MHH85" s="119"/>
      <c r="MHI85" s="119"/>
      <c r="MHJ85" s="119"/>
      <c r="MHK85" s="119"/>
      <c r="MHL85" s="116"/>
      <c r="MHM85" s="201"/>
      <c r="MHN85" s="118"/>
      <c r="MHO85" s="119"/>
      <c r="MHP85" s="119"/>
      <c r="MHQ85" s="119"/>
      <c r="MHR85" s="119"/>
      <c r="MHS85" s="119"/>
      <c r="MHT85" s="116"/>
      <c r="MHU85" s="201"/>
      <c r="MHV85" s="118"/>
      <c r="MHW85" s="119"/>
      <c r="MHX85" s="119"/>
      <c r="MHY85" s="119"/>
      <c r="MHZ85" s="119"/>
      <c r="MIA85" s="119"/>
      <c r="MIB85" s="116"/>
      <c r="MIC85" s="201"/>
      <c r="MID85" s="118"/>
      <c r="MIE85" s="119"/>
      <c r="MIF85" s="119"/>
      <c r="MIG85" s="119"/>
      <c r="MIH85" s="119"/>
      <c r="MII85" s="119"/>
      <c r="MIJ85" s="116"/>
      <c r="MIK85" s="201"/>
      <c r="MIL85" s="118"/>
      <c r="MIM85" s="119"/>
      <c r="MIN85" s="119"/>
      <c r="MIO85" s="119"/>
      <c r="MIP85" s="119"/>
      <c r="MIQ85" s="119"/>
      <c r="MIR85" s="116"/>
      <c r="MIS85" s="201"/>
      <c r="MIT85" s="118"/>
      <c r="MIU85" s="119"/>
      <c r="MIV85" s="119"/>
      <c r="MIW85" s="119"/>
      <c r="MIX85" s="119"/>
      <c r="MIY85" s="119"/>
      <c r="MIZ85" s="116"/>
      <c r="MJA85" s="201"/>
      <c r="MJB85" s="118"/>
      <c r="MJC85" s="119"/>
      <c r="MJD85" s="119"/>
      <c r="MJE85" s="119"/>
      <c r="MJF85" s="119"/>
      <c r="MJG85" s="119"/>
      <c r="MJH85" s="116"/>
      <c r="MJI85" s="201"/>
      <c r="MJJ85" s="118"/>
      <c r="MJK85" s="119"/>
      <c r="MJL85" s="119"/>
      <c r="MJM85" s="119"/>
      <c r="MJN85" s="119"/>
      <c r="MJO85" s="119"/>
      <c r="MJP85" s="116"/>
      <c r="MJQ85" s="201"/>
      <c r="MJR85" s="118"/>
      <c r="MJS85" s="119"/>
      <c r="MJT85" s="119"/>
      <c r="MJU85" s="119"/>
      <c r="MJV85" s="119"/>
      <c r="MJW85" s="119"/>
      <c r="MJX85" s="116"/>
      <c r="MJY85" s="201"/>
      <c r="MJZ85" s="118"/>
      <c r="MKA85" s="119"/>
      <c r="MKB85" s="119"/>
      <c r="MKC85" s="119"/>
      <c r="MKD85" s="119"/>
      <c r="MKE85" s="119"/>
      <c r="MKF85" s="116"/>
      <c r="MKG85" s="201"/>
      <c r="MKH85" s="118"/>
      <c r="MKI85" s="119"/>
      <c r="MKJ85" s="119"/>
      <c r="MKK85" s="119"/>
      <c r="MKL85" s="119"/>
      <c r="MKM85" s="119"/>
      <c r="MKN85" s="116"/>
      <c r="MKO85" s="201"/>
      <c r="MKP85" s="118"/>
      <c r="MKQ85" s="119"/>
      <c r="MKR85" s="119"/>
      <c r="MKS85" s="119"/>
      <c r="MKT85" s="119"/>
      <c r="MKU85" s="119"/>
      <c r="MKV85" s="116"/>
      <c r="MKW85" s="201"/>
      <c r="MKX85" s="118"/>
      <c r="MKY85" s="119"/>
      <c r="MKZ85" s="119"/>
      <c r="MLA85" s="119"/>
      <c r="MLB85" s="119"/>
      <c r="MLC85" s="119"/>
      <c r="MLD85" s="116"/>
      <c r="MLE85" s="201"/>
      <c r="MLF85" s="118"/>
      <c r="MLG85" s="119"/>
      <c r="MLH85" s="119"/>
      <c r="MLI85" s="119"/>
      <c r="MLJ85" s="119"/>
      <c r="MLK85" s="119"/>
      <c r="MLL85" s="116"/>
      <c r="MLM85" s="201"/>
      <c r="MLN85" s="118"/>
      <c r="MLO85" s="119"/>
      <c r="MLP85" s="119"/>
      <c r="MLQ85" s="119"/>
      <c r="MLR85" s="119"/>
      <c r="MLS85" s="119"/>
      <c r="MLT85" s="116"/>
      <c r="MLU85" s="201"/>
      <c r="MLV85" s="118"/>
      <c r="MLW85" s="119"/>
      <c r="MLX85" s="119"/>
      <c r="MLY85" s="119"/>
      <c r="MLZ85" s="119"/>
      <c r="MMA85" s="119"/>
      <c r="MMB85" s="116"/>
      <c r="MMC85" s="201"/>
      <c r="MMD85" s="118"/>
      <c r="MME85" s="119"/>
      <c r="MMF85" s="119"/>
      <c r="MMG85" s="119"/>
      <c r="MMH85" s="119"/>
      <c r="MMI85" s="119"/>
      <c r="MMJ85" s="116"/>
      <c r="MMK85" s="201"/>
      <c r="MML85" s="118"/>
      <c r="MMM85" s="119"/>
      <c r="MMN85" s="119"/>
      <c r="MMO85" s="119"/>
      <c r="MMP85" s="119"/>
      <c r="MMQ85" s="119"/>
      <c r="MMR85" s="116"/>
      <c r="MMS85" s="201"/>
      <c r="MMT85" s="118"/>
      <c r="MMU85" s="119"/>
      <c r="MMV85" s="119"/>
      <c r="MMW85" s="119"/>
      <c r="MMX85" s="119"/>
      <c r="MMY85" s="119"/>
      <c r="MMZ85" s="116"/>
      <c r="MNA85" s="201"/>
      <c r="MNB85" s="118"/>
      <c r="MNC85" s="119"/>
      <c r="MND85" s="119"/>
      <c r="MNE85" s="119"/>
      <c r="MNF85" s="119"/>
      <c r="MNG85" s="119"/>
      <c r="MNH85" s="116"/>
      <c r="MNI85" s="201"/>
      <c r="MNJ85" s="118"/>
      <c r="MNK85" s="119"/>
      <c r="MNL85" s="119"/>
      <c r="MNM85" s="119"/>
      <c r="MNN85" s="119"/>
      <c r="MNO85" s="119"/>
      <c r="MNP85" s="116"/>
      <c r="MNQ85" s="201"/>
      <c r="MNR85" s="118"/>
      <c r="MNS85" s="119"/>
      <c r="MNT85" s="119"/>
      <c r="MNU85" s="119"/>
      <c r="MNV85" s="119"/>
      <c r="MNW85" s="119"/>
      <c r="MNX85" s="116"/>
      <c r="MNY85" s="201"/>
      <c r="MNZ85" s="118"/>
      <c r="MOA85" s="119"/>
      <c r="MOB85" s="119"/>
      <c r="MOC85" s="119"/>
      <c r="MOD85" s="119"/>
      <c r="MOE85" s="119"/>
      <c r="MOF85" s="116"/>
      <c r="MOG85" s="201"/>
      <c r="MOH85" s="118"/>
      <c r="MOI85" s="119"/>
      <c r="MOJ85" s="119"/>
      <c r="MOK85" s="119"/>
      <c r="MOL85" s="119"/>
      <c r="MOM85" s="119"/>
      <c r="MON85" s="116"/>
      <c r="MOO85" s="201"/>
      <c r="MOP85" s="118"/>
      <c r="MOQ85" s="119"/>
      <c r="MOR85" s="119"/>
      <c r="MOS85" s="119"/>
      <c r="MOT85" s="119"/>
      <c r="MOU85" s="119"/>
      <c r="MOV85" s="116"/>
      <c r="MOW85" s="201"/>
      <c r="MOX85" s="118"/>
      <c r="MOY85" s="119"/>
      <c r="MOZ85" s="119"/>
      <c r="MPA85" s="119"/>
      <c r="MPB85" s="119"/>
      <c r="MPC85" s="119"/>
      <c r="MPD85" s="116"/>
      <c r="MPE85" s="201"/>
      <c r="MPF85" s="118"/>
      <c r="MPG85" s="119"/>
      <c r="MPH85" s="119"/>
      <c r="MPI85" s="119"/>
      <c r="MPJ85" s="119"/>
      <c r="MPK85" s="119"/>
      <c r="MPL85" s="116"/>
      <c r="MPM85" s="201"/>
      <c r="MPN85" s="118"/>
      <c r="MPO85" s="119"/>
      <c r="MPP85" s="119"/>
      <c r="MPQ85" s="119"/>
      <c r="MPR85" s="119"/>
      <c r="MPS85" s="119"/>
      <c r="MPT85" s="116"/>
      <c r="MPU85" s="201"/>
      <c r="MPV85" s="118"/>
      <c r="MPW85" s="119"/>
      <c r="MPX85" s="119"/>
      <c r="MPY85" s="119"/>
      <c r="MPZ85" s="119"/>
      <c r="MQA85" s="119"/>
      <c r="MQB85" s="116"/>
      <c r="MQC85" s="201"/>
      <c r="MQD85" s="118"/>
      <c r="MQE85" s="119"/>
      <c r="MQF85" s="119"/>
      <c r="MQG85" s="119"/>
      <c r="MQH85" s="119"/>
      <c r="MQI85" s="119"/>
      <c r="MQJ85" s="116"/>
      <c r="MQK85" s="201"/>
      <c r="MQL85" s="118"/>
      <c r="MQM85" s="119"/>
      <c r="MQN85" s="119"/>
      <c r="MQO85" s="119"/>
      <c r="MQP85" s="119"/>
      <c r="MQQ85" s="119"/>
      <c r="MQR85" s="116"/>
      <c r="MQS85" s="201"/>
      <c r="MQT85" s="118"/>
      <c r="MQU85" s="119"/>
      <c r="MQV85" s="119"/>
      <c r="MQW85" s="119"/>
      <c r="MQX85" s="119"/>
      <c r="MQY85" s="119"/>
      <c r="MQZ85" s="116"/>
      <c r="MRA85" s="201"/>
      <c r="MRB85" s="118"/>
      <c r="MRC85" s="119"/>
      <c r="MRD85" s="119"/>
      <c r="MRE85" s="119"/>
      <c r="MRF85" s="119"/>
      <c r="MRG85" s="119"/>
      <c r="MRH85" s="116"/>
      <c r="MRI85" s="201"/>
      <c r="MRJ85" s="118"/>
      <c r="MRK85" s="119"/>
      <c r="MRL85" s="119"/>
      <c r="MRM85" s="119"/>
      <c r="MRN85" s="119"/>
      <c r="MRO85" s="119"/>
      <c r="MRP85" s="116"/>
      <c r="MRQ85" s="201"/>
      <c r="MRR85" s="118"/>
      <c r="MRS85" s="119"/>
      <c r="MRT85" s="119"/>
      <c r="MRU85" s="119"/>
      <c r="MRV85" s="119"/>
      <c r="MRW85" s="119"/>
      <c r="MRX85" s="116"/>
      <c r="MRY85" s="201"/>
      <c r="MRZ85" s="118"/>
      <c r="MSA85" s="119"/>
      <c r="MSB85" s="119"/>
      <c r="MSC85" s="119"/>
      <c r="MSD85" s="119"/>
      <c r="MSE85" s="119"/>
      <c r="MSF85" s="116"/>
      <c r="MSG85" s="201"/>
      <c r="MSH85" s="118"/>
      <c r="MSI85" s="119"/>
      <c r="MSJ85" s="119"/>
      <c r="MSK85" s="119"/>
      <c r="MSL85" s="119"/>
      <c r="MSM85" s="119"/>
      <c r="MSN85" s="116"/>
      <c r="MSO85" s="201"/>
      <c r="MSP85" s="118"/>
      <c r="MSQ85" s="119"/>
      <c r="MSR85" s="119"/>
      <c r="MSS85" s="119"/>
      <c r="MST85" s="119"/>
      <c r="MSU85" s="119"/>
      <c r="MSV85" s="116"/>
      <c r="MSW85" s="201"/>
      <c r="MSX85" s="118"/>
      <c r="MSY85" s="119"/>
      <c r="MSZ85" s="119"/>
      <c r="MTA85" s="119"/>
      <c r="MTB85" s="119"/>
      <c r="MTC85" s="119"/>
      <c r="MTD85" s="116"/>
      <c r="MTE85" s="201"/>
      <c r="MTF85" s="118"/>
      <c r="MTG85" s="119"/>
      <c r="MTH85" s="119"/>
      <c r="MTI85" s="119"/>
      <c r="MTJ85" s="119"/>
      <c r="MTK85" s="119"/>
      <c r="MTL85" s="116"/>
      <c r="MTM85" s="201"/>
      <c r="MTN85" s="118"/>
      <c r="MTO85" s="119"/>
      <c r="MTP85" s="119"/>
      <c r="MTQ85" s="119"/>
      <c r="MTR85" s="119"/>
      <c r="MTS85" s="119"/>
      <c r="MTT85" s="116"/>
      <c r="MTU85" s="201"/>
      <c r="MTV85" s="118"/>
      <c r="MTW85" s="119"/>
      <c r="MTX85" s="119"/>
      <c r="MTY85" s="119"/>
      <c r="MTZ85" s="119"/>
      <c r="MUA85" s="119"/>
      <c r="MUB85" s="116"/>
      <c r="MUC85" s="201"/>
      <c r="MUD85" s="118"/>
      <c r="MUE85" s="119"/>
      <c r="MUF85" s="119"/>
      <c r="MUG85" s="119"/>
      <c r="MUH85" s="119"/>
      <c r="MUI85" s="119"/>
      <c r="MUJ85" s="116"/>
      <c r="MUK85" s="201"/>
      <c r="MUL85" s="118"/>
      <c r="MUM85" s="119"/>
      <c r="MUN85" s="119"/>
      <c r="MUO85" s="119"/>
      <c r="MUP85" s="119"/>
      <c r="MUQ85" s="119"/>
      <c r="MUR85" s="116"/>
      <c r="MUS85" s="201"/>
      <c r="MUT85" s="118"/>
      <c r="MUU85" s="119"/>
      <c r="MUV85" s="119"/>
      <c r="MUW85" s="119"/>
      <c r="MUX85" s="119"/>
      <c r="MUY85" s="119"/>
      <c r="MUZ85" s="116"/>
      <c r="MVA85" s="201"/>
      <c r="MVB85" s="118"/>
      <c r="MVC85" s="119"/>
      <c r="MVD85" s="119"/>
      <c r="MVE85" s="119"/>
      <c r="MVF85" s="119"/>
      <c r="MVG85" s="119"/>
      <c r="MVH85" s="116"/>
      <c r="MVI85" s="201"/>
      <c r="MVJ85" s="118"/>
      <c r="MVK85" s="119"/>
      <c r="MVL85" s="119"/>
      <c r="MVM85" s="119"/>
      <c r="MVN85" s="119"/>
      <c r="MVO85" s="119"/>
      <c r="MVP85" s="116"/>
      <c r="MVQ85" s="201"/>
      <c r="MVR85" s="118"/>
      <c r="MVS85" s="119"/>
      <c r="MVT85" s="119"/>
      <c r="MVU85" s="119"/>
      <c r="MVV85" s="119"/>
      <c r="MVW85" s="119"/>
      <c r="MVX85" s="116"/>
      <c r="MVY85" s="201"/>
      <c r="MVZ85" s="118"/>
      <c r="MWA85" s="119"/>
      <c r="MWB85" s="119"/>
      <c r="MWC85" s="119"/>
      <c r="MWD85" s="119"/>
      <c r="MWE85" s="119"/>
      <c r="MWF85" s="116"/>
      <c r="MWG85" s="201"/>
      <c r="MWH85" s="118"/>
      <c r="MWI85" s="119"/>
      <c r="MWJ85" s="119"/>
      <c r="MWK85" s="119"/>
      <c r="MWL85" s="119"/>
      <c r="MWM85" s="119"/>
      <c r="MWN85" s="116"/>
      <c r="MWO85" s="201"/>
      <c r="MWP85" s="118"/>
      <c r="MWQ85" s="119"/>
      <c r="MWR85" s="119"/>
      <c r="MWS85" s="119"/>
      <c r="MWT85" s="119"/>
      <c r="MWU85" s="119"/>
      <c r="MWV85" s="116"/>
      <c r="MWW85" s="201"/>
      <c r="MWX85" s="118"/>
      <c r="MWY85" s="119"/>
      <c r="MWZ85" s="119"/>
      <c r="MXA85" s="119"/>
      <c r="MXB85" s="119"/>
      <c r="MXC85" s="119"/>
      <c r="MXD85" s="116"/>
      <c r="MXE85" s="201"/>
      <c r="MXF85" s="118"/>
      <c r="MXG85" s="119"/>
      <c r="MXH85" s="119"/>
      <c r="MXI85" s="119"/>
      <c r="MXJ85" s="119"/>
      <c r="MXK85" s="119"/>
      <c r="MXL85" s="116"/>
      <c r="MXM85" s="201"/>
      <c r="MXN85" s="118"/>
      <c r="MXO85" s="119"/>
      <c r="MXP85" s="119"/>
      <c r="MXQ85" s="119"/>
      <c r="MXR85" s="119"/>
      <c r="MXS85" s="119"/>
      <c r="MXT85" s="116"/>
      <c r="MXU85" s="201"/>
      <c r="MXV85" s="118"/>
      <c r="MXW85" s="119"/>
      <c r="MXX85" s="119"/>
      <c r="MXY85" s="119"/>
      <c r="MXZ85" s="119"/>
      <c r="MYA85" s="119"/>
      <c r="MYB85" s="116"/>
      <c r="MYC85" s="201"/>
      <c r="MYD85" s="118"/>
      <c r="MYE85" s="119"/>
      <c r="MYF85" s="119"/>
      <c r="MYG85" s="119"/>
      <c r="MYH85" s="119"/>
      <c r="MYI85" s="119"/>
      <c r="MYJ85" s="116"/>
      <c r="MYK85" s="201"/>
      <c r="MYL85" s="118"/>
      <c r="MYM85" s="119"/>
      <c r="MYN85" s="119"/>
      <c r="MYO85" s="119"/>
      <c r="MYP85" s="119"/>
      <c r="MYQ85" s="119"/>
      <c r="MYR85" s="116"/>
      <c r="MYS85" s="201"/>
      <c r="MYT85" s="118"/>
      <c r="MYU85" s="119"/>
      <c r="MYV85" s="119"/>
      <c r="MYW85" s="119"/>
      <c r="MYX85" s="119"/>
      <c r="MYY85" s="119"/>
      <c r="MYZ85" s="116"/>
      <c r="MZA85" s="201"/>
      <c r="MZB85" s="118"/>
      <c r="MZC85" s="119"/>
      <c r="MZD85" s="119"/>
      <c r="MZE85" s="119"/>
      <c r="MZF85" s="119"/>
      <c r="MZG85" s="119"/>
      <c r="MZH85" s="116"/>
      <c r="MZI85" s="201"/>
      <c r="MZJ85" s="118"/>
      <c r="MZK85" s="119"/>
      <c r="MZL85" s="119"/>
      <c r="MZM85" s="119"/>
      <c r="MZN85" s="119"/>
      <c r="MZO85" s="119"/>
      <c r="MZP85" s="116"/>
      <c r="MZQ85" s="201"/>
      <c r="MZR85" s="118"/>
      <c r="MZS85" s="119"/>
      <c r="MZT85" s="119"/>
      <c r="MZU85" s="119"/>
      <c r="MZV85" s="119"/>
      <c r="MZW85" s="119"/>
      <c r="MZX85" s="116"/>
      <c r="MZY85" s="201"/>
      <c r="MZZ85" s="118"/>
      <c r="NAA85" s="119"/>
      <c r="NAB85" s="119"/>
      <c r="NAC85" s="119"/>
      <c r="NAD85" s="119"/>
      <c r="NAE85" s="119"/>
      <c r="NAF85" s="116"/>
      <c r="NAG85" s="201"/>
      <c r="NAH85" s="118"/>
      <c r="NAI85" s="119"/>
      <c r="NAJ85" s="119"/>
      <c r="NAK85" s="119"/>
      <c r="NAL85" s="119"/>
      <c r="NAM85" s="119"/>
      <c r="NAN85" s="116"/>
      <c r="NAO85" s="201"/>
      <c r="NAP85" s="118"/>
      <c r="NAQ85" s="119"/>
      <c r="NAR85" s="119"/>
      <c r="NAS85" s="119"/>
      <c r="NAT85" s="119"/>
      <c r="NAU85" s="119"/>
      <c r="NAV85" s="116"/>
      <c r="NAW85" s="201"/>
      <c r="NAX85" s="118"/>
      <c r="NAY85" s="119"/>
      <c r="NAZ85" s="119"/>
      <c r="NBA85" s="119"/>
      <c r="NBB85" s="119"/>
      <c r="NBC85" s="119"/>
      <c r="NBD85" s="116"/>
      <c r="NBE85" s="201"/>
      <c r="NBF85" s="118"/>
      <c r="NBG85" s="119"/>
      <c r="NBH85" s="119"/>
      <c r="NBI85" s="119"/>
      <c r="NBJ85" s="119"/>
      <c r="NBK85" s="119"/>
      <c r="NBL85" s="116"/>
      <c r="NBM85" s="201"/>
      <c r="NBN85" s="118"/>
      <c r="NBO85" s="119"/>
      <c r="NBP85" s="119"/>
      <c r="NBQ85" s="119"/>
      <c r="NBR85" s="119"/>
      <c r="NBS85" s="119"/>
      <c r="NBT85" s="116"/>
      <c r="NBU85" s="201"/>
      <c r="NBV85" s="118"/>
      <c r="NBW85" s="119"/>
      <c r="NBX85" s="119"/>
      <c r="NBY85" s="119"/>
      <c r="NBZ85" s="119"/>
      <c r="NCA85" s="119"/>
      <c r="NCB85" s="116"/>
      <c r="NCC85" s="201"/>
      <c r="NCD85" s="118"/>
      <c r="NCE85" s="119"/>
      <c r="NCF85" s="119"/>
      <c r="NCG85" s="119"/>
      <c r="NCH85" s="119"/>
      <c r="NCI85" s="119"/>
      <c r="NCJ85" s="116"/>
      <c r="NCK85" s="201"/>
      <c r="NCL85" s="118"/>
      <c r="NCM85" s="119"/>
      <c r="NCN85" s="119"/>
      <c r="NCO85" s="119"/>
      <c r="NCP85" s="119"/>
      <c r="NCQ85" s="119"/>
      <c r="NCR85" s="116"/>
      <c r="NCS85" s="201"/>
      <c r="NCT85" s="118"/>
      <c r="NCU85" s="119"/>
      <c r="NCV85" s="119"/>
      <c r="NCW85" s="119"/>
      <c r="NCX85" s="119"/>
      <c r="NCY85" s="119"/>
      <c r="NCZ85" s="116"/>
      <c r="NDA85" s="201"/>
      <c r="NDB85" s="118"/>
      <c r="NDC85" s="119"/>
      <c r="NDD85" s="119"/>
      <c r="NDE85" s="119"/>
      <c r="NDF85" s="119"/>
      <c r="NDG85" s="119"/>
      <c r="NDH85" s="116"/>
      <c r="NDI85" s="201"/>
      <c r="NDJ85" s="118"/>
      <c r="NDK85" s="119"/>
      <c r="NDL85" s="119"/>
      <c r="NDM85" s="119"/>
      <c r="NDN85" s="119"/>
      <c r="NDO85" s="119"/>
      <c r="NDP85" s="116"/>
      <c r="NDQ85" s="201"/>
      <c r="NDR85" s="118"/>
      <c r="NDS85" s="119"/>
      <c r="NDT85" s="119"/>
      <c r="NDU85" s="119"/>
      <c r="NDV85" s="119"/>
      <c r="NDW85" s="119"/>
      <c r="NDX85" s="116"/>
      <c r="NDY85" s="201"/>
      <c r="NDZ85" s="118"/>
      <c r="NEA85" s="119"/>
      <c r="NEB85" s="119"/>
      <c r="NEC85" s="119"/>
      <c r="NED85" s="119"/>
      <c r="NEE85" s="119"/>
      <c r="NEF85" s="116"/>
      <c r="NEG85" s="201"/>
      <c r="NEH85" s="118"/>
      <c r="NEI85" s="119"/>
      <c r="NEJ85" s="119"/>
      <c r="NEK85" s="119"/>
      <c r="NEL85" s="119"/>
      <c r="NEM85" s="119"/>
      <c r="NEN85" s="116"/>
      <c r="NEO85" s="201"/>
      <c r="NEP85" s="118"/>
      <c r="NEQ85" s="119"/>
      <c r="NER85" s="119"/>
      <c r="NES85" s="119"/>
      <c r="NET85" s="119"/>
      <c r="NEU85" s="119"/>
      <c r="NEV85" s="116"/>
      <c r="NEW85" s="201"/>
      <c r="NEX85" s="118"/>
      <c r="NEY85" s="119"/>
      <c r="NEZ85" s="119"/>
      <c r="NFA85" s="119"/>
      <c r="NFB85" s="119"/>
      <c r="NFC85" s="119"/>
      <c r="NFD85" s="116"/>
      <c r="NFE85" s="201"/>
      <c r="NFF85" s="118"/>
      <c r="NFG85" s="119"/>
      <c r="NFH85" s="119"/>
      <c r="NFI85" s="119"/>
      <c r="NFJ85" s="119"/>
      <c r="NFK85" s="119"/>
      <c r="NFL85" s="116"/>
      <c r="NFM85" s="201"/>
      <c r="NFN85" s="118"/>
      <c r="NFO85" s="119"/>
      <c r="NFP85" s="119"/>
      <c r="NFQ85" s="119"/>
      <c r="NFR85" s="119"/>
      <c r="NFS85" s="119"/>
      <c r="NFT85" s="116"/>
      <c r="NFU85" s="201"/>
      <c r="NFV85" s="118"/>
      <c r="NFW85" s="119"/>
      <c r="NFX85" s="119"/>
      <c r="NFY85" s="119"/>
      <c r="NFZ85" s="119"/>
      <c r="NGA85" s="119"/>
      <c r="NGB85" s="116"/>
      <c r="NGC85" s="201"/>
      <c r="NGD85" s="118"/>
      <c r="NGE85" s="119"/>
      <c r="NGF85" s="119"/>
      <c r="NGG85" s="119"/>
      <c r="NGH85" s="119"/>
      <c r="NGI85" s="119"/>
      <c r="NGJ85" s="116"/>
      <c r="NGK85" s="201"/>
      <c r="NGL85" s="118"/>
      <c r="NGM85" s="119"/>
      <c r="NGN85" s="119"/>
      <c r="NGO85" s="119"/>
      <c r="NGP85" s="119"/>
      <c r="NGQ85" s="119"/>
      <c r="NGR85" s="116"/>
      <c r="NGS85" s="201"/>
      <c r="NGT85" s="118"/>
      <c r="NGU85" s="119"/>
      <c r="NGV85" s="119"/>
      <c r="NGW85" s="119"/>
      <c r="NGX85" s="119"/>
      <c r="NGY85" s="119"/>
      <c r="NGZ85" s="116"/>
      <c r="NHA85" s="201"/>
      <c r="NHB85" s="118"/>
      <c r="NHC85" s="119"/>
      <c r="NHD85" s="119"/>
      <c r="NHE85" s="119"/>
      <c r="NHF85" s="119"/>
      <c r="NHG85" s="119"/>
      <c r="NHH85" s="116"/>
      <c r="NHI85" s="201"/>
      <c r="NHJ85" s="118"/>
      <c r="NHK85" s="119"/>
      <c r="NHL85" s="119"/>
      <c r="NHM85" s="119"/>
      <c r="NHN85" s="119"/>
      <c r="NHO85" s="119"/>
      <c r="NHP85" s="116"/>
      <c r="NHQ85" s="201"/>
      <c r="NHR85" s="118"/>
      <c r="NHS85" s="119"/>
      <c r="NHT85" s="119"/>
      <c r="NHU85" s="119"/>
      <c r="NHV85" s="119"/>
      <c r="NHW85" s="119"/>
      <c r="NHX85" s="116"/>
      <c r="NHY85" s="201"/>
      <c r="NHZ85" s="118"/>
      <c r="NIA85" s="119"/>
      <c r="NIB85" s="119"/>
      <c r="NIC85" s="119"/>
      <c r="NID85" s="119"/>
      <c r="NIE85" s="119"/>
      <c r="NIF85" s="116"/>
      <c r="NIG85" s="201"/>
      <c r="NIH85" s="118"/>
      <c r="NII85" s="119"/>
      <c r="NIJ85" s="119"/>
      <c r="NIK85" s="119"/>
      <c r="NIL85" s="119"/>
      <c r="NIM85" s="119"/>
      <c r="NIN85" s="116"/>
      <c r="NIO85" s="201"/>
      <c r="NIP85" s="118"/>
      <c r="NIQ85" s="119"/>
      <c r="NIR85" s="119"/>
      <c r="NIS85" s="119"/>
      <c r="NIT85" s="119"/>
      <c r="NIU85" s="119"/>
      <c r="NIV85" s="116"/>
      <c r="NIW85" s="201"/>
      <c r="NIX85" s="118"/>
      <c r="NIY85" s="119"/>
      <c r="NIZ85" s="119"/>
      <c r="NJA85" s="119"/>
      <c r="NJB85" s="119"/>
      <c r="NJC85" s="119"/>
      <c r="NJD85" s="116"/>
      <c r="NJE85" s="201"/>
      <c r="NJF85" s="118"/>
      <c r="NJG85" s="119"/>
      <c r="NJH85" s="119"/>
      <c r="NJI85" s="119"/>
      <c r="NJJ85" s="119"/>
      <c r="NJK85" s="119"/>
      <c r="NJL85" s="116"/>
      <c r="NJM85" s="201"/>
      <c r="NJN85" s="118"/>
      <c r="NJO85" s="119"/>
      <c r="NJP85" s="119"/>
      <c r="NJQ85" s="119"/>
      <c r="NJR85" s="119"/>
      <c r="NJS85" s="119"/>
      <c r="NJT85" s="116"/>
      <c r="NJU85" s="201"/>
      <c r="NJV85" s="118"/>
      <c r="NJW85" s="119"/>
      <c r="NJX85" s="119"/>
      <c r="NJY85" s="119"/>
      <c r="NJZ85" s="119"/>
      <c r="NKA85" s="119"/>
      <c r="NKB85" s="116"/>
      <c r="NKC85" s="201"/>
      <c r="NKD85" s="118"/>
      <c r="NKE85" s="119"/>
      <c r="NKF85" s="119"/>
      <c r="NKG85" s="119"/>
      <c r="NKH85" s="119"/>
      <c r="NKI85" s="119"/>
      <c r="NKJ85" s="116"/>
      <c r="NKK85" s="201"/>
      <c r="NKL85" s="118"/>
      <c r="NKM85" s="119"/>
      <c r="NKN85" s="119"/>
      <c r="NKO85" s="119"/>
      <c r="NKP85" s="119"/>
      <c r="NKQ85" s="119"/>
      <c r="NKR85" s="116"/>
      <c r="NKS85" s="201"/>
      <c r="NKT85" s="118"/>
      <c r="NKU85" s="119"/>
      <c r="NKV85" s="119"/>
      <c r="NKW85" s="119"/>
      <c r="NKX85" s="119"/>
      <c r="NKY85" s="119"/>
      <c r="NKZ85" s="116"/>
      <c r="NLA85" s="201"/>
      <c r="NLB85" s="118"/>
      <c r="NLC85" s="119"/>
      <c r="NLD85" s="119"/>
      <c r="NLE85" s="119"/>
      <c r="NLF85" s="119"/>
      <c r="NLG85" s="119"/>
      <c r="NLH85" s="116"/>
      <c r="NLI85" s="201"/>
      <c r="NLJ85" s="118"/>
      <c r="NLK85" s="119"/>
      <c r="NLL85" s="119"/>
      <c r="NLM85" s="119"/>
      <c r="NLN85" s="119"/>
      <c r="NLO85" s="119"/>
      <c r="NLP85" s="116"/>
      <c r="NLQ85" s="201"/>
      <c r="NLR85" s="118"/>
      <c r="NLS85" s="119"/>
      <c r="NLT85" s="119"/>
      <c r="NLU85" s="119"/>
      <c r="NLV85" s="119"/>
      <c r="NLW85" s="119"/>
      <c r="NLX85" s="116"/>
      <c r="NLY85" s="201"/>
      <c r="NLZ85" s="118"/>
      <c r="NMA85" s="119"/>
      <c r="NMB85" s="119"/>
      <c r="NMC85" s="119"/>
      <c r="NMD85" s="119"/>
      <c r="NME85" s="119"/>
      <c r="NMF85" s="116"/>
      <c r="NMG85" s="201"/>
      <c r="NMH85" s="118"/>
      <c r="NMI85" s="119"/>
      <c r="NMJ85" s="119"/>
      <c r="NMK85" s="119"/>
      <c r="NML85" s="119"/>
      <c r="NMM85" s="119"/>
      <c r="NMN85" s="116"/>
      <c r="NMO85" s="201"/>
      <c r="NMP85" s="118"/>
      <c r="NMQ85" s="119"/>
      <c r="NMR85" s="119"/>
      <c r="NMS85" s="119"/>
      <c r="NMT85" s="119"/>
      <c r="NMU85" s="119"/>
      <c r="NMV85" s="116"/>
      <c r="NMW85" s="201"/>
      <c r="NMX85" s="118"/>
      <c r="NMY85" s="119"/>
      <c r="NMZ85" s="119"/>
      <c r="NNA85" s="119"/>
      <c r="NNB85" s="119"/>
      <c r="NNC85" s="119"/>
      <c r="NND85" s="116"/>
      <c r="NNE85" s="201"/>
      <c r="NNF85" s="118"/>
      <c r="NNG85" s="119"/>
      <c r="NNH85" s="119"/>
      <c r="NNI85" s="119"/>
      <c r="NNJ85" s="119"/>
      <c r="NNK85" s="119"/>
      <c r="NNL85" s="116"/>
      <c r="NNM85" s="201"/>
      <c r="NNN85" s="118"/>
      <c r="NNO85" s="119"/>
      <c r="NNP85" s="119"/>
      <c r="NNQ85" s="119"/>
      <c r="NNR85" s="119"/>
      <c r="NNS85" s="119"/>
      <c r="NNT85" s="116"/>
      <c r="NNU85" s="201"/>
      <c r="NNV85" s="118"/>
      <c r="NNW85" s="119"/>
      <c r="NNX85" s="119"/>
      <c r="NNY85" s="119"/>
      <c r="NNZ85" s="119"/>
      <c r="NOA85" s="119"/>
      <c r="NOB85" s="116"/>
      <c r="NOC85" s="201"/>
      <c r="NOD85" s="118"/>
      <c r="NOE85" s="119"/>
      <c r="NOF85" s="119"/>
      <c r="NOG85" s="119"/>
      <c r="NOH85" s="119"/>
      <c r="NOI85" s="119"/>
      <c r="NOJ85" s="116"/>
      <c r="NOK85" s="201"/>
      <c r="NOL85" s="118"/>
      <c r="NOM85" s="119"/>
      <c r="NON85" s="119"/>
      <c r="NOO85" s="119"/>
      <c r="NOP85" s="119"/>
      <c r="NOQ85" s="119"/>
      <c r="NOR85" s="116"/>
      <c r="NOS85" s="201"/>
      <c r="NOT85" s="118"/>
      <c r="NOU85" s="119"/>
      <c r="NOV85" s="119"/>
      <c r="NOW85" s="119"/>
      <c r="NOX85" s="119"/>
      <c r="NOY85" s="119"/>
      <c r="NOZ85" s="116"/>
      <c r="NPA85" s="201"/>
      <c r="NPB85" s="118"/>
      <c r="NPC85" s="119"/>
      <c r="NPD85" s="119"/>
      <c r="NPE85" s="119"/>
      <c r="NPF85" s="119"/>
      <c r="NPG85" s="119"/>
      <c r="NPH85" s="116"/>
      <c r="NPI85" s="201"/>
      <c r="NPJ85" s="118"/>
      <c r="NPK85" s="119"/>
      <c r="NPL85" s="119"/>
      <c r="NPM85" s="119"/>
      <c r="NPN85" s="119"/>
      <c r="NPO85" s="119"/>
      <c r="NPP85" s="116"/>
      <c r="NPQ85" s="201"/>
      <c r="NPR85" s="118"/>
      <c r="NPS85" s="119"/>
      <c r="NPT85" s="119"/>
      <c r="NPU85" s="119"/>
      <c r="NPV85" s="119"/>
      <c r="NPW85" s="119"/>
      <c r="NPX85" s="116"/>
      <c r="NPY85" s="201"/>
      <c r="NPZ85" s="118"/>
      <c r="NQA85" s="119"/>
      <c r="NQB85" s="119"/>
      <c r="NQC85" s="119"/>
      <c r="NQD85" s="119"/>
      <c r="NQE85" s="119"/>
      <c r="NQF85" s="116"/>
      <c r="NQG85" s="201"/>
      <c r="NQH85" s="118"/>
      <c r="NQI85" s="119"/>
      <c r="NQJ85" s="119"/>
      <c r="NQK85" s="119"/>
      <c r="NQL85" s="119"/>
      <c r="NQM85" s="119"/>
      <c r="NQN85" s="116"/>
      <c r="NQO85" s="201"/>
      <c r="NQP85" s="118"/>
      <c r="NQQ85" s="119"/>
      <c r="NQR85" s="119"/>
      <c r="NQS85" s="119"/>
      <c r="NQT85" s="119"/>
      <c r="NQU85" s="119"/>
      <c r="NQV85" s="116"/>
      <c r="NQW85" s="201"/>
      <c r="NQX85" s="118"/>
      <c r="NQY85" s="119"/>
      <c r="NQZ85" s="119"/>
      <c r="NRA85" s="119"/>
      <c r="NRB85" s="119"/>
      <c r="NRC85" s="119"/>
      <c r="NRD85" s="116"/>
      <c r="NRE85" s="201"/>
      <c r="NRF85" s="118"/>
      <c r="NRG85" s="119"/>
      <c r="NRH85" s="119"/>
      <c r="NRI85" s="119"/>
      <c r="NRJ85" s="119"/>
      <c r="NRK85" s="119"/>
      <c r="NRL85" s="116"/>
      <c r="NRM85" s="201"/>
      <c r="NRN85" s="118"/>
      <c r="NRO85" s="119"/>
      <c r="NRP85" s="119"/>
      <c r="NRQ85" s="119"/>
      <c r="NRR85" s="119"/>
      <c r="NRS85" s="119"/>
      <c r="NRT85" s="116"/>
      <c r="NRU85" s="201"/>
      <c r="NRV85" s="118"/>
      <c r="NRW85" s="119"/>
      <c r="NRX85" s="119"/>
      <c r="NRY85" s="119"/>
      <c r="NRZ85" s="119"/>
      <c r="NSA85" s="119"/>
      <c r="NSB85" s="116"/>
      <c r="NSC85" s="201"/>
      <c r="NSD85" s="118"/>
      <c r="NSE85" s="119"/>
      <c r="NSF85" s="119"/>
      <c r="NSG85" s="119"/>
      <c r="NSH85" s="119"/>
      <c r="NSI85" s="119"/>
      <c r="NSJ85" s="116"/>
      <c r="NSK85" s="201"/>
      <c r="NSL85" s="118"/>
      <c r="NSM85" s="119"/>
      <c r="NSN85" s="119"/>
      <c r="NSO85" s="119"/>
      <c r="NSP85" s="119"/>
      <c r="NSQ85" s="119"/>
      <c r="NSR85" s="116"/>
      <c r="NSS85" s="201"/>
      <c r="NST85" s="118"/>
      <c r="NSU85" s="119"/>
      <c r="NSV85" s="119"/>
      <c r="NSW85" s="119"/>
      <c r="NSX85" s="119"/>
      <c r="NSY85" s="119"/>
      <c r="NSZ85" s="116"/>
      <c r="NTA85" s="201"/>
      <c r="NTB85" s="118"/>
      <c r="NTC85" s="119"/>
      <c r="NTD85" s="119"/>
      <c r="NTE85" s="119"/>
      <c r="NTF85" s="119"/>
      <c r="NTG85" s="119"/>
      <c r="NTH85" s="116"/>
      <c r="NTI85" s="201"/>
      <c r="NTJ85" s="118"/>
      <c r="NTK85" s="119"/>
      <c r="NTL85" s="119"/>
      <c r="NTM85" s="119"/>
      <c r="NTN85" s="119"/>
      <c r="NTO85" s="119"/>
      <c r="NTP85" s="116"/>
      <c r="NTQ85" s="201"/>
      <c r="NTR85" s="118"/>
      <c r="NTS85" s="119"/>
      <c r="NTT85" s="119"/>
      <c r="NTU85" s="119"/>
      <c r="NTV85" s="119"/>
      <c r="NTW85" s="119"/>
      <c r="NTX85" s="116"/>
      <c r="NTY85" s="201"/>
      <c r="NTZ85" s="118"/>
      <c r="NUA85" s="119"/>
      <c r="NUB85" s="119"/>
      <c r="NUC85" s="119"/>
      <c r="NUD85" s="119"/>
      <c r="NUE85" s="119"/>
      <c r="NUF85" s="116"/>
      <c r="NUG85" s="201"/>
      <c r="NUH85" s="118"/>
      <c r="NUI85" s="119"/>
      <c r="NUJ85" s="119"/>
      <c r="NUK85" s="119"/>
      <c r="NUL85" s="119"/>
      <c r="NUM85" s="119"/>
      <c r="NUN85" s="116"/>
      <c r="NUO85" s="201"/>
      <c r="NUP85" s="118"/>
      <c r="NUQ85" s="119"/>
      <c r="NUR85" s="119"/>
      <c r="NUS85" s="119"/>
      <c r="NUT85" s="119"/>
      <c r="NUU85" s="119"/>
      <c r="NUV85" s="116"/>
      <c r="NUW85" s="201"/>
      <c r="NUX85" s="118"/>
      <c r="NUY85" s="119"/>
      <c r="NUZ85" s="119"/>
      <c r="NVA85" s="119"/>
      <c r="NVB85" s="119"/>
      <c r="NVC85" s="119"/>
      <c r="NVD85" s="116"/>
      <c r="NVE85" s="201"/>
      <c r="NVF85" s="118"/>
      <c r="NVG85" s="119"/>
      <c r="NVH85" s="119"/>
      <c r="NVI85" s="119"/>
      <c r="NVJ85" s="119"/>
      <c r="NVK85" s="119"/>
      <c r="NVL85" s="116"/>
      <c r="NVM85" s="201"/>
      <c r="NVN85" s="118"/>
      <c r="NVO85" s="119"/>
      <c r="NVP85" s="119"/>
      <c r="NVQ85" s="119"/>
      <c r="NVR85" s="119"/>
      <c r="NVS85" s="119"/>
      <c r="NVT85" s="116"/>
      <c r="NVU85" s="201"/>
      <c r="NVV85" s="118"/>
      <c r="NVW85" s="119"/>
      <c r="NVX85" s="119"/>
      <c r="NVY85" s="119"/>
      <c r="NVZ85" s="119"/>
      <c r="NWA85" s="119"/>
      <c r="NWB85" s="116"/>
      <c r="NWC85" s="201"/>
      <c r="NWD85" s="118"/>
      <c r="NWE85" s="119"/>
      <c r="NWF85" s="119"/>
      <c r="NWG85" s="119"/>
      <c r="NWH85" s="119"/>
      <c r="NWI85" s="119"/>
      <c r="NWJ85" s="116"/>
      <c r="NWK85" s="201"/>
      <c r="NWL85" s="118"/>
      <c r="NWM85" s="119"/>
      <c r="NWN85" s="119"/>
      <c r="NWO85" s="119"/>
      <c r="NWP85" s="119"/>
      <c r="NWQ85" s="119"/>
      <c r="NWR85" s="116"/>
      <c r="NWS85" s="201"/>
      <c r="NWT85" s="118"/>
      <c r="NWU85" s="119"/>
      <c r="NWV85" s="119"/>
      <c r="NWW85" s="119"/>
      <c r="NWX85" s="119"/>
      <c r="NWY85" s="119"/>
      <c r="NWZ85" s="116"/>
      <c r="NXA85" s="201"/>
      <c r="NXB85" s="118"/>
      <c r="NXC85" s="119"/>
      <c r="NXD85" s="119"/>
      <c r="NXE85" s="119"/>
      <c r="NXF85" s="119"/>
      <c r="NXG85" s="119"/>
      <c r="NXH85" s="116"/>
      <c r="NXI85" s="201"/>
      <c r="NXJ85" s="118"/>
      <c r="NXK85" s="119"/>
      <c r="NXL85" s="119"/>
      <c r="NXM85" s="119"/>
      <c r="NXN85" s="119"/>
      <c r="NXO85" s="119"/>
      <c r="NXP85" s="116"/>
      <c r="NXQ85" s="201"/>
      <c r="NXR85" s="118"/>
      <c r="NXS85" s="119"/>
      <c r="NXT85" s="119"/>
      <c r="NXU85" s="119"/>
      <c r="NXV85" s="119"/>
      <c r="NXW85" s="119"/>
      <c r="NXX85" s="116"/>
      <c r="NXY85" s="201"/>
      <c r="NXZ85" s="118"/>
      <c r="NYA85" s="119"/>
      <c r="NYB85" s="119"/>
      <c r="NYC85" s="119"/>
      <c r="NYD85" s="119"/>
      <c r="NYE85" s="119"/>
      <c r="NYF85" s="116"/>
      <c r="NYG85" s="201"/>
      <c r="NYH85" s="118"/>
      <c r="NYI85" s="119"/>
      <c r="NYJ85" s="119"/>
      <c r="NYK85" s="119"/>
      <c r="NYL85" s="119"/>
      <c r="NYM85" s="119"/>
      <c r="NYN85" s="116"/>
      <c r="NYO85" s="201"/>
      <c r="NYP85" s="118"/>
      <c r="NYQ85" s="119"/>
      <c r="NYR85" s="119"/>
      <c r="NYS85" s="119"/>
      <c r="NYT85" s="119"/>
      <c r="NYU85" s="119"/>
      <c r="NYV85" s="116"/>
      <c r="NYW85" s="201"/>
      <c r="NYX85" s="118"/>
      <c r="NYY85" s="119"/>
      <c r="NYZ85" s="119"/>
      <c r="NZA85" s="119"/>
      <c r="NZB85" s="119"/>
      <c r="NZC85" s="119"/>
      <c r="NZD85" s="116"/>
      <c r="NZE85" s="201"/>
      <c r="NZF85" s="118"/>
      <c r="NZG85" s="119"/>
      <c r="NZH85" s="119"/>
      <c r="NZI85" s="119"/>
      <c r="NZJ85" s="119"/>
      <c r="NZK85" s="119"/>
      <c r="NZL85" s="116"/>
      <c r="NZM85" s="201"/>
      <c r="NZN85" s="118"/>
      <c r="NZO85" s="119"/>
      <c r="NZP85" s="119"/>
      <c r="NZQ85" s="119"/>
      <c r="NZR85" s="119"/>
      <c r="NZS85" s="119"/>
      <c r="NZT85" s="116"/>
      <c r="NZU85" s="201"/>
      <c r="NZV85" s="118"/>
      <c r="NZW85" s="119"/>
      <c r="NZX85" s="119"/>
      <c r="NZY85" s="119"/>
      <c r="NZZ85" s="119"/>
      <c r="OAA85" s="119"/>
      <c r="OAB85" s="116"/>
      <c r="OAC85" s="201"/>
      <c r="OAD85" s="118"/>
      <c r="OAE85" s="119"/>
      <c r="OAF85" s="119"/>
      <c r="OAG85" s="119"/>
      <c r="OAH85" s="119"/>
      <c r="OAI85" s="119"/>
      <c r="OAJ85" s="116"/>
      <c r="OAK85" s="201"/>
      <c r="OAL85" s="118"/>
      <c r="OAM85" s="119"/>
      <c r="OAN85" s="119"/>
      <c r="OAO85" s="119"/>
      <c r="OAP85" s="119"/>
      <c r="OAQ85" s="119"/>
      <c r="OAR85" s="116"/>
      <c r="OAS85" s="201"/>
      <c r="OAT85" s="118"/>
      <c r="OAU85" s="119"/>
      <c r="OAV85" s="119"/>
      <c r="OAW85" s="119"/>
      <c r="OAX85" s="119"/>
      <c r="OAY85" s="119"/>
      <c r="OAZ85" s="116"/>
      <c r="OBA85" s="201"/>
      <c r="OBB85" s="118"/>
      <c r="OBC85" s="119"/>
      <c r="OBD85" s="119"/>
      <c r="OBE85" s="119"/>
      <c r="OBF85" s="119"/>
      <c r="OBG85" s="119"/>
      <c r="OBH85" s="116"/>
      <c r="OBI85" s="201"/>
      <c r="OBJ85" s="118"/>
      <c r="OBK85" s="119"/>
      <c r="OBL85" s="119"/>
      <c r="OBM85" s="119"/>
      <c r="OBN85" s="119"/>
      <c r="OBO85" s="119"/>
      <c r="OBP85" s="116"/>
      <c r="OBQ85" s="201"/>
      <c r="OBR85" s="118"/>
      <c r="OBS85" s="119"/>
      <c r="OBT85" s="119"/>
      <c r="OBU85" s="119"/>
      <c r="OBV85" s="119"/>
      <c r="OBW85" s="119"/>
      <c r="OBX85" s="116"/>
      <c r="OBY85" s="201"/>
      <c r="OBZ85" s="118"/>
      <c r="OCA85" s="119"/>
      <c r="OCB85" s="119"/>
      <c r="OCC85" s="119"/>
      <c r="OCD85" s="119"/>
      <c r="OCE85" s="119"/>
      <c r="OCF85" s="116"/>
      <c r="OCG85" s="201"/>
      <c r="OCH85" s="118"/>
      <c r="OCI85" s="119"/>
      <c r="OCJ85" s="119"/>
      <c r="OCK85" s="119"/>
      <c r="OCL85" s="119"/>
      <c r="OCM85" s="119"/>
      <c r="OCN85" s="116"/>
      <c r="OCO85" s="201"/>
      <c r="OCP85" s="118"/>
      <c r="OCQ85" s="119"/>
      <c r="OCR85" s="119"/>
      <c r="OCS85" s="119"/>
      <c r="OCT85" s="119"/>
      <c r="OCU85" s="119"/>
      <c r="OCV85" s="116"/>
      <c r="OCW85" s="201"/>
      <c r="OCX85" s="118"/>
      <c r="OCY85" s="119"/>
      <c r="OCZ85" s="119"/>
      <c r="ODA85" s="119"/>
      <c r="ODB85" s="119"/>
      <c r="ODC85" s="119"/>
      <c r="ODD85" s="116"/>
      <c r="ODE85" s="201"/>
      <c r="ODF85" s="118"/>
      <c r="ODG85" s="119"/>
      <c r="ODH85" s="119"/>
      <c r="ODI85" s="119"/>
      <c r="ODJ85" s="119"/>
      <c r="ODK85" s="119"/>
      <c r="ODL85" s="116"/>
      <c r="ODM85" s="201"/>
      <c r="ODN85" s="118"/>
      <c r="ODO85" s="119"/>
      <c r="ODP85" s="119"/>
      <c r="ODQ85" s="119"/>
      <c r="ODR85" s="119"/>
      <c r="ODS85" s="119"/>
      <c r="ODT85" s="116"/>
      <c r="ODU85" s="201"/>
      <c r="ODV85" s="118"/>
      <c r="ODW85" s="119"/>
      <c r="ODX85" s="119"/>
      <c r="ODY85" s="119"/>
      <c r="ODZ85" s="119"/>
      <c r="OEA85" s="119"/>
      <c r="OEB85" s="116"/>
      <c r="OEC85" s="201"/>
      <c r="OED85" s="118"/>
      <c r="OEE85" s="119"/>
      <c r="OEF85" s="119"/>
      <c r="OEG85" s="119"/>
      <c r="OEH85" s="119"/>
      <c r="OEI85" s="119"/>
      <c r="OEJ85" s="116"/>
      <c r="OEK85" s="201"/>
      <c r="OEL85" s="118"/>
      <c r="OEM85" s="119"/>
      <c r="OEN85" s="119"/>
      <c r="OEO85" s="119"/>
      <c r="OEP85" s="119"/>
      <c r="OEQ85" s="119"/>
      <c r="OER85" s="116"/>
      <c r="OES85" s="201"/>
      <c r="OET85" s="118"/>
      <c r="OEU85" s="119"/>
      <c r="OEV85" s="119"/>
      <c r="OEW85" s="119"/>
      <c r="OEX85" s="119"/>
      <c r="OEY85" s="119"/>
      <c r="OEZ85" s="116"/>
      <c r="OFA85" s="201"/>
      <c r="OFB85" s="118"/>
      <c r="OFC85" s="119"/>
      <c r="OFD85" s="119"/>
      <c r="OFE85" s="119"/>
      <c r="OFF85" s="119"/>
      <c r="OFG85" s="119"/>
      <c r="OFH85" s="116"/>
      <c r="OFI85" s="201"/>
      <c r="OFJ85" s="118"/>
      <c r="OFK85" s="119"/>
      <c r="OFL85" s="119"/>
      <c r="OFM85" s="119"/>
      <c r="OFN85" s="119"/>
      <c r="OFO85" s="119"/>
      <c r="OFP85" s="116"/>
      <c r="OFQ85" s="201"/>
      <c r="OFR85" s="118"/>
      <c r="OFS85" s="119"/>
      <c r="OFT85" s="119"/>
      <c r="OFU85" s="119"/>
      <c r="OFV85" s="119"/>
      <c r="OFW85" s="119"/>
      <c r="OFX85" s="116"/>
      <c r="OFY85" s="201"/>
      <c r="OFZ85" s="118"/>
      <c r="OGA85" s="119"/>
      <c r="OGB85" s="119"/>
      <c r="OGC85" s="119"/>
      <c r="OGD85" s="119"/>
      <c r="OGE85" s="119"/>
      <c r="OGF85" s="116"/>
      <c r="OGG85" s="201"/>
      <c r="OGH85" s="118"/>
      <c r="OGI85" s="119"/>
      <c r="OGJ85" s="119"/>
      <c r="OGK85" s="119"/>
      <c r="OGL85" s="119"/>
      <c r="OGM85" s="119"/>
      <c r="OGN85" s="116"/>
      <c r="OGO85" s="201"/>
      <c r="OGP85" s="118"/>
      <c r="OGQ85" s="119"/>
      <c r="OGR85" s="119"/>
      <c r="OGS85" s="119"/>
      <c r="OGT85" s="119"/>
      <c r="OGU85" s="119"/>
      <c r="OGV85" s="116"/>
      <c r="OGW85" s="201"/>
      <c r="OGX85" s="118"/>
      <c r="OGY85" s="119"/>
      <c r="OGZ85" s="119"/>
      <c r="OHA85" s="119"/>
      <c r="OHB85" s="119"/>
      <c r="OHC85" s="119"/>
      <c r="OHD85" s="116"/>
      <c r="OHE85" s="201"/>
      <c r="OHF85" s="118"/>
      <c r="OHG85" s="119"/>
      <c r="OHH85" s="119"/>
      <c r="OHI85" s="119"/>
      <c r="OHJ85" s="119"/>
      <c r="OHK85" s="119"/>
      <c r="OHL85" s="116"/>
      <c r="OHM85" s="201"/>
      <c r="OHN85" s="118"/>
      <c r="OHO85" s="119"/>
      <c r="OHP85" s="119"/>
      <c r="OHQ85" s="119"/>
      <c r="OHR85" s="119"/>
      <c r="OHS85" s="119"/>
      <c r="OHT85" s="116"/>
      <c r="OHU85" s="201"/>
      <c r="OHV85" s="118"/>
      <c r="OHW85" s="119"/>
      <c r="OHX85" s="119"/>
      <c r="OHY85" s="119"/>
      <c r="OHZ85" s="119"/>
      <c r="OIA85" s="119"/>
      <c r="OIB85" s="116"/>
      <c r="OIC85" s="201"/>
      <c r="OID85" s="118"/>
      <c r="OIE85" s="119"/>
      <c r="OIF85" s="119"/>
      <c r="OIG85" s="119"/>
      <c r="OIH85" s="119"/>
      <c r="OII85" s="119"/>
      <c r="OIJ85" s="116"/>
      <c r="OIK85" s="201"/>
      <c r="OIL85" s="118"/>
      <c r="OIM85" s="119"/>
      <c r="OIN85" s="119"/>
      <c r="OIO85" s="119"/>
      <c r="OIP85" s="119"/>
      <c r="OIQ85" s="119"/>
      <c r="OIR85" s="116"/>
      <c r="OIS85" s="201"/>
      <c r="OIT85" s="118"/>
      <c r="OIU85" s="119"/>
      <c r="OIV85" s="119"/>
      <c r="OIW85" s="119"/>
      <c r="OIX85" s="119"/>
      <c r="OIY85" s="119"/>
      <c r="OIZ85" s="116"/>
      <c r="OJA85" s="201"/>
      <c r="OJB85" s="118"/>
      <c r="OJC85" s="119"/>
      <c r="OJD85" s="119"/>
      <c r="OJE85" s="119"/>
      <c r="OJF85" s="119"/>
      <c r="OJG85" s="119"/>
      <c r="OJH85" s="116"/>
      <c r="OJI85" s="201"/>
      <c r="OJJ85" s="118"/>
      <c r="OJK85" s="119"/>
      <c r="OJL85" s="119"/>
      <c r="OJM85" s="119"/>
      <c r="OJN85" s="119"/>
      <c r="OJO85" s="119"/>
      <c r="OJP85" s="116"/>
      <c r="OJQ85" s="201"/>
      <c r="OJR85" s="118"/>
      <c r="OJS85" s="119"/>
      <c r="OJT85" s="119"/>
      <c r="OJU85" s="119"/>
      <c r="OJV85" s="119"/>
      <c r="OJW85" s="119"/>
      <c r="OJX85" s="116"/>
      <c r="OJY85" s="201"/>
      <c r="OJZ85" s="118"/>
      <c r="OKA85" s="119"/>
      <c r="OKB85" s="119"/>
      <c r="OKC85" s="119"/>
      <c r="OKD85" s="119"/>
      <c r="OKE85" s="119"/>
      <c r="OKF85" s="116"/>
      <c r="OKG85" s="201"/>
      <c r="OKH85" s="118"/>
      <c r="OKI85" s="119"/>
      <c r="OKJ85" s="119"/>
      <c r="OKK85" s="119"/>
      <c r="OKL85" s="119"/>
      <c r="OKM85" s="119"/>
      <c r="OKN85" s="116"/>
      <c r="OKO85" s="201"/>
      <c r="OKP85" s="118"/>
      <c r="OKQ85" s="119"/>
      <c r="OKR85" s="119"/>
      <c r="OKS85" s="119"/>
      <c r="OKT85" s="119"/>
      <c r="OKU85" s="119"/>
      <c r="OKV85" s="116"/>
      <c r="OKW85" s="201"/>
      <c r="OKX85" s="118"/>
      <c r="OKY85" s="119"/>
      <c r="OKZ85" s="119"/>
      <c r="OLA85" s="119"/>
      <c r="OLB85" s="119"/>
      <c r="OLC85" s="119"/>
      <c r="OLD85" s="116"/>
      <c r="OLE85" s="201"/>
      <c r="OLF85" s="118"/>
      <c r="OLG85" s="119"/>
      <c r="OLH85" s="119"/>
      <c r="OLI85" s="119"/>
      <c r="OLJ85" s="119"/>
      <c r="OLK85" s="119"/>
      <c r="OLL85" s="116"/>
      <c r="OLM85" s="201"/>
      <c r="OLN85" s="118"/>
      <c r="OLO85" s="119"/>
      <c r="OLP85" s="119"/>
      <c r="OLQ85" s="119"/>
      <c r="OLR85" s="119"/>
      <c r="OLS85" s="119"/>
      <c r="OLT85" s="116"/>
      <c r="OLU85" s="201"/>
      <c r="OLV85" s="118"/>
      <c r="OLW85" s="119"/>
      <c r="OLX85" s="119"/>
      <c r="OLY85" s="119"/>
      <c r="OLZ85" s="119"/>
      <c r="OMA85" s="119"/>
      <c r="OMB85" s="116"/>
      <c r="OMC85" s="201"/>
      <c r="OMD85" s="118"/>
      <c r="OME85" s="119"/>
      <c r="OMF85" s="119"/>
      <c r="OMG85" s="119"/>
      <c r="OMH85" s="119"/>
      <c r="OMI85" s="119"/>
      <c r="OMJ85" s="116"/>
      <c r="OMK85" s="201"/>
      <c r="OML85" s="118"/>
      <c r="OMM85" s="119"/>
      <c r="OMN85" s="119"/>
      <c r="OMO85" s="119"/>
      <c r="OMP85" s="119"/>
      <c r="OMQ85" s="119"/>
      <c r="OMR85" s="116"/>
      <c r="OMS85" s="201"/>
      <c r="OMT85" s="118"/>
      <c r="OMU85" s="119"/>
      <c r="OMV85" s="119"/>
      <c r="OMW85" s="119"/>
      <c r="OMX85" s="119"/>
      <c r="OMY85" s="119"/>
      <c r="OMZ85" s="116"/>
      <c r="ONA85" s="201"/>
      <c r="ONB85" s="118"/>
      <c r="ONC85" s="119"/>
      <c r="OND85" s="119"/>
      <c r="ONE85" s="119"/>
      <c r="ONF85" s="119"/>
      <c r="ONG85" s="119"/>
      <c r="ONH85" s="116"/>
      <c r="ONI85" s="201"/>
      <c r="ONJ85" s="118"/>
      <c r="ONK85" s="119"/>
      <c r="ONL85" s="119"/>
      <c r="ONM85" s="119"/>
      <c r="ONN85" s="119"/>
      <c r="ONO85" s="119"/>
      <c r="ONP85" s="116"/>
      <c r="ONQ85" s="201"/>
      <c r="ONR85" s="118"/>
      <c r="ONS85" s="119"/>
      <c r="ONT85" s="119"/>
      <c r="ONU85" s="119"/>
      <c r="ONV85" s="119"/>
      <c r="ONW85" s="119"/>
      <c r="ONX85" s="116"/>
      <c r="ONY85" s="201"/>
      <c r="ONZ85" s="118"/>
      <c r="OOA85" s="119"/>
      <c r="OOB85" s="119"/>
      <c r="OOC85" s="119"/>
      <c r="OOD85" s="119"/>
      <c r="OOE85" s="119"/>
      <c r="OOF85" s="116"/>
      <c r="OOG85" s="201"/>
      <c r="OOH85" s="118"/>
      <c r="OOI85" s="119"/>
      <c r="OOJ85" s="119"/>
      <c r="OOK85" s="119"/>
      <c r="OOL85" s="119"/>
      <c r="OOM85" s="119"/>
      <c r="OON85" s="116"/>
      <c r="OOO85" s="201"/>
      <c r="OOP85" s="118"/>
      <c r="OOQ85" s="119"/>
      <c r="OOR85" s="119"/>
      <c r="OOS85" s="119"/>
      <c r="OOT85" s="119"/>
      <c r="OOU85" s="119"/>
      <c r="OOV85" s="116"/>
      <c r="OOW85" s="201"/>
      <c r="OOX85" s="118"/>
      <c r="OOY85" s="119"/>
      <c r="OOZ85" s="119"/>
      <c r="OPA85" s="119"/>
      <c r="OPB85" s="119"/>
      <c r="OPC85" s="119"/>
      <c r="OPD85" s="116"/>
      <c r="OPE85" s="201"/>
      <c r="OPF85" s="118"/>
      <c r="OPG85" s="119"/>
      <c r="OPH85" s="119"/>
      <c r="OPI85" s="119"/>
      <c r="OPJ85" s="119"/>
      <c r="OPK85" s="119"/>
      <c r="OPL85" s="116"/>
      <c r="OPM85" s="201"/>
      <c r="OPN85" s="118"/>
      <c r="OPO85" s="119"/>
      <c r="OPP85" s="119"/>
      <c r="OPQ85" s="119"/>
      <c r="OPR85" s="119"/>
      <c r="OPS85" s="119"/>
      <c r="OPT85" s="116"/>
      <c r="OPU85" s="201"/>
      <c r="OPV85" s="118"/>
      <c r="OPW85" s="119"/>
      <c r="OPX85" s="119"/>
      <c r="OPY85" s="119"/>
      <c r="OPZ85" s="119"/>
      <c r="OQA85" s="119"/>
      <c r="OQB85" s="116"/>
      <c r="OQC85" s="201"/>
      <c r="OQD85" s="118"/>
      <c r="OQE85" s="119"/>
      <c r="OQF85" s="119"/>
      <c r="OQG85" s="119"/>
      <c r="OQH85" s="119"/>
      <c r="OQI85" s="119"/>
      <c r="OQJ85" s="116"/>
      <c r="OQK85" s="201"/>
      <c r="OQL85" s="118"/>
      <c r="OQM85" s="119"/>
      <c r="OQN85" s="119"/>
      <c r="OQO85" s="119"/>
      <c r="OQP85" s="119"/>
      <c r="OQQ85" s="119"/>
      <c r="OQR85" s="116"/>
      <c r="OQS85" s="201"/>
      <c r="OQT85" s="118"/>
      <c r="OQU85" s="119"/>
      <c r="OQV85" s="119"/>
      <c r="OQW85" s="119"/>
      <c r="OQX85" s="119"/>
      <c r="OQY85" s="119"/>
      <c r="OQZ85" s="116"/>
      <c r="ORA85" s="201"/>
      <c r="ORB85" s="118"/>
      <c r="ORC85" s="119"/>
      <c r="ORD85" s="119"/>
      <c r="ORE85" s="119"/>
      <c r="ORF85" s="119"/>
      <c r="ORG85" s="119"/>
      <c r="ORH85" s="116"/>
      <c r="ORI85" s="201"/>
      <c r="ORJ85" s="118"/>
      <c r="ORK85" s="119"/>
      <c r="ORL85" s="119"/>
      <c r="ORM85" s="119"/>
      <c r="ORN85" s="119"/>
      <c r="ORO85" s="119"/>
      <c r="ORP85" s="116"/>
      <c r="ORQ85" s="201"/>
      <c r="ORR85" s="118"/>
      <c r="ORS85" s="119"/>
      <c r="ORT85" s="119"/>
      <c r="ORU85" s="119"/>
      <c r="ORV85" s="119"/>
      <c r="ORW85" s="119"/>
      <c r="ORX85" s="116"/>
      <c r="ORY85" s="201"/>
      <c r="ORZ85" s="118"/>
      <c r="OSA85" s="119"/>
      <c r="OSB85" s="119"/>
      <c r="OSC85" s="119"/>
      <c r="OSD85" s="119"/>
      <c r="OSE85" s="119"/>
      <c r="OSF85" s="116"/>
      <c r="OSG85" s="201"/>
      <c r="OSH85" s="118"/>
      <c r="OSI85" s="119"/>
      <c r="OSJ85" s="119"/>
      <c r="OSK85" s="119"/>
      <c r="OSL85" s="119"/>
      <c r="OSM85" s="119"/>
      <c r="OSN85" s="116"/>
      <c r="OSO85" s="201"/>
      <c r="OSP85" s="118"/>
      <c r="OSQ85" s="119"/>
      <c r="OSR85" s="119"/>
      <c r="OSS85" s="119"/>
      <c r="OST85" s="119"/>
      <c r="OSU85" s="119"/>
      <c r="OSV85" s="116"/>
      <c r="OSW85" s="201"/>
      <c r="OSX85" s="118"/>
      <c r="OSY85" s="119"/>
      <c r="OSZ85" s="119"/>
      <c r="OTA85" s="119"/>
      <c r="OTB85" s="119"/>
      <c r="OTC85" s="119"/>
      <c r="OTD85" s="116"/>
      <c r="OTE85" s="201"/>
      <c r="OTF85" s="118"/>
      <c r="OTG85" s="119"/>
      <c r="OTH85" s="119"/>
      <c r="OTI85" s="119"/>
      <c r="OTJ85" s="119"/>
      <c r="OTK85" s="119"/>
      <c r="OTL85" s="116"/>
      <c r="OTM85" s="201"/>
      <c r="OTN85" s="118"/>
      <c r="OTO85" s="119"/>
      <c r="OTP85" s="119"/>
      <c r="OTQ85" s="119"/>
      <c r="OTR85" s="119"/>
      <c r="OTS85" s="119"/>
      <c r="OTT85" s="116"/>
      <c r="OTU85" s="201"/>
      <c r="OTV85" s="118"/>
      <c r="OTW85" s="119"/>
      <c r="OTX85" s="119"/>
      <c r="OTY85" s="119"/>
      <c r="OTZ85" s="119"/>
      <c r="OUA85" s="119"/>
      <c r="OUB85" s="116"/>
      <c r="OUC85" s="201"/>
      <c r="OUD85" s="118"/>
      <c r="OUE85" s="119"/>
      <c r="OUF85" s="119"/>
      <c r="OUG85" s="119"/>
      <c r="OUH85" s="119"/>
      <c r="OUI85" s="119"/>
      <c r="OUJ85" s="116"/>
      <c r="OUK85" s="201"/>
      <c r="OUL85" s="118"/>
      <c r="OUM85" s="119"/>
      <c r="OUN85" s="119"/>
      <c r="OUO85" s="119"/>
      <c r="OUP85" s="119"/>
      <c r="OUQ85" s="119"/>
      <c r="OUR85" s="116"/>
      <c r="OUS85" s="201"/>
      <c r="OUT85" s="118"/>
      <c r="OUU85" s="119"/>
      <c r="OUV85" s="119"/>
      <c r="OUW85" s="119"/>
      <c r="OUX85" s="119"/>
      <c r="OUY85" s="119"/>
      <c r="OUZ85" s="116"/>
      <c r="OVA85" s="201"/>
      <c r="OVB85" s="118"/>
      <c r="OVC85" s="119"/>
      <c r="OVD85" s="119"/>
      <c r="OVE85" s="119"/>
      <c r="OVF85" s="119"/>
      <c r="OVG85" s="119"/>
      <c r="OVH85" s="116"/>
      <c r="OVI85" s="201"/>
      <c r="OVJ85" s="118"/>
      <c r="OVK85" s="119"/>
      <c r="OVL85" s="119"/>
      <c r="OVM85" s="119"/>
      <c r="OVN85" s="119"/>
      <c r="OVO85" s="119"/>
      <c r="OVP85" s="116"/>
      <c r="OVQ85" s="201"/>
      <c r="OVR85" s="118"/>
      <c r="OVS85" s="119"/>
      <c r="OVT85" s="119"/>
      <c r="OVU85" s="119"/>
      <c r="OVV85" s="119"/>
      <c r="OVW85" s="119"/>
      <c r="OVX85" s="116"/>
      <c r="OVY85" s="201"/>
      <c r="OVZ85" s="118"/>
      <c r="OWA85" s="119"/>
      <c r="OWB85" s="119"/>
      <c r="OWC85" s="119"/>
      <c r="OWD85" s="119"/>
      <c r="OWE85" s="119"/>
      <c r="OWF85" s="116"/>
      <c r="OWG85" s="201"/>
      <c r="OWH85" s="118"/>
      <c r="OWI85" s="119"/>
      <c r="OWJ85" s="119"/>
      <c r="OWK85" s="119"/>
      <c r="OWL85" s="119"/>
      <c r="OWM85" s="119"/>
      <c r="OWN85" s="116"/>
      <c r="OWO85" s="201"/>
      <c r="OWP85" s="118"/>
      <c r="OWQ85" s="119"/>
      <c r="OWR85" s="119"/>
      <c r="OWS85" s="119"/>
      <c r="OWT85" s="119"/>
      <c r="OWU85" s="119"/>
      <c r="OWV85" s="116"/>
      <c r="OWW85" s="201"/>
      <c r="OWX85" s="118"/>
      <c r="OWY85" s="119"/>
      <c r="OWZ85" s="119"/>
      <c r="OXA85" s="119"/>
      <c r="OXB85" s="119"/>
      <c r="OXC85" s="119"/>
      <c r="OXD85" s="116"/>
      <c r="OXE85" s="201"/>
      <c r="OXF85" s="118"/>
      <c r="OXG85" s="119"/>
      <c r="OXH85" s="119"/>
      <c r="OXI85" s="119"/>
      <c r="OXJ85" s="119"/>
      <c r="OXK85" s="119"/>
      <c r="OXL85" s="116"/>
      <c r="OXM85" s="201"/>
      <c r="OXN85" s="118"/>
      <c r="OXO85" s="119"/>
      <c r="OXP85" s="119"/>
      <c r="OXQ85" s="119"/>
      <c r="OXR85" s="119"/>
      <c r="OXS85" s="119"/>
      <c r="OXT85" s="116"/>
      <c r="OXU85" s="201"/>
      <c r="OXV85" s="118"/>
      <c r="OXW85" s="119"/>
      <c r="OXX85" s="119"/>
      <c r="OXY85" s="119"/>
      <c r="OXZ85" s="119"/>
      <c r="OYA85" s="119"/>
      <c r="OYB85" s="116"/>
      <c r="OYC85" s="201"/>
      <c r="OYD85" s="118"/>
      <c r="OYE85" s="119"/>
      <c r="OYF85" s="119"/>
      <c r="OYG85" s="119"/>
      <c r="OYH85" s="119"/>
      <c r="OYI85" s="119"/>
      <c r="OYJ85" s="116"/>
      <c r="OYK85" s="201"/>
      <c r="OYL85" s="118"/>
      <c r="OYM85" s="119"/>
      <c r="OYN85" s="119"/>
      <c r="OYO85" s="119"/>
      <c r="OYP85" s="119"/>
      <c r="OYQ85" s="119"/>
      <c r="OYR85" s="116"/>
      <c r="OYS85" s="201"/>
      <c r="OYT85" s="118"/>
      <c r="OYU85" s="119"/>
      <c r="OYV85" s="119"/>
      <c r="OYW85" s="119"/>
      <c r="OYX85" s="119"/>
      <c r="OYY85" s="119"/>
      <c r="OYZ85" s="116"/>
      <c r="OZA85" s="201"/>
      <c r="OZB85" s="118"/>
      <c r="OZC85" s="119"/>
      <c r="OZD85" s="119"/>
      <c r="OZE85" s="119"/>
      <c r="OZF85" s="119"/>
      <c r="OZG85" s="119"/>
      <c r="OZH85" s="116"/>
      <c r="OZI85" s="201"/>
      <c r="OZJ85" s="118"/>
      <c r="OZK85" s="119"/>
      <c r="OZL85" s="119"/>
      <c r="OZM85" s="119"/>
      <c r="OZN85" s="119"/>
      <c r="OZO85" s="119"/>
      <c r="OZP85" s="116"/>
      <c r="OZQ85" s="201"/>
      <c r="OZR85" s="118"/>
      <c r="OZS85" s="119"/>
      <c r="OZT85" s="119"/>
      <c r="OZU85" s="119"/>
      <c r="OZV85" s="119"/>
      <c r="OZW85" s="119"/>
      <c r="OZX85" s="116"/>
      <c r="OZY85" s="201"/>
      <c r="OZZ85" s="118"/>
      <c r="PAA85" s="119"/>
      <c r="PAB85" s="119"/>
      <c r="PAC85" s="119"/>
      <c r="PAD85" s="119"/>
      <c r="PAE85" s="119"/>
      <c r="PAF85" s="116"/>
      <c r="PAG85" s="201"/>
      <c r="PAH85" s="118"/>
      <c r="PAI85" s="119"/>
      <c r="PAJ85" s="119"/>
      <c r="PAK85" s="119"/>
      <c r="PAL85" s="119"/>
      <c r="PAM85" s="119"/>
      <c r="PAN85" s="116"/>
      <c r="PAO85" s="201"/>
      <c r="PAP85" s="118"/>
      <c r="PAQ85" s="119"/>
      <c r="PAR85" s="119"/>
      <c r="PAS85" s="119"/>
      <c r="PAT85" s="119"/>
      <c r="PAU85" s="119"/>
      <c r="PAV85" s="116"/>
      <c r="PAW85" s="201"/>
      <c r="PAX85" s="118"/>
      <c r="PAY85" s="119"/>
      <c r="PAZ85" s="119"/>
      <c r="PBA85" s="119"/>
      <c r="PBB85" s="119"/>
      <c r="PBC85" s="119"/>
      <c r="PBD85" s="116"/>
      <c r="PBE85" s="201"/>
      <c r="PBF85" s="118"/>
      <c r="PBG85" s="119"/>
      <c r="PBH85" s="119"/>
      <c r="PBI85" s="119"/>
      <c r="PBJ85" s="119"/>
      <c r="PBK85" s="119"/>
      <c r="PBL85" s="116"/>
      <c r="PBM85" s="201"/>
      <c r="PBN85" s="118"/>
      <c r="PBO85" s="119"/>
      <c r="PBP85" s="119"/>
      <c r="PBQ85" s="119"/>
      <c r="PBR85" s="119"/>
      <c r="PBS85" s="119"/>
      <c r="PBT85" s="116"/>
      <c r="PBU85" s="201"/>
      <c r="PBV85" s="118"/>
      <c r="PBW85" s="119"/>
      <c r="PBX85" s="119"/>
      <c r="PBY85" s="119"/>
      <c r="PBZ85" s="119"/>
      <c r="PCA85" s="119"/>
      <c r="PCB85" s="116"/>
      <c r="PCC85" s="201"/>
      <c r="PCD85" s="118"/>
      <c r="PCE85" s="119"/>
      <c r="PCF85" s="119"/>
      <c r="PCG85" s="119"/>
      <c r="PCH85" s="119"/>
      <c r="PCI85" s="119"/>
      <c r="PCJ85" s="116"/>
      <c r="PCK85" s="201"/>
      <c r="PCL85" s="118"/>
      <c r="PCM85" s="119"/>
      <c r="PCN85" s="119"/>
      <c r="PCO85" s="119"/>
      <c r="PCP85" s="119"/>
      <c r="PCQ85" s="119"/>
      <c r="PCR85" s="116"/>
      <c r="PCS85" s="201"/>
      <c r="PCT85" s="118"/>
      <c r="PCU85" s="119"/>
      <c r="PCV85" s="119"/>
      <c r="PCW85" s="119"/>
      <c r="PCX85" s="119"/>
      <c r="PCY85" s="119"/>
      <c r="PCZ85" s="116"/>
      <c r="PDA85" s="201"/>
      <c r="PDB85" s="118"/>
      <c r="PDC85" s="119"/>
      <c r="PDD85" s="119"/>
      <c r="PDE85" s="119"/>
      <c r="PDF85" s="119"/>
      <c r="PDG85" s="119"/>
      <c r="PDH85" s="116"/>
      <c r="PDI85" s="201"/>
      <c r="PDJ85" s="118"/>
      <c r="PDK85" s="119"/>
      <c r="PDL85" s="119"/>
      <c r="PDM85" s="119"/>
      <c r="PDN85" s="119"/>
      <c r="PDO85" s="119"/>
      <c r="PDP85" s="116"/>
      <c r="PDQ85" s="201"/>
      <c r="PDR85" s="118"/>
      <c r="PDS85" s="119"/>
      <c r="PDT85" s="119"/>
      <c r="PDU85" s="119"/>
      <c r="PDV85" s="119"/>
      <c r="PDW85" s="119"/>
      <c r="PDX85" s="116"/>
      <c r="PDY85" s="201"/>
      <c r="PDZ85" s="118"/>
      <c r="PEA85" s="119"/>
      <c r="PEB85" s="119"/>
      <c r="PEC85" s="119"/>
      <c r="PED85" s="119"/>
      <c r="PEE85" s="119"/>
      <c r="PEF85" s="116"/>
      <c r="PEG85" s="201"/>
      <c r="PEH85" s="118"/>
      <c r="PEI85" s="119"/>
      <c r="PEJ85" s="119"/>
      <c r="PEK85" s="119"/>
      <c r="PEL85" s="119"/>
      <c r="PEM85" s="119"/>
      <c r="PEN85" s="116"/>
      <c r="PEO85" s="201"/>
      <c r="PEP85" s="118"/>
      <c r="PEQ85" s="119"/>
      <c r="PER85" s="119"/>
      <c r="PES85" s="119"/>
      <c r="PET85" s="119"/>
      <c r="PEU85" s="119"/>
      <c r="PEV85" s="116"/>
      <c r="PEW85" s="201"/>
      <c r="PEX85" s="118"/>
      <c r="PEY85" s="119"/>
      <c r="PEZ85" s="119"/>
      <c r="PFA85" s="119"/>
      <c r="PFB85" s="119"/>
      <c r="PFC85" s="119"/>
      <c r="PFD85" s="116"/>
      <c r="PFE85" s="201"/>
      <c r="PFF85" s="118"/>
      <c r="PFG85" s="119"/>
      <c r="PFH85" s="119"/>
      <c r="PFI85" s="119"/>
      <c r="PFJ85" s="119"/>
      <c r="PFK85" s="119"/>
      <c r="PFL85" s="116"/>
      <c r="PFM85" s="201"/>
      <c r="PFN85" s="118"/>
      <c r="PFO85" s="119"/>
      <c r="PFP85" s="119"/>
      <c r="PFQ85" s="119"/>
      <c r="PFR85" s="119"/>
      <c r="PFS85" s="119"/>
      <c r="PFT85" s="116"/>
      <c r="PFU85" s="201"/>
      <c r="PFV85" s="118"/>
      <c r="PFW85" s="119"/>
      <c r="PFX85" s="119"/>
      <c r="PFY85" s="119"/>
      <c r="PFZ85" s="119"/>
      <c r="PGA85" s="119"/>
      <c r="PGB85" s="116"/>
      <c r="PGC85" s="201"/>
      <c r="PGD85" s="118"/>
      <c r="PGE85" s="119"/>
      <c r="PGF85" s="119"/>
      <c r="PGG85" s="119"/>
      <c r="PGH85" s="119"/>
      <c r="PGI85" s="119"/>
      <c r="PGJ85" s="116"/>
      <c r="PGK85" s="201"/>
      <c r="PGL85" s="118"/>
      <c r="PGM85" s="119"/>
      <c r="PGN85" s="119"/>
      <c r="PGO85" s="119"/>
      <c r="PGP85" s="119"/>
      <c r="PGQ85" s="119"/>
      <c r="PGR85" s="116"/>
      <c r="PGS85" s="201"/>
      <c r="PGT85" s="118"/>
      <c r="PGU85" s="119"/>
      <c r="PGV85" s="119"/>
      <c r="PGW85" s="119"/>
      <c r="PGX85" s="119"/>
      <c r="PGY85" s="119"/>
      <c r="PGZ85" s="116"/>
      <c r="PHA85" s="201"/>
      <c r="PHB85" s="118"/>
      <c r="PHC85" s="119"/>
      <c r="PHD85" s="119"/>
      <c r="PHE85" s="119"/>
      <c r="PHF85" s="119"/>
      <c r="PHG85" s="119"/>
      <c r="PHH85" s="116"/>
      <c r="PHI85" s="201"/>
      <c r="PHJ85" s="118"/>
      <c r="PHK85" s="119"/>
      <c r="PHL85" s="119"/>
      <c r="PHM85" s="119"/>
      <c r="PHN85" s="119"/>
      <c r="PHO85" s="119"/>
      <c r="PHP85" s="116"/>
      <c r="PHQ85" s="201"/>
      <c r="PHR85" s="118"/>
      <c r="PHS85" s="119"/>
      <c r="PHT85" s="119"/>
      <c r="PHU85" s="119"/>
      <c r="PHV85" s="119"/>
      <c r="PHW85" s="119"/>
      <c r="PHX85" s="116"/>
      <c r="PHY85" s="201"/>
      <c r="PHZ85" s="118"/>
      <c r="PIA85" s="119"/>
      <c r="PIB85" s="119"/>
      <c r="PIC85" s="119"/>
      <c r="PID85" s="119"/>
      <c r="PIE85" s="119"/>
      <c r="PIF85" s="116"/>
      <c r="PIG85" s="201"/>
      <c r="PIH85" s="118"/>
      <c r="PII85" s="119"/>
      <c r="PIJ85" s="119"/>
      <c r="PIK85" s="119"/>
      <c r="PIL85" s="119"/>
      <c r="PIM85" s="119"/>
      <c r="PIN85" s="116"/>
      <c r="PIO85" s="201"/>
      <c r="PIP85" s="118"/>
      <c r="PIQ85" s="119"/>
      <c r="PIR85" s="119"/>
      <c r="PIS85" s="119"/>
      <c r="PIT85" s="119"/>
      <c r="PIU85" s="119"/>
      <c r="PIV85" s="116"/>
      <c r="PIW85" s="201"/>
      <c r="PIX85" s="118"/>
      <c r="PIY85" s="119"/>
      <c r="PIZ85" s="119"/>
      <c r="PJA85" s="119"/>
      <c r="PJB85" s="119"/>
      <c r="PJC85" s="119"/>
      <c r="PJD85" s="116"/>
      <c r="PJE85" s="201"/>
      <c r="PJF85" s="118"/>
      <c r="PJG85" s="119"/>
      <c r="PJH85" s="119"/>
      <c r="PJI85" s="119"/>
      <c r="PJJ85" s="119"/>
      <c r="PJK85" s="119"/>
      <c r="PJL85" s="116"/>
      <c r="PJM85" s="201"/>
      <c r="PJN85" s="118"/>
      <c r="PJO85" s="119"/>
      <c r="PJP85" s="119"/>
      <c r="PJQ85" s="119"/>
      <c r="PJR85" s="119"/>
      <c r="PJS85" s="119"/>
      <c r="PJT85" s="116"/>
      <c r="PJU85" s="201"/>
      <c r="PJV85" s="118"/>
      <c r="PJW85" s="119"/>
      <c r="PJX85" s="119"/>
      <c r="PJY85" s="119"/>
      <c r="PJZ85" s="119"/>
      <c r="PKA85" s="119"/>
      <c r="PKB85" s="116"/>
      <c r="PKC85" s="201"/>
      <c r="PKD85" s="118"/>
      <c r="PKE85" s="119"/>
      <c r="PKF85" s="119"/>
      <c r="PKG85" s="119"/>
      <c r="PKH85" s="119"/>
      <c r="PKI85" s="119"/>
      <c r="PKJ85" s="116"/>
      <c r="PKK85" s="201"/>
      <c r="PKL85" s="118"/>
      <c r="PKM85" s="119"/>
      <c r="PKN85" s="119"/>
      <c r="PKO85" s="119"/>
      <c r="PKP85" s="119"/>
      <c r="PKQ85" s="119"/>
      <c r="PKR85" s="116"/>
      <c r="PKS85" s="201"/>
      <c r="PKT85" s="118"/>
      <c r="PKU85" s="119"/>
      <c r="PKV85" s="119"/>
      <c r="PKW85" s="119"/>
      <c r="PKX85" s="119"/>
      <c r="PKY85" s="119"/>
      <c r="PKZ85" s="116"/>
      <c r="PLA85" s="201"/>
      <c r="PLB85" s="118"/>
      <c r="PLC85" s="119"/>
      <c r="PLD85" s="119"/>
      <c r="PLE85" s="119"/>
      <c r="PLF85" s="119"/>
      <c r="PLG85" s="119"/>
      <c r="PLH85" s="116"/>
      <c r="PLI85" s="201"/>
      <c r="PLJ85" s="118"/>
      <c r="PLK85" s="119"/>
      <c r="PLL85" s="119"/>
      <c r="PLM85" s="119"/>
      <c r="PLN85" s="119"/>
      <c r="PLO85" s="119"/>
      <c r="PLP85" s="116"/>
      <c r="PLQ85" s="201"/>
      <c r="PLR85" s="118"/>
      <c r="PLS85" s="119"/>
      <c r="PLT85" s="119"/>
      <c r="PLU85" s="119"/>
      <c r="PLV85" s="119"/>
      <c r="PLW85" s="119"/>
      <c r="PLX85" s="116"/>
      <c r="PLY85" s="201"/>
      <c r="PLZ85" s="118"/>
      <c r="PMA85" s="119"/>
      <c r="PMB85" s="119"/>
      <c r="PMC85" s="119"/>
      <c r="PMD85" s="119"/>
      <c r="PME85" s="119"/>
      <c r="PMF85" s="116"/>
      <c r="PMG85" s="201"/>
      <c r="PMH85" s="118"/>
      <c r="PMI85" s="119"/>
      <c r="PMJ85" s="119"/>
      <c r="PMK85" s="119"/>
      <c r="PML85" s="119"/>
      <c r="PMM85" s="119"/>
      <c r="PMN85" s="116"/>
      <c r="PMO85" s="201"/>
      <c r="PMP85" s="118"/>
      <c r="PMQ85" s="119"/>
      <c r="PMR85" s="119"/>
      <c r="PMS85" s="119"/>
      <c r="PMT85" s="119"/>
      <c r="PMU85" s="119"/>
      <c r="PMV85" s="116"/>
      <c r="PMW85" s="201"/>
      <c r="PMX85" s="118"/>
      <c r="PMY85" s="119"/>
      <c r="PMZ85" s="119"/>
      <c r="PNA85" s="119"/>
      <c r="PNB85" s="119"/>
      <c r="PNC85" s="119"/>
      <c r="PND85" s="116"/>
      <c r="PNE85" s="201"/>
      <c r="PNF85" s="118"/>
      <c r="PNG85" s="119"/>
      <c r="PNH85" s="119"/>
      <c r="PNI85" s="119"/>
      <c r="PNJ85" s="119"/>
      <c r="PNK85" s="119"/>
      <c r="PNL85" s="116"/>
      <c r="PNM85" s="201"/>
      <c r="PNN85" s="118"/>
      <c r="PNO85" s="119"/>
      <c r="PNP85" s="119"/>
      <c r="PNQ85" s="119"/>
      <c r="PNR85" s="119"/>
      <c r="PNS85" s="119"/>
      <c r="PNT85" s="116"/>
      <c r="PNU85" s="201"/>
      <c r="PNV85" s="118"/>
      <c r="PNW85" s="119"/>
      <c r="PNX85" s="119"/>
      <c r="PNY85" s="119"/>
      <c r="PNZ85" s="119"/>
      <c r="POA85" s="119"/>
      <c r="POB85" s="116"/>
      <c r="POC85" s="201"/>
      <c r="POD85" s="118"/>
      <c r="POE85" s="119"/>
      <c r="POF85" s="119"/>
      <c r="POG85" s="119"/>
      <c r="POH85" s="119"/>
      <c r="POI85" s="119"/>
      <c r="POJ85" s="116"/>
      <c r="POK85" s="201"/>
      <c r="POL85" s="118"/>
      <c r="POM85" s="119"/>
      <c r="PON85" s="119"/>
      <c r="POO85" s="119"/>
      <c r="POP85" s="119"/>
      <c r="POQ85" s="119"/>
      <c r="POR85" s="116"/>
      <c r="POS85" s="201"/>
      <c r="POT85" s="118"/>
      <c r="POU85" s="119"/>
      <c r="POV85" s="119"/>
      <c r="POW85" s="119"/>
      <c r="POX85" s="119"/>
      <c r="POY85" s="119"/>
      <c r="POZ85" s="116"/>
      <c r="PPA85" s="201"/>
      <c r="PPB85" s="118"/>
      <c r="PPC85" s="119"/>
      <c r="PPD85" s="119"/>
      <c r="PPE85" s="119"/>
      <c r="PPF85" s="119"/>
      <c r="PPG85" s="119"/>
      <c r="PPH85" s="116"/>
      <c r="PPI85" s="201"/>
      <c r="PPJ85" s="118"/>
      <c r="PPK85" s="119"/>
      <c r="PPL85" s="119"/>
      <c r="PPM85" s="119"/>
      <c r="PPN85" s="119"/>
      <c r="PPO85" s="119"/>
      <c r="PPP85" s="116"/>
      <c r="PPQ85" s="201"/>
      <c r="PPR85" s="118"/>
      <c r="PPS85" s="119"/>
      <c r="PPT85" s="119"/>
      <c r="PPU85" s="119"/>
      <c r="PPV85" s="119"/>
      <c r="PPW85" s="119"/>
      <c r="PPX85" s="116"/>
      <c r="PPY85" s="201"/>
      <c r="PPZ85" s="118"/>
      <c r="PQA85" s="119"/>
      <c r="PQB85" s="119"/>
      <c r="PQC85" s="119"/>
      <c r="PQD85" s="119"/>
      <c r="PQE85" s="119"/>
      <c r="PQF85" s="116"/>
      <c r="PQG85" s="201"/>
      <c r="PQH85" s="118"/>
      <c r="PQI85" s="119"/>
      <c r="PQJ85" s="119"/>
      <c r="PQK85" s="119"/>
      <c r="PQL85" s="119"/>
      <c r="PQM85" s="119"/>
      <c r="PQN85" s="116"/>
      <c r="PQO85" s="201"/>
      <c r="PQP85" s="118"/>
      <c r="PQQ85" s="119"/>
      <c r="PQR85" s="119"/>
      <c r="PQS85" s="119"/>
      <c r="PQT85" s="119"/>
      <c r="PQU85" s="119"/>
      <c r="PQV85" s="116"/>
      <c r="PQW85" s="201"/>
      <c r="PQX85" s="118"/>
      <c r="PQY85" s="119"/>
      <c r="PQZ85" s="119"/>
      <c r="PRA85" s="119"/>
      <c r="PRB85" s="119"/>
      <c r="PRC85" s="119"/>
      <c r="PRD85" s="116"/>
      <c r="PRE85" s="201"/>
      <c r="PRF85" s="118"/>
      <c r="PRG85" s="119"/>
      <c r="PRH85" s="119"/>
      <c r="PRI85" s="119"/>
      <c r="PRJ85" s="119"/>
      <c r="PRK85" s="119"/>
      <c r="PRL85" s="116"/>
      <c r="PRM85" s="201"/>
      <c r="PRN85" s="118"/>
      <c r="PRO85" s="119"/>
      <c r="PRP85" s="119"/>
      <c r="PRQ85" s="119"/>
      <c r="PRR85" s="119"/>
      <c r="PRS85" s="119"/>
      <c r="PRT85" s="116"/>
      <c r="PRU85" s="201"/>
      <c r="PRV85" s="118"/>
      <c r="PRW85" s="119"/>
      <c r="PRX85" s="119"/>
      <c r="PRY85" s="119"/>
      <c r="PRZ85" s="119"/>
      <c r="PSA85" s="119"/>
      <c r="PSB85" s="116"/>
      <c r="PSC85" s="201"/>
      <c r="PSD85" s="118"/>
      <c r="PSE85" s="119"/>
      <c r="PSF85" s="119"/>
      <c r="PSG85" s="119"/>
      <c r="PSH85" s="119"/>
      <c r="PSI85" s="119"/>
      <c r="PSJ85" s="116"/>
      <c r="PSK85" s="201"/>
      <c r="PSL85" s="118"/>
      <c r="PSM85" s="119"/>
      <c r="PSN85" s="119"/>
      <c r="PSO85" s="119"/>
      <c r="PSP85" s="119"/>
      <c r="PSQ85" s="119"/>
      <c r="PSR85" s="116"/>
      <c r="PSS85" s="201"/>
      <c r="PST85" s="118"/>
      <c r="PSU85" s="119"/>
      <c r="PSV85" s="119"/>
      <c r="PSW85" s="119"/>
      <c r="PSX85" s="119"/>
      <c r="PSY85" s="119"/>
      <c r="PSZ85" s="116"/>
      <c r="PTA85" s="201"/>
      <c r="PTB85" s="118"/>
      <c r="PTC85" s="119"/>
      <c r="PTD85" s="119"/>
      <c r="PTE85" s="119"/>
      <c r="PTF85" s="119"/>
      <c r="PTG85" s="119"/>
      <c r="PTH85" s="116"/>
      <c r="PTI85" s="201"/>
      <c r="PTJ85" s="118"/>
      <c r="PTK85" s="119"/>
      <c r="PTL85" s="119"/>
      <c r="PTM85" s="119"/>
      <c r="PTN85" s="119"/>
      <c r="PTO85" s="119"/>
      <c r="PTP85" s="116"/>
      <c r="PTQ85" s="201"/>
      <c r="PTR85" s="118"/>
      <c r="PTS85" s="119"/>
      <c r="PTT85" s="119"/>
      <c r="PTU85" s="119"/>
      <c r="PTV85" s="119"/>
      <c r="PTW85" s="119"/>
      <c r="PTX85" s="116"/>
      <c r="PTY85" s="201"/>
      <c r="PTZ85" s="118"/>
      <c r="PUA85" s="119"/>
      <c r="PUB85" s="119"/>
      <c r="PUC85" s="119"/>
      <c r="PUD85" s="119"/>
      <c r="PUE85" s="119"/>
      <c r="PUF85" s="116"/>
      <c r="PUG85" s="201"/>
      <c r="PUH85" s="118"/>
      <c r="PUI85" s="119"/>
      <c r="PUJ85" s="119"/>
      <c r="PUK85" s="119"/>
      <c r="PUL85" s="119"/>
      <c r="PUM85" s="119"/>
      <c r="PUN85" s="116"/>
      <c r="PUO85" s="201"/>
      <c r="PUP85" s="118"/>
      <c r="PUQ85" s="119"/>
      <c r="PUR85" s="119"/>
      <c r="PUS85" s="119"/>
      <c r="PUT85" s="119"/>
      <c r="PUU85" s="119"/>
      <c r="PUV85" s="116"/>
      <c r="PUW85" s="201"/>
      <c r="PUX85" s="118"/>
      <c r="PUY85" s="119"/>
      <c r="PUZ85" s="119"/>
      <c r="PVA85" s="119"/>
      <c r="PVB85" s="119"/>
      <c r="PVC85" s="119"/>
      <c r="PVD85" s="116"/>
      <c r="PVE85" s="201"/>
      <c r="PVF85" s="118"/>
      <c r="PVG85" s="119"/>
      <c r="PVH85" s="119"/>
      <c r="PVI85" s="119"/>
      <c r="PVJ85" s="119"/>
      <c r="PVK85" s="119"/>
      <c r="PVL85" s="116"/>
      <c r="PVM85" s="201"/>
      <c r="PVN85" s="118"/>
      <c r="PVO85" s="119"/>
      <c r="PVP85" s="119"/>
      <c r="PVQ85" s="119"/>
      <c r="PVR85" s="119"/>
      <c r="PVS85" s="119"/>
      <c r="PVT85" s="116"/>
      <c r="PVU85" s="201"/>
      <c r="PVV85" s="118"/>
      <c r="PVW85" s="119"/>
      <c r="PVX85" s="119"/>
      <c r="PVY85" s="119"/>
      <c r="PVZ85" s="119"/>
      <c r="PWA85" s="119"/>
      <c r="PWB85" s="116"/>
      <c r="PWC85" s="201"/>
      <c r="PWD85" s="118"/>
      <c r="PWE85" s="119"/>
      <c r="PWF85" s="119"/>
      <c r="PWG85" s="119"/>
      <c r="PWH85" s="119"/>
      <c r="PWI85" s="119"/>
      <c r="PWJ85" s="116"/>
      <c r="PWK85" s="201"/>
      <c r="PWL85" s="118"/>
      <c r="PWM85" s="119"/>
      <c r="PWN85" s="119"/>
      <c r="PWO85" s="119"/>
      <c r="PWP85" s="119"/>
      <c r="PWQ85" s="119"/>
      <c r="PWR85" s="116"/>
      <c r="PWS85" s="201"/>
      <c r="PWT85" s="118"/>
      <c r="PWU85" s="119"/>
      <c r="PWV85" s="119"/>
      <c r="PWW85" s="119"/>
      <c r="PWX85" s="119"/>
      <c r="PWY85" s="119"/>
      <c r="PWZ85" s="116"/>
      <c r="PXA85" s="201"/>
      <c r="PXB85" s="118"/>
      <c r="PXC85" s="119"/>
      <c r="PXD85" s="119"/>
      <c r="PXE85" s="119"/>
      <c r="PXF85" s="119"/>
      <c r="PXG85" s="119"/>
      <c r="PXH85" s="116"/>
      <c r="PXI85" s="201"/>
      <c r="PXJ85" s="118"/>
      <c r="PXK85" s="119"/>
      <c r="PXL85" s="119"/>
      <c r="PXM85" s="119"/>
      <c r="PXN85" s="119"/>
      <c r="PXO85" s="119"/>
      <c r="PXP85" s="116"/>
      <c r="PXQ85" s="201"/>
      <c r="PXR85" s="118"/>
      <c r="PXS85" s="119"/>
      <c r="PXT85" s="119"/>
      <c r="PXU85" s="119"/>
      <c r="PXV85" s="119"/>
      <c r="PXW85" s="119"/>
      <c r="PXX85" s="116"/>
      <c r="PXY85" s="201"/>
      <c r="PXZ85" s="118"/>
      <c r="PYA85" s="119"/>
      <c r="PYB85" s="119"/>
      <c r="PYC85" s="119"/>
      <c r="PYD85" s="119"/>
      <c r="PYE85" s="119"/>
      <c r="PYF85" s="116"/>
      <c r="PYG85" s="201"/>
      <c r="PYH85" s="118"/>
      <c r="PYI85" s="119"/>
      <c r="PYJ85" s="119"/>
      <c r="PYK85" s="119"/>
      <c r="PYL85" s="119"/>
      <c r="PYM85" s="119"/>
      <c r="PYN85" s="116"/>
      <c r="PYO85" s="201"/>
      <c r="PYP85" s="118"/>
      <c r="PYQ85" s="119"/>
      <c r="PYR85" s="119"/>
      <c r="PYS85" s="119"/>
      <c r="PYT85" s="119"/>
      <c r="PYU85" s="119"/>
      <c r="PYV85" s="116"/>
      <c r="PYW85" s="201"/>
      <c r="PYX85" s="118"/>
      <c r="PYY85" s="119"/>
      <c r="PYZ85" s="119"/>
      <c r="PZA85" s="119"/>
      <c r="PZB85" s="119"/>
      <c r="PZC85" s="119"/>
      <c r="PZD85" s="116"/>
      <c r="PZE85" s="201"/>
      <c r="PZF85" s="118"/>
      <c r="PZG85" s="119"/>
      <c r="PZH85" s="119"/>
      <c r="PZI85" s="119"/>
      <c r="PZJ85" s="119"/>
      <c r="PZK85" s="119"/>
      <c r="PZL85" s="116"/>
      <c r="PZM85" s="201"/>
      <c r="PZN85" s="118"/>
      <c r="PZO85" s="119"/>
      <c r="PZP85" s="119"/>
      <c r="PZQ85" s="119"/>
      <c r="PZR85" s="119"/>
      <c r="PZS85" s="119"/>
      <c r="PZT85" s="116"/>
      <c r="PZU85" s="201"/>
      <c r="PZV85" s="118"/>
      <c r="PZW85" s="119"/>
      <c r="PZX85" s="119"/>
      <c r="PZY85" s="119"/>
      <c r="PZZ85" s="119"/>
      <c r="QAA85" s="119"/>
      <c r="QAB85" s="116"/>
      <c r="QAC85" s="201"/>
      <c r="QAD85" s="118"/>
      <c r="QAE85" s="119"/>
      <c r="QAF85" s="119"/>
      <c r="QAG85" s="119"/>
      <c r="QAH85" s="119"/>
      <c r="QAI85" s="119"/>
      <c r="QAJ85" s="116"/>
      <c r="QAK85" s="201"/>
      <c r="QAL85" s="118"/>
      <c r="QAM85" s="119"/>
      <c r="QAN85" s="119"/>
      <c r="QAO85" s="119"/>
      <c r="QAP85" s="119"/>
      <c r="QAQ85" s="119"/>
      <c r="QAR85" s="116"/>
      <c r="QAS85" s="201"/>
      <c r="QAT85" s="118"/>
      <c r="QAU85" s="119"/>
      <c r="QAV85" s="119"/>
      <c r="QAW85" s="119"/>
      <c r="QAX85" s="119"/>
      <c r="QAY85" s="119"/>
      <c r="QAZ85" s="116"/>
      <c r="QBA85" s="201"/>
      <c r="QBB85" s="118"/>
      <c r="QBC85" s="119"/>
      <c r="QBD85" s="119"/>
      <c r="QBE85" s="119"/>
      <c r="QBF85" s="119"/>
      <c r="QBG85" s="119"/>
      <c r="QBH85" s="116"/>
      <c r="QBI85" s="201"/>
      <c r="QBJ85" s="118"/>
      <c r="QBK85" s="119"/>
      <c r="QBL85" s="119"/>
      <c r="QBM85" s="119"/>
      <c r="QBN85" s="119"/>
      <c r="QBO85" s="119"/>
      <c r="QBP85" s="116"/>
      <c r="QBQ85" s="201"/>
      <c r="QBR85" s="118"/>
      <c r="QBS85" s="119"/>
      <c r="QBT85" s="119"/>
      <c r="QBU85" s="119"/>
      <c r="QBV85" s="119"/>
      <c r="QBW85" s="119"/>
      <c r="QBX85" s="116"/>
      <c r="QBY85" s="201"/>
      <c r="QBZ85" s="118"/>
      <c r="QCA85" s="119"/>
      <c r="QCB85" s="119"/>
      <c r="QCC85" s="119"/>
      <c r="QCD85" s="119"/>
      <c r="QCE85" s="119"/>
      <c r="QCF85" s="116"/>
      <c r="QCG85" s="201"/>
      <c r="QCH85" s="118"/>
      <c r="QCI85" s="119"/>
      <c r="QCJ85" s="119"/>
      <c r="QCK85" s="119"/>
      <c r="QCL85" s="119"/>
      <c r="QCM85" s="119"/>
      <c r="QCN85" s="116"/>
      <c r="QCO85" s="201"/>
      <c r="QCP85" s="118"/>
      <c r="QCQ85" s="119"/>
      <c r="QCR85" s="119"/>
      <c r="QCS85" s="119"/>
      <c r="QCT85" s="119"/>
      <c r="QCU85" s="119"/>
      <c r="QCV85" s="116"/>
      <c r="QCW85" s="201"/>
      <c r="QCX85" s="118"/>
      <c r="QCY85" s="119"/>
      <c r="QCZ85" s="119"/>
      <c r="QDA85" s="119"/>
      <c r="QDB85" s="119"/>
      <c r="QDC85" s="119"/>
      <c r="QDD85" s="116"/>
      <c r="QDE85" s="201"/>
      <c r="QDF85" s="118"/>
      <c r="QDG85" s="119"/>
      <c r="QDH85" s="119"/>
      <c r="QDI85" s="119"/>
      <c r="QDJ85" s="119"/>
      <c r="QDK85" s="119"/>
      <c r="QDL85" s="116"/>
      <c r="QDM85" s="201"/>
      <c r="QDN85" s="118"/>
      <c r="QDO85" s="119"/>
      <c r="QDP85" s="119"/>
      <c r="QDQ85" s="119"/>
      <c r="QDR85" s="119"/>
      <c r="QDS85" s="119"/>
      <c r="QDT85" s="116"/>
      <c r="QDU85" s="201"/>
      <c r="QDV85" s="118"/>
      <c r="QDW85" s="119"/>
      <c r="QDX85" s="119"/>
      <c r="QDY85" s="119"/>
      <c r="QDZ85" s="119"/>
      <c r="QEA85" s="119"/>
      <c r="QEB85" s="116"/>
      <c r="QEC85" s="201"/>
      <c r="QED85" s="118"/>
      <c r="QEE85" s="119"/>
      <c r="QEF85" s="119"/>
      <c r="QEG85" s="119"/>
      <c r="QEH85" s="119"/>
      <c r="QEI85" s="119"/>
      <c r="QEJ85" s="116"/>
      <c r="QEK85" s="201"/>
      <c r="QEL85" s="118"/>
      <c r="QEM85" s="119"/>
      <c r="QEN85" s="119"/>
      <c r="QEO85" s="119"/>
      <c r="QEP85" s="119"/>
      <c r="QEQ85" s="119"/>
      <c r="QER85" s="116"/>
      <c r="QES85" s="201"/>
      <c r="QET85" s="118"/>
      <c r="QEU85" s="119"/>
      <c r="QEV85" s="119"/>
      <c r="QEW85" s="119"/>
      <c r="QEX85" s="119"/>
      <c r="QEY85" s="119"/>
      <c r="QEZ85" s="116"/>
      <c r="QFA85" s="201"/>
      <c r="QFB85" s="118"/>
      <c r="QFC85" s="119"/>
      <c r="QFD85" s="119"/>
      <c r="QFE85" s="119"/>
      <c r="QFF85" s="119"/>
      <c r="QFG85" s="119"/>
      <c r="QFH85" s="116"/>
      <c r="QFI85" s="201"/>
      <c r="QFJ85" s="118"/>
      <c r="QFK85" s="119"/>
      <c r="QFL85" s="119"/>
      <c r="QFM85" s="119"/>
      <c r="QFN85" s="119"/>
      <c r="QFO85" s="119"/>
      <c r="QFP85" s="116"/>
      <c r="QFQ85" s="201"/>
      <c r="QFR85" s="118"/>
      <c r="QFS85" s="119"/>
      <c r="QFT85" s="119"/>
      <c r="QFU85" s="119"/>
      <c r="QFV85" s="119"/>
      <c r="QFW85" s="119"/>
      <c r="QFX85" s="116"/>
      <c r="QFY85" s="201"/>
      <c r="QFZ85" s="118"/>
      <c r="QGA85" s="119"/>
      <c r="QGB85" s="119"/>
      <c r="QGC85" s="119"/>
      <c r="QGD85" s="119"/>
      <c r="QGE85" s="119"/>
      <c r="QGF85" s="116"/>
      <c r="QGG85" s="201"/>
      <c r="QGH85" s="118"/>
      <c r="QGI85" s="119"/>
      <c r="QGJ85" s="119"/>
      <c r="QGK85" s="119"/>
      <c r="QGL85" s="119"/>
      <c r="QGM85" s="119"/>
      <c r="QGN85" s="116"/>
      <c r="QGO85" s="201"/>
      <c r="QGP85" s="118"/>
      <c r="QGQ85" s="119"/>
      <c r="QGR85" s="119"/>
      <c r="QGS85" s="119"/>
      <c r="QGT85" s="119"/>
      <c r="QGU85" s="119"/>
      <c r="QGV85" s="116"/>
      <c r="QGW85" s="201"/>
      <c r="QGX85" s="118"/>
      <c r="QGY85" s="119"/>
      <c r="QGZ85" s="119"/>
      <c r="QHA85" s="119"/>
      <c r="QHB85" s="119"/>
      <c r="QHC85" s="119"/>
      <c r="QHD85" s="116"/>
      <c r="QHE85" s="201"/>
      <c r="QHF85" s="118"/>
      <c r="QHG85" s="119"/>
      <c r="QHH85" s="119"/>
      <c r="QHI85" s="119"/>
      <c r="QHJ85" s="119"/>
      <c r="QHK85" s="119"/>
      <c r="QHL85" s="116"/>
      <c r="QHM85" s="201"/>
      <c r="QHN85" s="118"/>
      <c r="QHO85" s="119"/>
      <c r="QHP85" s="119"/>
      <c r="QHQ85" s="119"/>
      <c r="QHR85" s="119"/>
      <c r="QHS85" s="119"/>
      <c r="QHT85" s="116"/>
      <c r="QHU85" s="201"/>
      <c r="QHV85" s="118"/>
      <c r="QHW85" s="119"/>
      <c r="QHX85" s="119"/>
      <c r="QHY85" s="119"/>
      <c r="QHZ85" s="119"/>
      <c r="QIA85" s="119"/>
      <c r="QIB85" s="116"/>
      <c r="QIC85" s="201"/>
      <c r="QID85" s="118"/>
      <c r="QIE85" s="119"/>
      <c r="QIF85" s="119"/>
      <c r="QIG85" s="119"/>
      <c r="QIH85" s="119"/>
      <c r="QII85" s="119"/>
      <c r="QIJ85" s="116"/>
      <c r="QIK85" s="201"/>
      <c r="QIL85" s="118"/>
      <c r="QIM85" s="119"/>
      <c r="QIN85" s="119"/>
      <c r="QIO85" s="119"/>
      <c r="QIP85" s="119"/>
      <c r="QIQ85" s="119"/>
      <c r="QIR85" s="116"/>
      <c r="QIS85" s="201"/>
      <c r="QIT85" s="118"/>
      <c r="QIU85" s="119"/>
      <c r="QIV85" s="119"/>
      <c r="QIW85" s="119"/>
      <c r="QIX85" s="119"/>
      <c r="QIY85" s="119"/>
      <c r="QIZ85" s="116"/>
      <c r="QJA85" s="201"/>
      <c r="QJB85" s="118"/>
      <c r="QJC85" s="119"/>
      <c r="QJD85" s="119"/>
      <c r="QJE85" s="119"/>
      <c r="QJF85" s="119"/>
      <c r="QJG85" s="119"/>
      <c r="QJH85" s="116"/>
      <c r="QJI85" s="201"/>
      <c r="QJJ85" s="118"/>
      <c r="QJK85" s="119"/>
      <c r="QJL85" s="119"/>
      <c r="QJM85" s="119"/>
      <c r="QJN85" s="119"/>
      <c r="QJO85" s="119"/>
      <c r="QJP85" s="116"/>
      <c r="QJQ85" s="201"/>
      <c r="QJR85" s="118"/>
      <c r="QJS85" s="119"/>
      <c r="QJT85" s="119"/>
      <c r="QJU85" s="119"/>
      <c r="QJV85" s="119"/>
      <c r="QJW85" s="119"/>
      <c r="QJX85" s="116"/>
      <c r="QJY85" s="201"/>
      <c r="QJZ85" s="118"/>
      <c r="QKA85" s="119"/>
      <c r="QKB85" s="119"/>
      <c r="QKC85" s="119"/>
      <c r="QKD85" s="119"/>
      <c r="QKE85" s="119"/>
      <c r="QKF85" s="116"/>
      <c r="QKG85" s="201"/>
      <c r="QKH85" s="118"/>
      <c r="QKI85" s="119"/>
      <c r="QKJ85" s="119"/>
      <c r="QKK85" s="119"/>
      <c r="QKL85" s="119"/>
      <c r="QKM85" s="119"/>
      <c r="QKN85" s="116"/>
      <c r="QKO85" s="201"/>
      <c r="QKP85" s="118"/>
      <c r="QKQ85" s="119"/>
      <c r="QKR85" s="119"/>
      <c r="QKS85" s="119"/>
      <c r="QKT85" s="119"/>
      <c r="QKU85" s="119"/>
      <c r="QKV85" s="116"/>
      <c r="QKW85" s="201"/>
      <c r="QKX85" s="118"/>
      <c r="QKY85" s="119"/>
      <c r="QKZ85" s="119"/>
      <c r="QLA85" s="119"/>
      <c r="QLB85" s="119"/>
      <c r="QLC85" s="119"/>
      <c r="QLD85" s="116"/>
      <c r="QLE85" s="201"/>
      <c r="QLF85" s="118"/>
      <c r="QLG85" s="119"/>
      <c r="QLH85" s="119"/>
      <c r="QLI85" s="119"/>
      <c r="QLJ85" s="119"/>
      <c r="QLK85" s="119"/>
      <c r="QLL85" s="116"/>
      <c r="QLM85" s="201"/>
      <c r="QLN85" s="118"/>
      <c r="QLO85" s="119"/>
      <c r="QLP85" s="119"/>
      <c r="QLQ85" s="119"/>
      <c r="QLR85" s="119"/>
      <c r="QLS85" s="119"/>
      <c r="QLT85" s="116"/>
      <c r="QLU85" s="201"/>
      <c r="QLV85" s="118"/>
      <c r="QLW85" s="119"/>
      <c r="QLX85" s="119"/>
      <c r="QLY85" s="119"/>
      <c r="QLZ85" s="119"/>
      <c r="QMA85" s="119"/>
      <c r="QMB85" s="116"/>
      <c r="QMC85" s="201"/>
      <c r="QMD85" s="118"/>
      <c r="QME85" s="119"/>
      <c r="QMF85" s="119"/>
      <c r="QMG85" s="119"/>
      <c r="QMH85" s="119"/>
      <c r="QMI85" s="119"/>
      <c r="QMJ85" s="116"/>
      <c r="QMK85" s="201"/>
      <c r="QML85" s="118"/>
      <c r="QMM85" s="119"/>
      <c r="QMN85" s="119"/>
      <c r="QMO85" s="119"/>
      <c r="QMP85" s="119"/>
      <c r="QMQ85" s="119"/>
      <c r="QMR85" s="116"/>
      <c r="QMS85" s="201"/>
      <c r="QMT85" s="118"/>
      <c r="QMU85" s="119"/>
      <c r="QMV85" s="119"/>
      <c r="QMW85" s="119"/>
      <c r="QMX85" s="119"/>
      <c r="QMY85" s="119"/>
      <c r="QMZ85" s="116"/>
      <c r="QNA85" s="201"/>
      <c r="QNB85" s="118"/>
      <c r="QNC85" s="119"/>
      <c r="QND85" s="119"/>
      <c r="QNE85" s="119"/>
      <c r="QNF85" s="119"/>
      <c r="QNG85" s="119"/>
      <c r="QNH85" s="116"/>
      <c r="QNI85" s="201"/>
      <c r="QNJ85" s="118"/>
      <c r="QNK85" s="119"/>
      <c r="QNL85" s="119"/>
      <c r="QNM85" s="119"/>
      <c r="QNN85" s="119"/>
      <c r="QNO85" s="119"/>
      <c r="QNP85" s="116"/>
      <c r="QNQ85" s="201"/>
      <c r="QNR85" s="118"/>
      <c r="QNS85" s="119"/>
      <c r="QNT85" s="119"/>
      <c r="QNU85" s="119"/>
      <c r="QNV85" s="119"/>
      <c r="QNW85" s="119"/>
      <c r="QNX85" s="116"/>
      <c r="QNY85" s="201"/>
      <c r="QNZ85" s="118"/>
      <c r="QOA85" s="119"/>
      <c r="QOB85" s="119"/>
      <c r="QOC85" s="119"/>
      <c r="QOD85" s="119"/>
      <c r="QOE85" s="119"/>
      <c r="QOF85" s="116"/>
      <c r="QOG85" s="201"/>
      <c r="QOH85" s="118"/>
      <c r="QOI85" s="119"/>
      <c r="QOJ85" s="119"/>
      <c r="QOK85" s="119"/>
      <c r="QOL85" s="119"/>
      <c r="QOM85" s="119"/>
      <c r="QON85" s="116"/>
      <c r="QOO85" s="201"/>
      <c r="QOP85" s="118"/>
      <c r="QOQ85" s="119"/>
      <c r="QOR85" s="119"/>
      <c r="QOS85" s="119"/>
      <c r="QOT85" s="119"/>
      <c r="QOU85" s="119"/>
      <c r="QOV85" s="116"/>
      <c r="QOW85" s="201"/>
      <c r="QOX85" s="118"/>
      <c r="QOY85" s="119"/>
      <c r="QOZ85" s="119"/>
      <c r="QPA85" s="119"/>
      <c r="QPB85" s="119"/>
      <c r="QPC85" s="119"/>
      <c r="QPD85" s="116"/>
      <c r="QPE85" s="201"/>
      <c r="QPF85" s="118"/>
      <c r="QPG85" s="119"/>
      <c r="QPH85" s="119"/>
      <c r="QPI85" s="119"/>
      <c r="QPJ85" s="119"/>
      <c r="QPK85" s="119"/>
      <c r="QPL85" s="116"/>
      <c r="QPM85" s="201"/>
      <c r="QPN85" s="118"/>
      <c r="QPO85" s="119"/>
      <c r="QPP85" s="119"/>
      <c r="QPQ85" s="119"/>
      <c r="QPR85" s="119"/>
      <c r="QPS85" s="119"/>
      <c r="QPT85" s="116"/>
      <c r="QPU85" s="201"/>
      <c r="QPV85" s="118"/>
      <c r="QPW85" s="119"/>
      <c r="QPX85" s="119"/>
      <c r="QPY85" s="119"/>
      <c r="QPZ85" s="119"/>
      <c r="QQA85" s="119"/>
      <c r="QQB85" s="116"/>
      <c r="QQC85" s="201"/>
      <c r="QQD85" s="118"/>
      <c r="QQE85" s="119"/>
      <c r="QQF85" s="119"/>
      <c r="QQG85" s="119"/>
      <c r="QQH85" s="119"/>
      <c r="QQI85" s="119"/>
      <c r="QQJ85" s="116"/>
      <c r="QQK85" s="201"/>
      <c r="QQL85" s="118"/>
      <c r="QQM85" s="119"/>
      <c r="QQN85" s="119"/>
      <c r="QQO85" s="119"/>
      <c r="QQP85" s="119"/>
      <c r="QQQ85" s="119"/>
      <c r="QQR85" s="116"/>
      <c r="QQS85" s="201"/>
      <c r="QQT85" s="118"/>
      <c r="QQU85" s="119"/>
      <c r="QQV85" s="119"/>
      <c r="QQW85" s="119"/>
      <c r="QQX85" s="119"/>
      <c r="QQY85" s="119"/>
      <c r="QQZ85" s="116"/>
      <c r="QRA85" s="201"/>
      <c r="QRB85" s="118"/>
      <c r="QRC85" s="119"/>
      <c r="QRD85" s="119"/>
      <c r="QRE85" s="119"/>
      <c r="QRF85" s="119"/>
      <c r="QRG85" s="119"/>
      <c r="QRH85" s="116"/>
      <c r="QRI85" s="201"/>
      <c r="QRJ85" s="118"/>
      <c r="QRK85" s="119"/>
      <c r="QRL85" s="119"/>
      <c r="QRM85" s="119"/>
      <c r="QRN85" s="119"/>
      <c r="QRO85" s="119"/>
      <c r="QRP85" s="116"/>
      <c r="QRQ85" s="201"/>
      <c r="QRR85" s="118"/>
      <c r="QRS85" s="119"/>
      <c r="QRT85" s="119"/>
      <c r="QRU85" s="119"/>
      <c r="QRV85" s="119"/>
      <c r="QRW85" s="119"/>
      <c r="QRX85" s="116"/>
      <c r="QRY85" s="201"/>
      <c r="QRZ85" s="118"/>
      <c r="QSA85" s="119"/>
      <c r="QSB85" s="119"/>
      <c r="QSC85" s="119"/>
      <c r="QSD85" s="119"/>
      <c r="QSE85" s="119"/>
      <c r="QSF85" s="116"/>
      <c r="QSG85" s="201"/>
      <c r="QSH85" s="118"/>
      <c r="QSI85" s="119"/>
      <c r="QSJ85" s="119"/>
      <c r="QSK85" s="119"/>
      <c r="QSL85" s="119"/>
      <c r="QSM85" s="119"/>
      <c r="QSN85" s="116"/>
      <c r="QSO85" s="201"/>
      <c r="QSP85" s="118"/>
      <c r="QSQ85" s="119"/>
      <c r="QSR85" s="119"/>
      <c r="QSS85" s="119"/>
      <c r="QST85" s="119"/>
      <c r="QSU85" s="119"/>
      <c r="QSV85" s="116"/>
      <c r="QSW85" s="201"/>
      <c r="QSX85" s="118"/>
      <c r="QSY85" s="119"/>
      <c r="QSZ85" s="119"/>
      <c r="QTA85" s="119"/>
      <c r="QTB85" s="119"/>
      <c r="QTC85" s="119"/>
      <c r="QTD85" s="116"/>
      <c r="QTE85" s="201"/>
      <c r="QTF85" s="118"/>
      <c r="QTG85" s="119"/>
      <c r="QTH85" s="119"/>
      <c r="QTI85" s="119"/>
      <c r="QTJ85" s="119"/>
      <c r="QTK85" s="119"/>
      <c r="QTL85" s="116"/>
      <c r="QTM85" s="201"/>
      <c r="QTN85" s="118"/>
      <c r="QTO85" s="119"/>
      <c r="QTP85" s="119"/>
      <c r="QTQ85" s="119"/>
      <c r="QTR85" s="119"/>
      <c r="QTS85" s="119"/>
      <c r="QTT85" s="116"/>
      <c r="QTU85" s="201"/>
      <c r="QTV85" s="118"/>
      <c r="QTW85" s="119"/>
      <c r="QTX85" s="119"/>
      <c r="QTY85" s="119"/>
      <c r="QTZ85" s="119"/>
      <c r="QUA85" s="119"/>
      <c r="QUB85" s="116"/>
      <c r="QUC85" s="201"/>
      <c r="QUD85" s="118"/>
      <c r="QUE85" s="119"/>
      <c r="QUF85" s="119"/>
      <c r="QUG85" s="119"/>
      <c r="QUH85" s="119"/>
      <c r="QUI85" s="119"/>
      <c r="QUJ85" s="116"/>
      <c r="QUK85" s="201"/>
      <c r="QUL85" s="118"/>
      <c r="QUM85" s="119"/>
      <c r="QUN85" s="119"/>
      <c r="QUO85" s="119"/>
      <c r="QUP85" s="119"/>
      <c r="QUQ85" s="119"/>
      <c r="QUR85" s="116"/>
      <c r="QUS85" s="201"/>
      <c r="QUT85" s="118"/>
      <c r="QUU85" s="119"/>
      <c r="QUV85" s="119"/>
      <c r="QUW85" s="119"/>
      <c r="QUX85" s="119"/>
      <c r="QUY85" s="119"/>
      <c r="QUZ85" s="116"/>
      <c r="QVA85" s="201"/>
      <c r="QVB85" s="118"/>
      <c r="QVC85" s="119"/>
      <c r="QVD85" s="119"/>
      <c r="QVE85" s="119"/>
      <c r="QVF85" s="119"/>
      <c r="QVG85" s="119"/>
      <c r="QVH85" s="116"/>
      <c r="QVI85" s="201"/>
      <c r="QVJ85" s="118"/>
      <c r="QVK85" s="119"/>
      <c r="QVL85" s="119"/>
      <c r="QVM85" s="119"/>
      <c r="QVN85" s="119"/>
      <c r="QVO85" s="119"/>
      <c r="QVP85" s="116"/>
      <c r="QVQ85" s="201"/>
      <c r="QVR85" s="118"/>
      <c r="QVS85" s="119"/>
      <c r="QVT85" s="119"/>
      <c r="QVU85" s="119"/>
      <c r="QVV85" s="119"/>
      <c r="QVW85" s="119"/>
      <c r="QVX85" s="116"/>
      <c r="QVY85" s="201"/>
      <c r="QVZ85" s="118"/>
      <c r="QWA85" s="119"/>
      <c r="QWB85" s="119"/>
      <c r="QWC85" s="119"/>
      <c r="QWD85" s="119"/>
      <c r="QWE85" s="119"/>
      <c r="QWF85" s="116"/>
      <c r="QWG85" s="201"/>
      <c r="QWH85" s="118"/>
      <c r="QWI85" s="119"/>
      <c r="QWJ85" s="119"/>
      <c r="QWK85" s="119"/>
      <c r="QWL85" s="119"/>
      <c r="QWM85" s="119"/>
      <c r="QWN85" s="116"/>
      <c r="QWO85" s="201"/>
      <c r="QWP85" s="118"/>
      <c r="QWQ85" s="119"/>
      <c r="QWR85" s="119"/>
      <c r="QWS85" s="119"/>
      <c r="QWT85" s="119"/>
      <c r="QWU85" s="119"/>
      <c r="QWV85" s="116"/>
      <c r="QWW85" s="201"/>
      <c r="QWX85" s="118"/>
      <c r="QWY85" s="119"/>
      <c r="QWZ85" s="119"/>
      <c r="QXA85" s="119"/>
      <c r="QXB85" s="119"/>
      <c r="QXC85" s="119"/>
      <c r="QXD85" s="116"/>
      <c r="QXE85" s="201"/>
      <c r="QXF85" s="118"/>
      <c r="QXG85" s="119"/>
      <c r="QXH85" s="119"/>
      <c r="QXI85" s="119"/>
      <c r="QXJ85" s="119"/>
      <c r="QXK85" s="119"/>
      <c r="QXL85" s="116"/>
      <c r="QXM85" s="201"/>
      <c r="QXN85" s="118"/>
      <c r="QXO85" s="119"/>
      <c r="QXP85" s="119"/>
      <c r="QXQ85" s="119"/>
      <c r="QXR85" s="119"/>
      <c r="QXS85" s="119"/>
      <c r="QXT85" s="116"/>
      <c r="QXU85" s="201"/>
      <c r="QXV85" s="118"/>
      <c r="QXW85" s="119"/>
      <c r="QXX85" s="119"/>
      <c r="QXY85" s="119"/>
      <c r="QXZ85" s="119"/>
      <c r="QYA85" s="119"/>
      <c r="QYB85" s="116"/>
      <c r="QYC85" s="201"/>
      <c r="QYD85" s="118"/>
      <c r="QYE85" s="119"/>
      <c r="QYF85" s="119"/>
      <c r="QYG85" s="119"/>
      <c r="QYH85" s="119"/>
      <c r="QYI85" s="119"/>
      <c r="QYJ85" s="116"/>
      <c r="QYK85" s="201"/>
      <c r="QYL85" s="118"/>
      <c r="QYM85" s="119"/>
      <c r="QYN85" s="119"/>
      <c r="QYO85" s="119"/>
      <c r="QYP85" s="119"/>
      <c r="QYQ85" s="119"/>
      <c r="QYR85" s="116"/>
      <c r="QYS85" s="201"/>
      <c r="QYT85" s="118"/>
      <c r="QYU85" s="119"/>
      <c r="QYV85" s="119"/>
      <c r="QYW85" s="119"/>
      <c r="QYX85" s="119"/>
      <c r="QYY85" s="119"/>
      <c r="QYZ85" s="116"/>
      <c r="QZA85" s="201"/>
      <c r="QZB85" s="118"/>
      <c r="QZC85" s="119"/>
      <c r="QZD85" s="119"/>
      <c r="QZE85" s="119"/>
      <c r="QZF85" s="119"/>
      <c r="QZG85" s="119"/>
      <c r="QZH85" s="116"/>
      <c r="QZI85" s="201"/>
      <c r="QZJ85" s="118"/>
      <c r="QZK85" s="119"/>
      <c r="QZL85" s="119"/>
      <c r="QZM85" s="119"/>
      <c r="QZN85" s="119"/>
      <c r="QZO85" s="119"/>
      <c r="QZP85" s="116"/>
      <c r="QZQ85" s="201"/>
      <c r="QZR85" s="118"/>
      <c r="QZS85" s="119"/>
      <c r="QZT85" s="119"/>
      <c r="QZU85" s="119"/>
      <c r="QZV85" s="119"/>
      <c r="QZW85" s="119"/>
      <c r="QZX85" s="116"/>
      <c r="QZY85" s="201"/>
      <c r="QZZ85" s="118"/>
      <c r="RAA85" s="119"/>
      <c r="RAB85" s="119"/>
      <c r="RAC85" s="119"/>
      <c r="RAD85" s="119"/>
      <c r="RAE85" s="119"/>
      <c r="RAF85" s="116"/>
      <c r="RAG85" s="201"/>
      <c r="RAH85" s="118"/>
      <c r="RAI85" s="119"/>
      <c r="RAJ85" s="119"/>
      <c r="RAK85" s="119"/>
      <c r="RAL85" s="119"/>
      <c r="RAM85" s="119"/>
      <c r="RAN85" s="116"/>
      <c r="RAO85" s="201"/>
      <c r="RAP85" s="118"/>
      <c r="RAQ85" s="119"/>
      <c r="RAR85" s="119"/>
      <c r="RAS85" s="119"/>
      <c r="RAT85" s="119"/>
      <c r="RAU85" s="119"/>
      <c r="RAV85" s="116"/>
      <c r="RAW85" s="201"/>
      <c r="RAX85" s="118"/>
      <c r="RAY85" s="119"/>
      <c r="RAZ85" s="119"/>
      <c r="RBA85" s="119"/>
      <c r="RBB85" s="119"/>
      <c r="RBC85" s="119"/>
      <c r="RBD85" s="116"/>
      <c r="RBE85" s="201"/>
      <c r="RBF85" s="118"/>
      <c r="RBG85" s="119"/>
      <c r="RBH85" s="119"/>
      <c r="RBI85" s="119"/>
      <c r="RBJ85" s="119"/>
      <c r="RBK85" s="119"/>
      <c r="RBL85" s="116"/>
      <c r="RBM85" s="201"/>
      <c r="RBN85" s="118"/>
      <c r="RBO85" s="119"/>
      <c r="RBP85" s="119"/>
      <c r="RBQ85" s="119"/>
      <c r="RBR85" s="119"/>
      <c r="RBS85" s="119"/>
      <c r="RBT85" s="116"/>
      <c r="RBU85" s="201"/>
      <c r="RBV85" s="118"/>
      <c r="RBW85" s="119"/>
      <c r="RBX85" s="119"/>
      <c r="RBY85" s="119"/>
      <c r="RBZ85" s="119"/>
      <c r="RCA85" s="119"/>
      <c r="RCB85" s="116"/>
      <c r="RCC85" s="201"/>
      <c r="RCD85" s="118"/>
      <c r="RCE85" s="119"/>
      <c r="RCF85" s="119"/>
      <c r="RCG85" s="119"/>
      <c r="RCH85" s="119"/>
      <c r="RCI85" s="119"/>
      <c r="RCJ85" s="116"/>
      <c r="RCK85" s="201"/>
      <c r="RCL85" s="118"/>
      <c r="RCM85" s="119"/>
      <c r="RCN85" s="119"/>
      <c r="RCO85" s="119"/>
      <c r="RCP85" s="119"/>
      <c r="RCQ85" s="119"/>
      <c r="RCR85" s="116"/>
      <c r="RCS85" s="201"/>
      <c r="RCT85" s="118"/>
      <c r="RCU85" s="119"/>
      <c r="RCV85" s="119"/>
      <c r="RCW85" s="119"/>
      <c r="RCX85" s="119"/>
      <c r="RCY85" s="119"/>
      <c r="RCZ85" s="116"/>
      <c r="RDA85" s="201"/>
      <c r="RDB85" s="118"/>
      <c r="RDC85" s="119"/>
      <c r="RDD85" s="119"/>
      <c r="RDE85" s="119"/>
      <c r="RDF85" s="119"/>
      <c r="RDG85" s="119"/>
      <c r="RDH85" s="116"/>
      <c r="RDI85" s="201"/>
      <c r="RDJ85" s="118"/>
      <c r="RDK85" s="119"/>
      <c r="RDL85" s="119"/>
      <c r="RDM85" s="119"/>
      <c r="RDN85" s="119"/>
      <c r="RDO85" s="119"/>
      <c r="RDP85" s="116"/>
      <c r="RDQ85" s="201"/>
      <c r="RDR85" s="118"/>
      <c r="RDS85" s="119"/>
      <c r="RDT85" s="119"/>
      <c r="RDU85" s="119"/>
      <c r="RDV85" s="119"/>
      <c r="RDW85" s="119"/>
      <c r="RDX85" s="116"/>
      <c r="RDY85" s="201"/>
      <c r="RDZ85" s="118"/>
      <c r="REA85" s="119"/>
      <c r="REB85" s="119"/>
      <c r="REC85" s="119"/>
      <c r="RED85" s="119"/>
      <c r="REE85" s="119"/>
      <c r="REF85" s="116"/>
      <c r="REG85" s="201"/>
      <c r="REH85" s="118"/>
      <c r="REI85" s="119"/>
      <c r="REJ85" s="119"/>
      <c r="REK85" s="119"/>
      <c r="REL85" s="119"/>
      <c r="REM85" s="119"/>
      <c r="REN85" s="116"/>
      <c r="REO85" s="201"/>
      <c r="REP85" s="118"/>
      <c r="REQ85" s="119"/>
      <c r="RER85" s="119"/>
      <c r="RES85" s="119"/>
      <c r="RET85" s="119"/>
      <c r="REU85" s="119"/>
      <c r="REV85" s="116"/>
      <c r="REW85" s="201"/>
      <c r="REX85" s="118"/>
      <c r="REY85" s="119"/>
      <c r="REZ85" s="119"/>
      <c r="RFA85" s="119"/>
      <c r="RFB85" s="119"/>
      <c r="RFC85" s="119"/>
      <c r="RFD85" s="116"/>
      <c r="RFE85" s="201"/>
      <c r="RFF85" s="118"/>
      <c r="RFG85" s="119"/>
      <c r="RFH85" s="119"/>
      <c r="RFI85" s="119"/>
      <c r="RFJ85" s="119"/>
      <c r="RFK85" s="119"/>
      <c r="RFL85" s="116"/>
      <c r="RFM85" s="201"/>
      <c r="RFN85" s="118"/>
      <c r="RFO85" s="119"/>
      <c r="RFP85" s="119"/>
      <c r="RFQ85" s="119"/>
      <c r="RFR85" s="119"/>
      <c r="RFS85" s="119"/>
      <c r="RFT85" s="116"/>
      <c r="RFU85" s="201"/>
      <c r="RFV85" s="118"/>
      <c r="RFW85" s="119"/>
      <c r="RFX85" s="119"/>
      <c r="RFY85" s="119"/>
      <c r="RFZ85" s="119"/>
      <c r="RGA85" s="119"/>
      <c r="RGB85" s="116"/>
      <c r="RGC85" s="201"/>
      <c r="RGD85" s="118"/>
      <c r="RGE85" s="119"/>
      <c r="RGF85" s="119"/>
      <c r="RGG85" s="119"/>
      <c r="RGH85" s="119"/>
      <c r="RGI85" s="119"/>
      <c r="RGJ85" s="116"/>
      <c r="RGK85" s="201"/>
      <c r="RGL85" s="118"/>
      <c r="RGM85" s="119"/>
      <c r="RGN85" s="119"/>
      <c r="RGO85" s="119"/>
      <c r="RGP85" s="119"/>
      <c r="RGQ85" s="119"/>
      <c r="RGR85" s="116"/>
      <c r="RGS85" s="201"/>
      <c r="RGT85" s="118"/>
      <c r="RGU85" s="119"/>
      <c r="RGV85" s="119"/>
      <c r="RGW85" s="119"/>
      <c r="RGX85" s="119"/>
      <c r="RGY85" s="119"/>
      <c r="RGZ85" s="116"/>
      <c r="RHA85" s="201"/>
      <c r="RHB85" s="118"/>
      <c r="RHC85" s="119"/>
      <c r="RHD85" s="119"/>
      <c r="RHE85" s="119"/>
      <c r="RHF85" s="119"/>
      <c r="RHG85" s="119"/>
      <c r="RHH85" s="116"/>
      <c r="RHI85" s="201"/>
      <c r="RHJ85" s="118"/>
      <c r="RHK85" s="119"/>
      <c r="RHL85" s="119"/>
      <c r="RHM85" s="119"/>
      <c r="RHN85" s="119"/>
      <c r="RHO85" s="119"/>
      <c r="RHP85" s="116"/>
      <c r="RHQ85" s="201"/>
      <c r="RHR85" s="118"/>
      <c r="RHS85" s="119"/>
      <c r="RHT85" s="119"/>
      <c r="RHU85" s="119"/>
      <c r="RHV85" s="119"/>
      <c r="RHW85" s="119"/>
      <c r="RHX85" s="116"/>
      <c r="RHY85" s="201"/>
      <c r="RHZ85" s="118"/>
      <c r="RIA85" s="119"/>
      <c r="RIB85" s="119"/>
      <c r="RIC85" s="119"/>
      <c r="RID85" s="119"/>
      <c r="RIE85" s="119"/>
      <c r="RIF85" s="116"/>
      <c r="RIG85" s="201"/>
      <c r="RIH85" s="118"/>
      <c r="RII85" s="119"/>
      <c r="RIJ85" s="119"/>
      <c r="RIK85" s="119"/>
      <c r="RIL85" s="119"/>
      <c r="RIM85" s="119"/>
      <c r="RIN85" s="116"/>
      <c r="RIO85" s="201"/>
      <c r="RIP85" s="118"/>
      <c r="RIQ85" s="119"/>
      <c r="RIR85" s="119"/>
      <c r="RIS85" s="119"/>
      <c r="RIT85" s="119"/>
      <c r="RIU85" s="119"/>
      <c r="RIV85" s="116"/>
      <c r="RIW85" s="201"/>
      <c r="RIX85" s="118"/>
      <c r="RIY85" s="119"/>
      <c r="RIZ85" s="119"/>
      <c r="RJA85" s="119"/>
      <c r="RJB85" s="119"/>
      <c r="RJC85" s="119"/>
      <c r="RJD85" s="116"/>
      <c r="RJE85" s="201"/>
      <c r="RJF85" s="118"/>
      <c r="RJG85" s="119"/>
      <c r="RJH85" s="119"/>
      <c r="RJI85" s="119"/>
      <c r="RJJ85" s="119"/>
      <c r="RJK85" s="119"/>
      <c r="RJL85" s="116"/>
      <c r="RJM85" s="201"/>
      <c r="RJN85" s="118"/>
      <c r="RJO85" s="119"/>
      <c r="RJP85" s="119"/>
      <c r="RJQ85" s="119"/>
      <c r="RJR85" s="119"/>
      <c r="RJS85" s="119"/>
      <c r="RJT85" s="116"/>
      <c r="RJU85" s="201"/>
      <c r="RJV85" s="118"/>
      <c r="RJW85" s="119"/>
      <c r="RJX85" s="119"/>
      <c r="RJY85" s="119"/>
      <c r="RJZ85" s="119"/>
      <c r="RKA85" s="119"/>
      <c r="RKB85" s="116"/>
      <c r="RKC85" s="201"/>
      <c r="RKD85" s="118"/>
      <c r="RKE85" s="119"/>
      <c r="RKF85" s="119"/>
      <c r="RKG85" s="119"/>
      <c r="RKH85" s="119"/>
      <c r="RKI85" s="119"/>
      <c r="RKJ85" s="116"/>
      <c r="RKK85" s="201"/>
      <c r="RKL85" s="118"/>
      <c r="RKM85" s="119"/>
      <c r="RKN85" s="119"/>
      <c r="RKO85" s="119"/>
      <c r="RKP85" s="119"/>
      <c r="RKQ85" s="119"/>
      <c r="RKR85" s="116"/>
      <c r="RKS85" s="201"/>
      <c r="RKT85" s="118"/>
      <c r="RKU85" s="119"/>
      <c r="RKV85" s="119"/>
      <c r="RKW85" s="119"/>
      <c r="RKX85" s="119"/>
      <c r="RKY85" s="119"/>
      <c r="RKZ85" s="116"/>
      <c r="RLA85" s="201"/>
      <c r="RLB85" s="118"/>
      <c r="RLC85" s="119"/>
      <c r="RLD85" s="119"/>
      <c r="RLE85" s="119"/>
      <c r="RLF85" s="119"/>
      <c r="RLG85" s="119"/>
      <c r="RLH85" s="116"/>
      <c r="RLI85" s="201"/>
      <c r="RLJ85" s="118"/>
      <c r="RLK85" s="119"/>
      <c r="RLL85" s="119"/>
      <c r="RLM85" s="119"/>
      <c r="RLN85" s="119"/>
      <c r="RLO85" s="119"/>
      <c r="RLP85" s="116"/>
      <c r="RLQ85" s="201"/>
      <c r="RLR85" s="118"/>
      <c r="RLS85" s="119"/>
      <c r="RLT85" s="119"/>
      <c r="RLU85" s="119"/>
      <c r="RLV85" s="119"/>
      <c r="RLW85" s="119"/>
      <c r="RLX85" s="116"/>
      <c r="RLY85" s="201"/>
      <c r="RLZ85" s="118"/>
      <c r="RMA85" s="119"/>
      <c r="RMB85" s="119"/>
      <c r="RMC85" s="119"/>
      <c r="RMD85" s="119"/>
      <c r="RME85" s="119"/>
      <c r="RMF85" s="116"/>
      <c r="RMG85" s="201"/>
      <c r="RMH85" s="118"/>
      <c r="RMI85" s="119"/>
      <c r="RMJ85" s="119"/>
      <c r="RMK85" s="119"/>
      <c r="RML85" s="119"/>
      <c r="RMM85" s="119"/>
      <c r="RMN85" s="116"/>
      <c r="RMO85" s="201"/>
      <c r="RMP85" s="118"/>
      <c r="RMQ85" s="119"/>
      <c r="RMR85" s="119"/>
      <c r="RMS85" s="119"/>
      <c r="RMT85" s="119"/>
      <c r="RMU85" s="119"/>
      <c r="RMV85" s="116"/>
      <c r="RMW85" s="201"/>
      <c r="RMX85" s="118"/>
      <c r="RMY85" s="119"/>
      <c r="RMZ85" s="119"/>
      <c r="RNA85" s="119"/>
      <c r="RNB85" s="119"/>
      <c r="RNC85" s="119"/>
      <c r="RND85" s="116"/>
      <c r="RNE85" s="201"/>
      <c r="RNF85" s="118"/>
      <c r="RNG85" s="119"/>
      <c r="RNH85" s="119"/>
      <c r="RNI85" s="119"/>
      <c r="RNJ85" s="119"/>
      <c r="RNK85" s="119"/>
      <c r="RNL85" s="116"/>
      <c r="RNM85" s="201"/>
      <c r="RNN85" s="118"/>
      <c r="RNO85" s="119"/>
      <c r="RNP85" s="119"/>
      <c r="RNQ85" s="119"/>
      <c r="RNR85" s="119"/>
      <c r="RNS85" s="119"/>
      <c r="RNT85" s="116"/>
      <c r="RNU85" s="201"/>
      <c r="RNV85" s="118"/>
      <c r="RNW85" s="119"/>
      <c r="RNX85" s="119"/>
      <c r="RNY85" s="119"/>
      <c r="RNZ85" s="119"/>
      <c r="ROA85" s="119"/>
      <c r="ROB85" s="116"/>
      <c r="ROC85" s="201"/>
      <c r="ROD85" s="118"/>
      <c r="ROE85" s="119"/>
      <c r="ROF85" s="119"/>
      <c r="ROG85" s="119"/>
      <c r="ROH85" s="119"/>
      <c r="ROI85" s="119"/>
      <c r="ROJ85" s="116"/>
      <c r="ROK85" s="201"/>
      <c r="ROL85" s="118"/>
      <c r="ROM85" s="119"/>
      <c r="RON85" s="119"/>
      <c r="ROO85" s="119"/>
      <c r="ROP85" s="119"/>
      <c r="ROQ85" s="119"/>
      <c r="ROR85" s="116"/>
      <c r="ROS85" s="201"/>
      <c r="ROT85" s="118"/>
      <c r="ROU85" s="119"/>
      <c r="ROV85" s="119"/>
      <c r="ROW85" s="119"/>
      <c r="ROX85" s="119"/>
      <c r="ROY85" s="119"/>
      <c r="ROZ85" s="116"/>
      <c r="RPA85" s="201"/>
      <c r="RPB85" s="118"/>
      <c r="RPC85" s="119"/>
      <c r="RPD85" s="119"/>
      <c r="RPE85" s="119"/>
      <c r="RPF85" s="119"/>
      <c r="RPG85" s="119"/>
      <c r="RPH85" s="116"/>
      <c r="RPI85" s="201"/>
      <c r="RPJ85" s="118"/>
      <c r="RPK85" s="119"/>
      <c r="RPL85" s="119"/>
      <c r="RPM85" s="119"/>
      <c r="RPN85" s="119"/>
      <c r="RPO85" s="119"/>
      <c r="RPP85" s="116"/>
      <c r="RPQ85" s="201"/>
      <c r="RPR85" s="118"/>
      <c r="RPS85" s="119"/>
      <c r="RPT85" s="119"/>
      <c r="RPU85" s="119"/>
      <c r="RPV85" s="119"/>
      <c r="RPW85" s="119"/>
      <c r="RPX85" s="116"/>
      <c r="RPY85" s="201"/>
      <c r="RPZ85" s="118"/>
      <c r="RQA85" s="119"/>
      <c r="RQB85" s="119"/>
      <c r="RQC85" s="119"/>
      <c r="RQD85" s="119"/>
      <c r="RQE85" s="119"/>
      <c r="RQF85" s="116"/>
      <c r="RQG85" s="201"/>
      <c r="RQH85" s="118"/>
      <c r="RQI85" s="119"/>
      <c r="RQJ85" s="119"/>
      <c r="RQK85" s="119"/>
      <c r="RQL85" s="119"/>
      <c r="RQM85" s="119"/>
      <c r="RQN85" s="116"/>
      <c r="RQO85" s="201"/>
      <c r="RQP85" s="118"/>
      <c r="RQQ85" s="119"/>
      <c r="RQR85" s="119"/>
      <c r="RQS85" s="119"/>
      <c r="RQT85" s="119"/>
      <c r="RQU85" s="119"/>
      <c r="RQV85" s="116"/>
      <c r="RQW85" s="201"/>
      <c r="RQX85" s="118"/>
      <c r="RQY85" s="119"/>
      <c r="RQZ85" s="119"/>
      <c r="RRA85" s="119"/>
      <c r="RRB85" s="119"/>
      <c r="RRC85" s="119"/>
      <c r="RRD85" s="116"/>
      <c r="RRE85" s="201"/>
      <c r="RRF85" s="118"/>
      <c r="RRG85" s="119"/>
      <c r="RRH85" s="119"/>
      <c r="RRI85" s="119"/>
      <c r="RRJ85" s="119"/>
      <c r="RRK85" s="119"/>
      <c r="RRL85" s="116"/>
      <c r="RRM85" s="201"/>
      <c r="RRN85" s="118"/>
      <c r="RRO85" s="119"/>
      <c r="RRP85" s="119"/>
      <c r="RRQ85" s="119"/>
      <c r="RRR85" s="119"/>
      <c r="RRS85" s="119"/>
      <c r="RRT85" s="116"/>
      <c r="RRU85" s="201"/>
      <c r="RRV85" s="118"/>
      <c r="RRW85" s="119"/>
      <c r="RRX85" s="119"/>
      <c r="RRY85" s="119"/>
      <c r="RRZ85" s="119"/>
      <c r="RSA85" s="119"/>
      <c r="RSB85" s="116"/>
      <c r="RSC85" s="201"/>
      <c r="RSD85" s="118"/>
      <c r="RSE85" s="119"/>
      <c r="RSF85" s="119"/>
      <c r="RSG85" s="119"/>
      <c r="RSH85" s="119"/>
      <c r="RSI85" s="119"/>
      <c r="RSJ85" s="116"/>
      <c r="RSK85" s="201"/>
      <c r="RSL85" s="118"/>
      <c r="RSM85" s="119"/>
      <c r="RSN85" s="119"/>
      <c r="RSO85" s="119"/>
      <c r="RSP85" s="119"/>
      <c r="RSQ85" s="119"/>
      <c r="RSR85" s="116"/>
      <c r="RSS85" s="201"/>
      <c r="RST85" s="118"/>
      <c r="RSU85" s="119"/>
      <c r="RSV85" s="119"/>
      <c r="RSW85" s="119"/>
      <c r="RSX85" s="119"/>
      <c r="RSY85" s="119"/>
      <c r="RSZ85" s="116"/>
      <c r="RTA85" s="201"/>
      <c r="RTB85" s="118"/>
      <c r="RTC85" s="119"/>
      <c r="RTD85" s="119"/>
      <c r="RTE85" s="119"/>
      <c r="RTF85" s="119"/>
      <c r="RTG85" s="119"/>
      <c r="RTH85" s="116"/>
      <c r="RTI85" s="201"/>
      <c r="RTJ85" s="118"/>
      <c r="RTK85" s="119"/>
      <c r="RTL85" s="119"/>
      <c r="RTM85" s="119"/>
      <c r="RTN85" s="119"/>
      <c r="RTO85" s="119"/>
      <c r="RTP85" s="116"/>
      <c r="RTQ85" s="201"/>
      <c r="RTR85" s="118"/>
      <c r="RTS85" s="119"/>
      <c r="RTT85" s="119"/>
      <c r="RTU85" s="119"/>
      <c r="RTV85" s="119"/>
      <c r="RTW85" s="119"/>
      <c r="RTX85" s="116"/>
      <c r="RTY85" s="201"/>
      <c r="RTZ85" s="118"/>
      <c r="RUA85" s="119"/>
      <c r="RUB85" s="119"/>
      <c r="RUC85" s="119"/>
      <c r="RUD85" s="119"/>
      <c r="RUE85" s="119"/>
      <c r="RUF85" s="116"/>
      <c r="RUG85" s="201"/>
      <c r="RUH85" s="118"/>
      <c r="RUI85" s="119"/>
      <c r="RUJ85" s="119"/>
      <c r="RUK85" s="119"/>
      <c r="RUL85" s="119"/>
      <c r="RUM85" s="119"/>
      <c r="RUN85" s="116"/>
      <c r="RUO85" s="201"/>
      <c r="RUP85" s="118"/>
      <c r="RUQ85" s="119"/>
      <c r="RUR85" s="119"/>
      <c r="RUS85" s="119"/>
      <c r="RUT85" s="119"/>
      <c r="RUU85" s="119"/>
      <c r="RUV85" s="116"/>
      <c r="RUW85" s="201"/>
      <c r="RUX85" s="118"/>
      <c r="RUY85" s="119"/>
      <c r="RUZ85" s="119"/>
      <c r="RVA85" s="119"/>
      <c r="RVB85" s="119"/>
      <c r="RVC85" s="119"/>
      <c r="RVD85" s="116"/>
      <c r="RVE85" s="201"/>
      <c r="RVF85" s="118"/>
      <c r="RVG85" s="119"/>
      <c r="RVH85" s="119"/>
      <c r="RVI85" s="119"/>
      <c r="RVJ85" s="119"/>
      <c r="RVK85" s="119"/>
      <c r="RVL85" s="116"/>
      <c r="RVM85" s="201"/>
      <c r="RVN85" s="118"/>
      <c r="RVO85" s="119"/>
      <c r="RVP85" s="119"/>
      <c r="RVQ85" s="119"/>
      <c r="RVR85" s="119"/>
      <c r="RVS85" s="119"/>
      <c r="RVT85" s="116"/>
      <c r="RVU85" s="201"/>
      <c r="RVV85" s="118"/>
      <c r="RVW85" s="119"/>
      <c r="RVX85" s="119"/>
      <c r="RVY85" s="119"/>
      <c r="RVZ85" s="119"/>
      <c r="RWA85" s="119"/>
      <c r="RWB85" s="116"/>
      <c r="RWC85" s="201"/>
      <c r="RWD85" s="118"/>
      <c r="RWE85" s="119"/>
      <c r="RWF85" s="119"/>
      <c r="RWG85" s="119"/>
      <c r="RWH85" s="119"/>
      <c r="RWI85" s="119"/>
      <c r="RWJ85" s="116"/>
      <c r="RWK85" s="201"/>
      <c r="RWL85" s="118"/>
      <c r="RWM85" s="119"/>
      <c r="RWN85" s="119"/>
      <c r="RWO85" s="119"/>
      <c r="RWP85" s="119"/>
      <c r="RWQ85" s="119"/>
      <c r="RWR85" s="116"/>
      <c r="RWS85" s="201"/>
      <c r="RWT85" s="118"/>
      <c r="RWU85" s="119"/>
      <c r="RWV85" s="119"/>
      <c r="RWW85" s="119"/>
      <c r="RWX85" s="119"/>
      <c r="RWY85" s="119"/>
      <c r="RWZ85" s="116"/>
      <c r="RXA85" s="201"/>
      <c r="RXB85" s="118"/>
      <c r="RXC85" s="119"/>
      <c r="RXD85" s="119"/>
      <c r="RXE85" s="119"/>
      <c r="RXF85" s="119"/>
      <c r="RXG85" s="119"/>
      <c r="RXH85" s="116"/>
      <c r="RXI85" s="201"/>
      <c r="RXJ85" s="118"/>
      <c r="RXK85" s="119"/>
      <c r="RXL85" s="119"/>
      <c r="RXM85" s="119"/>
      <c r="RXN85" s="119"/>
      <c r="RXO85" s="119"/>
      <c r="RXP85" s="116"/>
      <c r="RXQ85" s="201"/>
      <c r="RXR85" s="118"/>
      <c r="RXS85" s="119"/>
      <c r="RXT85" s="119"/>
      <c r="RXU85" s="119"/>
      <c r="RXV85" s="119"/>
      <c r="RXW85" s="119"/>
      <c r="RXX85" s="116"/>
      <c r="RXY85" s="201"/>
      <c r="RXZ85" s="118"/>
      <c r="RYA85" s="119"/>
      <c r="RYB85" s="119"/>
      <c r="RYC85" s="119"/>
      <c r="RYD85" s="119"/>
      <c r="RYE85" s="119"/>
      <c r="RYF85" s="116"/>
      <c r="RYG85" s="201"/>
      <c r="RYH85" s="118"/>
      <c r="RYI85" s="119"/>
      <c r="RYJ85" s="119"/>
      <c r="RYK85" s="119"/>
      <c r="RYL85" s="119"/>
      <c r="RYM85" s="119"/>
      <c r="RYN85" s="116"/>
      <c r="RYO85" s="201"/>
      <c r="RYP85" s="118"/>
      <c r="RYQ85" s="119"/>
      <c r="RYR85" s="119"/>
      <c r="RYS85" s="119"/>
      <c r="RYT85" s="119"/>
      <c r="RYU85" s="119"/>
      <c r="RYV85" s="116"/>
      <c r="RYW85" s="201"/>
      <c r="RYX85" s="118"/>
      <c r="RYY85" s="119"/>
      <c r="RYZ85" s="119"/>
      <c r="RZA85" s="119"/>
      <c r="RZB85" s="119"/>
      <c r="RZC85" s="119"/>
      <c r="RZD85" s="116"/>
      <c r="RZE85" s="201"/>
      <c r="RZF85" s="118"/>
      <c r="RZG85" s="119"/>
      <c r="RZH85" s="119"/>
      <c r="RZI85" s="119"/>
      <c r="RZJ85" s="119"/>
      <c r="RZK85" s="119"/>
      <c r="RZL85" s="116"/>
      <c r="RZM85" s="201"/>
      <c r="RZN85" s="118"/>
      <c r="RZO85" s="119"/>
      <c r="RZP85" s="119"/>
      <c r="RZQ85" s="119"/>
      <c r="RZR85" s="119"/>
      <c r="RZS85" s="119"/>
      <c r="RZT85" s="116"/>
      <c r="RZU85" s="201"/>
      <c r="RZV85" s="118"/>
      <c r="RZW85" s="119"/>
      <c r="RZX85" s="119"/>
      <c r="RZY85" s="119"/>
      <c r="RZZ85" s="119"/>
      <c r="SAA85" s="119"/>
      <c r="SAB85" s="116"/>
      <c r="SAC85" s="201"/>
      <c r="SAD85" s="118"/>
      <c r="SAE85" s="119"/>
      <c r="SAF85" s="119"/>
      <c r="SAG85" s="119"/>
      <c r="SAH85" s="119"/>
      <c r="SAI85" s="119"/>
      <c r="SAJ85" s="116"/>
      <c r="SAK85" s="201"/>
      <c r="SAL85" s="118"/>
      <c r="SAM85" s="119"/>
      <c r="SAN85" s="119"/>
      <c r="SAO85" s="119"/>
      <c r="SAP85" s="119"/>
      <c r="SAQ85" s="119"/>
      <c r="SAR85" s="116"/>
      <c r="SAS85" s="201"/>
      <c r="SAT85" s="118"/>
      <c r="SAU85" s="119"/>
      <c r="SAV85" s="119"/>
      <c r="SAW85" s="119"/>
      <c r="SAX85" s="119"/>
      <c r="SAY85" s="119"/>
      <c r="SAZ85" s="116"/>
      <c r="SBA85" s="201"/>
      <c r="SBB85" s="118"/>
      <c r="SBC85" s="119"/>
      <c r="SBD85" s="119"/>
      <c r="SBE85" s="119"/>
      <c r="SBF85" s="119"/>
      <c r="SBG85" s="119"/>
      <c r="SBH85" s="116"/>
      <c r="SBI85" s="201"/>
      <c r="SBJ85" s="118"/>
      <c r="SBK85" s="119"/>
      <c r="SBL85" s="119"/>
      <c r="SBM85" s="119"/>
      <c r="SBN85" s="119"/>
      <c r="SBO85" s="119"/>
      <c r="SBP85" s="116"/>
      <c r="SBQ85" s="201"/>
      <c r="SBR85" s="118"/>
      <c r="SBS85" s="119"/>
      <c r="SBT85" s="119"/>
      <c r="SBU85" s="119"/>
      <c r="SBV85" s="119"/>
      <c r="SBW85" s="119"/>
      <c r="SBX85" s="116"/>
      <c r="SBY85" s="201"/>
      <c r="SBZ85" s="118"/>
      <c r="SCA85" s="119"/>
      <c r="SCB85" s="119"/>
      <c r="SCC85" s="119"/>
      <c r="SCD85" s="119"/>
      <c r="SCE85" s="119"/>
      <c r="SCF85" s="116"/>
      <c r="SCG85" s="201"/>
      <c r="SCH85" s="118"/>
      <c r="SCI85" s="119"/>
      <c r="SCJ85" s="119"/>
      <c r="SCK85" s="119"/>
      <c r="SCL85" s="119"/>
      <c r="SCM85" s="119"/>
      <c r="SCN85" s="116"/>
      <c r="SCO85" s="201"/>
      <c r="SCP85" s="118"/>
      <c r="SCQ85" s="119"/>
      <c r="SCR85" s="119"/>
      <c r="SCS85" s="119"/>
      <c r="SCT85" s="119"/>
      <c r="SCU85" s="119"/>
      <c r="SCV85" s="116"/>
      <c r="SCW85" s="201"/>
      <c r="SCX85" s="118"/>
      <c r="SCY85" s="119"/>
      <c r="SCZ85" s="119"/>
      <c r="SDA85" s="119"/>
      <c r="SDB85" s="119"/>
      <c r="SDC85" s="119"/>
      <c r="SDD85" s="116"/>
      <c r="SDE85" s="201"/>
      <c r="SDF85" s="118"/>
      <c r="SDG85" s="119"/>
      <c r="SDH85" s="119"/>
      <c r="SDI85" s="119"/>
      <c r="SDJ85" s="119"/>
      <c r="SDK85" s="119"/>
      <c r="SDL85" s="116"/>
      <c r="SDM85" s="201"/>
      <c r="SDN85" s="118"/>
      <c r="SDO85" s="119"/>
      <c r="SDP85" s="119"/>
      <c r="SDQ85" s="119"/>
      <c r="SDR85" s="119"/>
      <c r="SDS85" s="119"/>
      <c r="SDT85" s="116"/>
      <c r="SDU85" s="201"/>
      <c r="SDV85" s="118"/>
      <c r="SDW85" s="119"/>
      <c r="SDX85" s="119"/>
      <c r="SDY85" s="119"/>
      <c r="SDZ85" s="119"/>
      <c r="SEA85" s="119"/>
      <c r="SEB85" s="116"/>
      <c r="SEC85" s="201"/>
      <c r="SED85" s="118"/>
      <c r="SEE85" s="119"/>
      <c r="SEF85" s="119"/>
      <c r="SEG85" s="119"/>
      <c r="SEH85" s="119"/>
      <c r="SEI85" s="119"/>
      <c r="SEJ85" s="116"/>
      <c r="SEK85" s="201"/>
      <c r="SEL85" s="118"/>
      <c r="SEM85" s="119"/>
      <c r="SEN85" s="119"/>
      <c r="SEO85" s="119"/>
      <c r="SEP85" s="119"/>
      <c r="SEQ85" s="119"/>
      <c r="SER85" s="116"/>
      <c r="SES85" s="201"/>
      <c r="SET85" s="118"/>
      <c r="SEU85" s="119"/>
      <c r="SEV85" s="119"/>
      <c r="SEW85" s="119"/>
      <c r="SEX85" s="119"/>
      <c r="SEY85" s="119"/>
      <c r="SEZ85" s="116"/>
      <c r="SFA85" s="201"/>
      <c r="SFB85" s="118"/>
      <c r="SFC85" s="119"/>
      <c r="SFD85" s="119"/>
      <c r="SFE85" s="119"/>
      <c r="SFF85" s="119"/>
      <c r="SFG85" s="119"/>
      <c r="SFH85" s="116"/>
      <c r="SFI85" s="201"/>
      <c r="SFJ85" s="118"/>
      <c r="SFK85" s="119"/>
      <c r="SFL85" s="119"/>
      <c r="SFM85" s="119"/>
      <c r="SFN85" s="119"/>
      <c r="SFO85" s="119"/>
      <c r="SFP85" s="116"/>
      <c r="SFQ85" s="201"/>
      <c r="SFR85" s="118"/>
      <c r="SFS85" s="119"/>
      <c r="SFT85" s="119"/>
      <c r="SFU85" s="119"/>
      <c r="SFV85" s="119"/>
      <c r="SFW85" s="119"/>
      <c r="SFX85" s="116"/>
      <c r="SFY85" s="201"/>
      <c r="SFZ85" s="118"/>
      <c r="SGA85" s="119"/>
      <c r="SGB85" s="119"/>
      <c r="SGC85" s="119"/>
      <c r="SGD85" s="119"/>
      <c r="SGE85" s="119"/>
      <c r="SGF85" s="116"/>
      <c r="SGG85" s="201"/>
      <c r="SGH85" s="118"/>
      <c r="SGI85" s="119"/>
      <c r="SGJ85" s="119"/>
      <c r="SGK85" s="119"/>
      <c r="SGL85" s="119"/>
      <c r="SGM85" s="119"/>
      <c r="SGN85" s="116"/>
      <c r="SGO85" s="201"/>
      <c r="SGP85" s="118"/>
      <c r="SGQ85" s="119"/>
      <c r="SGR85" s="119"/>
      <c r="SGS85" s="119"/>
      <c r="SGT85" s="119"/>
      <c r="SGU85" s="119"/>
      <c r="SGV85" s="116"/>
      <c r="SGW85" s="201"/>
      <c r="SGX85" s="118"/>
      <c r="SGY85" s="119"/>
      <c r="SGZ85" s="119"/>
      <c r="SHA85" s="119"/>
      <c r="SHB85" s="119"/>
      <c r="SHC85" s="119"/>
      <c r="SHD85" s="116"/>
      <c r="SHE85" s="201"/>
      <c r="SHF85" s="118"/>
      <c r="SHG85" s="119"/>
      <c r="SHH85" s="119"/>
      <c r="SHI85" s="119"/>
      <c r="SHJ85" s="119"/>
      <c r="SHK85" s="119"/>
      <c r="SHL85" s="116"/>
      <c r="SHM85" s="201"/>
      <c r="SHN85" s="118"/>
      <c r="SHO85" s="119"/>
      <c r="SHP85" s="119"/>
      <c r="SHQ85" s="119"/>
      <c r="SHR85" s="119"/>
      <c r="SHS85" s="119"/>
      <c r="SHT85" s="116"/>
      <c r="SHU85" s="201"/>
      <c r="SHV85" s="118"/>
      <c r="SHW85" s="119"/>
      <c r="SHX85" s="119"/>
      <c r="SHY85" s="119"/>
      <c r="SHZ85" s="119"/>
      <c r="SIA85" s="119"/>
      <c r="SIB85" s="116"/>
      <c r="SIC85" s="201"/>
      <c r="SID85" s="118"/>
      <c r="SIE85" s="119"/>
      <c r="SIF85" s="119"/>
      <c r="SIG85" s="119"/>
      <c r="SIH85" s="119"/>
      <c r="SII85" s="119"/>
      <c r="SIJ85" s="116"/>
      <c r="SIK85" s="201"/>
      <c r="SIL85" s="118"/>
      <c r="SIM85" s="119"/>
      <c r="SIN85" s="119"/>
      <c r="SIO85" s="119"/>
      <c r="SIP85" s="119"/>
      <c r="SIQ85" s="119"/>
      <c r="SIR85" s="116"/>
      <c r="SIS85" s="201"/>
      <c r="SIT85" s="118"/>
      <c r="SIU85" s="119"/>
      <c r="SIV85" s="119"/>
      <c r="SIW85" s="119"/>
      <c r="SIX85" s="119"/>
      <c r="SIY85" s="119"/>
      <c r="SIZ85" s="116"/>
      <c r="SJA85" s="201"/>
      <c r="SJB85" s="118"/>
      <c r="SJC85" s="119"/>
      <c r="SJD85" s="119"/>
      <c r="SJE85" s="119"/>
      <c r="SJF85" s="119"/>
      <c r="SJG85" s="119"/>
      <c r="SJH85" s="116"/>
      <c r="SJI85" s="201"/>
      <c r="SJJ85" s="118"/>
      <c r="SJK85" s="119"/>
      <c r="SJL85" s="119"/>
      <c r="SJM85" s="119"/>
      <c r="SJN85" s="119"/>
      <c r="SJO85" s="119"/>
      <c r="SJP85" s="116"/>
      <c r="SJQ85" s="201"/>
      <c r="SJR85" s="118"/>
      <c r="SJS85" s="119"/>
      <c r="SJT85" s="119"/>
      <c r="SJU85" s="119"/>
      <c r="SJV85" s="119"/>
      <c r="SJW85" s="119"/>
      <c r="SJX85" s="116"/>
      <c r="SJY85" s="201"/>
      <c r="SJZ85" s="118"/>
      <c r="SKA85" s="119"/>
      <c r="SKB85" s="119"/>
      <c r="SKC85" s="119"/>
      <c r="SKD85" s="119"/>
      <c r="SKE85" s="119"/>
      <c r="SKF85" s="116"/>
      <c r="SKG85" s="201"/>
      <c r="SKH85" s="118"/>
      <c r="SKI85" s="119"/>
      <c r="SKJ85" s="119"/>
      <c r="SKK85" s="119"/>
      <c r="SKL85" s="119"/>
      <c r="SKM85" s="119"/>
      <c r="SKN85" s="116"/>
      <c r="SKO85" s="201"/>
      <c r="SKP85" s="118"/>
      <c r="SKQ85" s="119"/>
      <c r="SKR85" s="119"/>
      <c r="SKS85" s="119"/>
      <c r="SKT85" s="119"/>
      <c r="SKU85" s="119"/>
      <c r="SKV85" s="116"/>
      <c r="SKW85" s="201"/>
      <c r="SKX85" s="118"/>
      <c r="SKY85" s="119"/>
      <c r="SKZ85" s="119"/>
      <c r="SLA85" s="119"/>
      <c r="SLB85" s="119"/>
      <c r="SLC85" s="119"/>
      <c r="SLD85" s="116"/>
      <c r="SLE85" s="201"/>
      <c r="SLF85" s="118"/>
      <c r="SLG85" s="119"/>
      <c r="SLH85" s="119"/>
      <c r="SLI85" s="119"/>
      <c r="SLJ85" s="119"/>
      <c r="SLK85" s="119"/>
      <c r="SLL85" s="116"/>
      <c r="SLM85" s="201"/>
      <c r="SLN85" s="118"/>
      <c r="SLO85" s="119"/>
      <c r="SLP85" s="119"/>
      <c r="SLQ85" s="119"/>
      <c r="SLR85" s="119"/>
      <c r="SLS85" s="119"/>
      <c r="SLT85" s="116"/>
      <c r="SLU85" s="201"/>
      <c r="SLV85" s="118"/>
      <c r="SLW85" s="119"/>
      <c r="SLX85" s="119"/>
      <c r="SLY85" s="119"/>
      <c r="SLZ85" s="119"/>
      <c r="SMA85" s="119"/>
      <c r="SMB85" s="116"/>
      <c r="SMC85" s="201"/>
      <c r="SMD85" s="118"/>
      <c r="SME85" s="119"/>
      <c r="SMF85" s="119"/>
      <c r="SMG85" s="119"/>
      <c r="SMH85" s="119"/>
      <c r="SMI85" s="119"/>
      <c r="SMJ85" s="116"/>
      <c r="SMK85" s="201"/>
      <c r="SML85" s="118"/>
      <c r="SMM85" s="119"/>
      <c r="SMN85" s="119"/>
      <c r="SMO85" s="119"/>
      <c r="SMP85" s="119"/>
      <c r="SMQ85" s="119"/>
      <c r="SMR85" s="116"/>
      <c r="SMS85" s="201"/>
      <c r="SMT85" s="118"/>
      <c r="SMU85" s="119"/>
      <c r="SMV85" s="119"/>
      <c r="SMW85" s="119"/>
      <c r="SMX85" s="119"/>
      <c r="SMY85" s="119"/>
      <c r="SMZ85" s="116"/>
      <c r="SNA85" s="201"/>
      <c r="SNB85" s="118"/>
      <c r="SNC85" s="119"/>
      <c r="SND85" s="119"/>
      <c r="SNE85" s="119"/>
      <c r="SNF85" s="119"/>
      <c r="SNG85" s="119"/>
      <c r="SNH85" s="116"/>
      <c r="SNI85" s="201"/>
      <c r="SNJ85" s="118"/>
      <c r="SNK85" s="119"/>
      <c r="SNL85" s="119"/>
      <c r="SNM85" s="119"/>
      <c r="SNN85" s="119"/>
      <c r="SNO85" s="119"/>
      <c r="SNP85" s="116"/>
      <c r="SNQ85" s="201"/>
      <c r="SNR85" s="118"/>
      <c r="SNS85" s="119"/>
      <c r="SNT85" s="119"/>
      <c r="SNU85" s="119"/>
      <c r="SNV85" s="119"/>
      <c r="SNW85" s="119"/>
      <c r="SNX85" s="116"/>
      <c r="SNY85" s="201"/>
      <c r="SNZ85" s="118"/>
      <c r="SOA85" s="119"/>
      <c r="SOB85" s="119"/>
      <c r="SOC85" s="119"/>
      <c r="SOD85" s="119"/>
      <c r="SOE85" s="119"/>
      <c r="SOF85" s="116"/>
      <c r="SOG85" s="201"/>
      <c r="SOH85" s="118"/>
      <c r="SOI85" s="119"/>
      <c r="SOJ85" s="119"/>
      <c r="SOK85" s="119"/>
      <c r="SOL85" s="119"/>
      <c r="SOM85" s="119"/>
      <c r="SON85" s="116"/>
      <c r="SOO85" s="201"/>
      <c r="SOP85" s="118"/>
      <c r="SOQ85" s="119"/>
      <c r="SOR85" s="119"/>
      <c r="SOS85" s="119"/>
      <c r="SOT85" s="119"/>
      <c r="SOU85" s="119"/>
      <c r="SOV85" s="116"/>
      <c r="SOW85" s="201"/>
      <c r="SOX85" s="118"/>
      <c r="SOY85" s="119"/>
      <c r="SOZ85" s="119"/>
      <c r="SPA85" s="119"/>
      <c r="SPB85" s="119"/>
      <c r="SPC85" s="119"/>
      <c r="SPD85" s="116"/>
      <c r="SPE85" s="201"/>
      <c r="SPF85" s="118"/>
      <c r="SPG85" s="119"/>
      <c r="SPH85" s="119"/>
      <c r="SPI85" s="119"/>
      <c r="SPJ85" s="119"/>
      <c r="SPK85" s="119"/>
      <c r="SPL85" s="116"/>
      <c r="SPM85" s="201"/>
      <c r="SPN85" s="118"/>
      <c r="SPO85" s="119"/>
      <c r="SPP85" s="119"/>
      <c r="SPQ85" s="119"/>
      <c r="SPR85" s="119"/>
      <c r="SPS85" s="119"/>
      <c r="SPT85" s="116"/>
      <c r="SPU85" s="201"/>
      <c r="SPV85" s="118"/>
      <c r="SPW85" s="119"/>
      <c r="SPX85" s="119"/>
      <c r="SPY85" s="119"/>
      <c r="SPZ85" s="119"/>
      <c r="SQA85" s="119"/>
      <c r="SQB85" s="116"/>
      <c r="SQC85" s="201"/>
      <c r="SQD85" s="118"/>
      <c r="SQE85" s="119"/>
      <c r="SQF85" s="119"/>
      <c r="SQG85" s="119"/>
      <c r="SQH85" s="119"/>
      <c r="SQI85" s="119"/>
      <c r="SQJ85" s="116"/>
      <c r="SQK85" s="201"/>
      <c r="SQL85" s="118"/>
      <c r="SQM85" s="119"/>
      <c r="SQN85" s="119"/>
      <c r="SQO85" s="119"/>
      <c r="SQP85" s="119"/>
      <c r="SQQ85" s="119"/>
      <c r="SQR85" s="116"/>
      <c r="SQS85" s="201"/>
      <c r="SQT85" s="118"/>
      <c r="SQU85" s="119"/>
      <c r="SQV85" s="119"/>
      <c r="SQW85" s="119"/>
      <c r="SQX85" s="119"/>
      <c r="SQY85" s="119"/>
      <c r="SQZ85" s="116"/>
      <c r="SRA85" s="201"/>
      <c r="SRB85" s="118"/>
      <c r="SRC85" s="119"/>
      <c r="SRD85" s="119"/>
      <c r="SRE85" s="119"/>
      <c r="SRF85" s="119"/>
      <c r="SRG85" s="119"/>
      <c r="SRH85" s="116"/>
      <c r="SRI85" s="201"/>
      <c r="SRJ85" s="118"/>
      <c r="SRK85" s="119"/>
      <c r="SRL85" s="119"/>
      <c r="SRM85" s="119"/>
      <c r="SRN85" s="119"/>
      <c r="SRO85" s="119"/>
      <c r="SRP85" s="116"/>
      <c r="SRQ85" s="201"/>
      <c r="SRR85" s="118"/>
      <c r="SRS85" s="119"/>
      <c r="SRT85" s="119"/>
      <c r="SRU85" s="119"/>
      <c r="SRV85" s="119"/>
      <c r="SRW85" s="119"/>
      <c r="SRX85" s="116"/>
      <c r="SRY85" s="201"/>
      <c r="SRZ85" s="118"/>
      <c r="SSA85" s="119"/>
      <c r="SSB85" s="119"/>
      <c r="SSC85" s="119"/>
      <c r="SSD85" s="119"/>
      <c r="SSE85" s="119"/>
      <c r="SSF85" s="116"/>
      <c r="SSG85" s="201"/>
      <c r="SSH85" s="118"/>
      <c r="SSI85" s="119"/>
      <c r="SSJ85" s="119"/>
      <c r="SSK85" s="119"/>
      <c r="SSL85" s="119"/>
      <c r="SSM85" s="119"/>
      <c r="SSN85" s="116"/>
      <c r="SSO85" s="201"/>
      <c r="SSP85" s="118"/>
      <c r="SSQ85" s="119"/>
      <c r="SSR85" s="119"/>
      <c r="SSS85" s="119"/>
      <c r="SST85" s="119"/>
      <c r="SSU85" s="119"/>
      <c r="SSV85" s="116"/>
      <c r="SSW85" s="201"/>
      <c r="SSX85" s="118"/>
      <c r="SSY85" s="119"/>
      <c r="SSZ85" s="119"/>
      <c r="STA85" s="119"/>
      <c r="STB85" s="119"/>
      <c r="STC85" s="119"/>
      <c r="STD85" s="116"/>
      <c r="STE85" s="201"/>
      <c r="STF85" s="118"/>
      <c r="STG85" s="119"/>
      <c r="STH85" s="119"/>
      <c r="STI85" s="119"/>
      <c r="STJ85" s="119"/>
      <c r="STK85" s="119"/>
      <c r="STL85" s="116"/>
      <c r="STM85" s="201"/>
      <c r="STN85" s="118"/>
      <c r="STO85" s="119"/>
      <c r="STP85" s="119"/>
      <c r="STQ85" s="119"/>
      <c r="STR85" s="119"/>
      <c r="STS85" s="119"/>
      <c r="STT85" s="116"/>
      <c r="STU85" s="201"/>
      <c r="STV85" s="118"/>
      <c r="STW85" s="119"/>
      <c r="STX85" s="119"/>
      <c r="STY85" s="119"/>
      <c r="STZ85" s="119"/>
      <c r="SUA85" s="119"/>
      <c r="SUB85" s="116"/>
      <c r="SUC85" s="201"/>
      <c r="SUD85" s="118"/>
      <c r="SUE85" s="119"/>
      <c r="SUF85" s="119"/>
      <c r="SUG85" s="119"/>
      <c r="SUH85" s="119"/>
      <c r="SUI85" s="119"/>
      <c r="SUJ85" s="116"/>
      <c r="SUK85" s="201"/>
      <c r="SUL85" s="118"/>
      <c r="SUM85" s="119"/>
      <c r="SUN85" s="119"/>
      <c r="SUO85" s="119"/>
      <c r="SUP85" s="119"/>
      <c r="SUQ85" s="119"/>
      <c r="SUR85" s="116"/>
      <c r="SUS85" s="201"/>
      <c r="SUT85" s="118"/>
      <c r="SUU85" s="119"/>
      <c r="SUV85" s="119"/>
      <c r="SUW85" s="119"/>
      <c r="SUX85" s="119"/>
      <c r="SUY85" s="119"/>
      <c r="SUZ85" s="116"/>
      <c r="SVA85" s="201"/>
      <c r="SVB85" s="118"/>
      <c r="SVC85" s="119"/>
      <c r="SVD85" s="119"/>
      <c r="SVE85" s="119"/>
      <c r="SVF85" s="119"/>
      <c r="SVG85" s="119"/>
      <c r="SVH85" s="116"/>
      <c r="SVI85" s="201"/>
      <c r="SVJ85" s="118"/>
      <c r="SVK85" s="119"/>
      <c r="SVL85" s="119"/>
      <c r="SVM85" s="119"/>
      <c r="SVN85" s="119"/>
      <c r="SVO85" s="119"/>
      <c r="SVP85" s="116"/>
      <c r="SVQ85" s="201"/>
      <c r="SVR85" s="118"/>
      <c r="SVS85" s="119"/>
      <c r="SVT85" s="119"/>
      <c r="SVU85" s="119"/>
      <c r="SVV85" s="119"/>
      <c r="SVW85" s="119"/>
      <c r="SVX85" s="116"/>
      <c r="SVY85" s="201"/>
      <c r="SVZ85" s="118"/>
      <c r="SWA85" s="119"/>
      <c r="SWB85" s="119"/>
      <c r="SWC85" s="119"/>
      <c r="SWD85" s="119"/>
      <c r="SWE85" s="119"/>
      <c r="SWF85" s="116"/>
      <c r="SWG85" s="201"/>
      <c r="SWH85" s="118"/>
      <c r="SWI85" s="119"/>
      <c r="SWJ85" s="119"/>
      <c r="SWK85" s="119"/>
      <c r="SWL85" s="119"/>
      <c r="SWM85" s="119"/>
      <c r="SWN85" s="116"/>
      <c r="SWO85" s="201"/>
      <c r="SWP85" s="118"/>
      <c r="SWQ85" s="119"/>
      <c r="SWR85" s="119"/>
      <c r="SWS85" s="119"/>
      <c r="SWT85" s="119"/>
      <c r="SWU85" s="119"/>
      <c r="SWV85" s="116"/>
      <c r="SWW85" s="201"/>
      <c r="SWX85" s="118"/>
      <c r="SWY85" s="119"/>
      <c r="SWZ85" s="119"/>
      <c r="SXA85" s="119"/>
      <c r="SXB85" s="119"/>
      <c r="SXC85" s="119"/>
      <c r="SXD85" s="116"/>
      <c r="SXE85" s="201"/>
      <c r="SXF85" s="118"/>
      <c r="SXG85" s="119"/>
      <c r="SXH85" s="119"/>
      <c r="SXI85" s="119"/>
      <c r="SXJ85" s="119"/>
      <c r="SXK85" s="119"/>
      <c r="SXL85" s="116"/>
      <c r="SXM85" s="201"/>
      <c r="SXN85" s="118"/>
      <c r="SXO85" s="119"/>
      <c r="SXP85" s="119"/>
      <c r="SXQ85" s="119"/>
      <c r="SXR85" s="119"/>
      <c r="SXS85" s="119"/>
      <c r="SXT85" s="116"/>
      <c r="SXU85" s="201"/>
      <c r="SXV85" s="118"/>
      <c r="SXW85" s="119"/>
      <c r="SXX85" s="119"/>
      <c r="SXY85" s="119"/>
      <c r="SXZ85" s="119"/>
      <c r="SYA85" s="119"/>
      <c r="SYB85" s="116"/>
      <c r="SYC85" s="201"/>
      <c r="SYD85" s="118"/>
      <c r="SYE85" s="119"/>
      <c r="SYF85" s="119"/>
      <c r="SYG85" s="119"/>
      <c r="SYH85" s="119"/>
      <c r="SYI85" s="119"/>
      <c r="SYJ85" s="116"/>
      <c r="SYK85" s="201"/>
      <c r="SYL85" s="118"/>
      <c r="SYM85" s="119"/>
      <c r="SYN85" s="119"/>
      <c r="SYO85" s="119"/>
      <c r="SYP85" s="119"/>
      <c r="SYQ85" s="119"/>
      <c r="SYR85" s="116"/>
      <c r="SYS85" s="201"/>
      <c r="SYT85" s="118"/>
      <c r="SYU85" s="119"/>
      <c r="SYV85" s="119"/>
      <c r="SYW85" s="119"/>
      <c r="SYX85" s="119"/>
      <c r="SYY85" s="119"/>
      <c r="SYZ85" s="116"/>
      <c r="SZA85" s="201"/>
      <c r="SZB85" s="118"/>
      <c r="SZC85" s="119"/>
      <c r="SZD85" s="119"/>
      <c r="SZE85" s="119"/>
      <c r="SZF85" s="119"/>
      <c r="SZG85" s="119"/>
      <c r="SZH85" s="116"/>
      <c r="SZI85" s="201"/>
      <c r="SZJ85" s="118"/>
      <c r="SZK85" s="119"/>
      <c r="SZL85" s="119"/>
      <c r="SZM85" s="119"/>
      <c r="SZN85" s="119"/>
      <c r="SZO85" s="119"/>
      <c r="SZP85" s="116"/>
      <c r="SZQ85" s="201"/>
      <c r="SZR85" s="118"/>
      <c r="SZS85" s="119"/>
      <c r="SZT85" s="119"/>
      <c r="SZU85" s="119"/>
      <c r="SZV85" s="119"/>
      <c r="SZW85" s="119"/>
      <c r="SZX85" s="116"/>
      <c r="SZY85" s="201"/>
      <c r="SZZ85" s="118"/>
      <c r="TAA85" s="119"/>
      <c r="TAB85" s="119"/>
      <c r="TAC85" s="119"/>
      <c r="TAD85" s="119"/>
      <c r="TAE85" s="119"/>
      <c r="TAF85" s="116"/>
      <c r="TAG85" s="201"/>
      <c r="TAH85" s="118"/>
      <c r="TAI85" s="119"/>
      <c r="TAJ85" s="119"/>
      <c r="TAK85" s="119"/>
      <c r="TAL85" s="119"/>
      <c r="TAM85" s="119"/>
      <c r="TAN85" s="116"/>
      <c r="TAO85" s="201"/>
      <c r="TAP85" s="118"/>
      <c r="TAQ85" s="119"/>
      <c r="TAR85" s="119"/>
      <c r="TAS85" s="119"/>
      <c r="TAT85" s="119"/>
      <c r="TAU85" s="119"/>
      <c r="TAV85" s="116"/>
      <c r="TAW85" s="201"/>
      <c r="TAX85" s="118"/>
      <c r="TAY85" s="119"/>
      <c r="TAZ85" s="119"/>
      <c r="TBA85" s="119"/>
      <c r="TBB85" s="119"/>
      <c r="TBC85" s="119"/>
      <c r="TBD85" s="116"/>
      <c r="TBE85" s="201"/>
      <c r="TBF85" s="118"/>
      <c r="TBG85" s="119"/>
      <c r="TBH85" s="119"/>
      <c r="TBI85" s="119"/>
      <c r="TBJ85" s="119"/>
      <c r="TBK85" s="119"/>
      <c r="TBL85" s="116"/>
      <c r="TBM85" s="201"/>
      <c r="TBN85" s="118"/>
      <c r="TBO85" s="119"/>
      <c r="TBP85" s="119"/>
      <c r="TBQ85" s="119"/>
      <c r="TBR85" s="119"/>
      <c r="TBS85" s="119"/>
      <c r="TBT85" s="116"/>
      <c r="TBU85" s="201"/>
      <c r="TBV85" s="118"/>
      <c r="TBW85" s="119"/>
      <c r="TBX85" s="119"/>
      <c r="TBY85" s="119"/>
      <c r="TBZ85" s="119"/>
      <c r="TCA85" s="119"/>
      <c r="TCB85" s="116"/>
      <c r="TCC85" s="201"/>
      <c r="TCD85" s="118"/>
      <c r="TCE85" s="119"/>
      <c r="TCF85" s="119"/>
      <c r="TCG85" s="119"/>
      <c r="TCH85" s="119"/>
      <c r="TCI85" s="119"/>
      <c r="TCJ85" s="116"/>
      <c r="TCK85" s="201"/>
      <c r="TCL85" s="118"/>
      <c r="TCM85" s="119"/>
      <c r="TCN85" s="119"/>
      <c r="TCO85" s="119"/>
      <c r="TCP85" s="119"/>
      <c r="TCQ85" s="119"/>
      <c r="TCR85" s="116"/>
      <c r="TCS85" s="201"/>
      <c r="TCT85" s="118"/>
      <c r="TCU85" s="119"/>
      <c r="TCV85" s="119"/>
      <c r="TCW85" s="119"/>
      <c r="TCX85" s="119"/>
      <c r="TCY85" s="119"/>
      <c r="TCZ85" s="116"/>
      <c r="TDA85" s="201"/>
      <c r="TDB85" s="118"/>
      <c r="TDC85" s="119"/>
      <c r="TDD85" s="119"/>
      <c r="TDE85" s="119"/>
      <c r="TDF85" s="119"/>
      <c r="TDG85" s="119"/>
      <c r="TDH85" s="116"/>
      <c r="TDI85" s="201"/>
      <c r="TDJ85" s="118"/>
      <c r="TDK85" s="119"/>
      <c r="TDL85" s="119"/>
      <c r="TDM85" s="119"/>
      <c r="TDN85" s="119"/>
      <c r="TDO85" s="119"/>
      <c r="TDP85" s="116"/>
      <c r="TDQ85" s="201"/>
      <c r="TDR85" s="118"/>
      <c r="TDS85" s="119"/>
      <c r="TDT85" s="119"/>
      <c r="TDU85" s="119"/>
      <c r="TDV85" s="119"/>
      <c r="TDW85" s="119"/>
      <c r="TDX85" s="116"/>
      <c r="TDY85" s="201"/>
      <c r="TDZ85" s="118"/>
      <c r="TEA85" s="119"/>
      <c r="TEB85" s="119"/>
      <c r="TEC85" s="119"/>
      <c r="TED85" s="119"/>
      <c r="TEE85" s="119"/>
      <c r="TEF85" s="116"/>
      <c r="TEG85" s="201"/>
      <c r="TEH85" s="118"/>
      <c r="TEI85" s="119"/>
      <c r="TEJ85" s="119"/>
      <c r="TEK85" s="119"/>
      <c r="TEL85" s="119"/>
      <c r="TEM85" s="119"/>
      <c r="TEN85" s="116"/>
      <c r="TEO85" s="201"/>
      <c r="TEP85" s="118"/>
      <c r="TEQ85" s="119"/>
      <c r="TER85" s="119"/>
      <c r="TES85" s="119"/>
      <c r="TET85" s="119"/>
      <c r="TEU85" s="119"/>
      <c r="TEV85" s="116"/>
      <c r="TEW85" s="201"/>
      <c r="TEX85" s="118"/>
      <c r="TEY85" s="119"/>
      <c r="TEZ85" s="119"/>
      <c r="TFA85" s="119"/>
      <c r="TFB85" s="119"/>
      <c r="TFC85" s="119"/>
      <c r="TFD85" s="116"/>
      <c r="TFE85" s="201"/>
      <c r="TFF85" s="118"/>
      <c r="TFG85" s="119"/>
      <c r="TFH85" s="119"/>
      <c r="TFI85" s="119"/>
      <c r="TFJ85" s="119"/>
      <c r="TFK85" s="119"/>
      <c r="TFL85" s="116"/>
      <c r="TFM85" s="201"/>
      <c r="TFN85" s="118"/>
      <c r="TFO85" s="119"/>
      <c r="TFP85" s="119"/>
      <c r="TFQ85" s="119"/>
      <c r="TFR85" s="119"/>
      <c r="TFS85" s="119"/>
      <c r="TFT85" s="116"/>
      <c r="TFU85" s="201"/>
      <c r="TFV85" s="118"/>
      <c r="TFW85" s="119"/>
      <c r="TFX85" s="119"/>
      <c r="TFY85" s="119"/>
      <c r="TFZ85" s="119"/>
      <c r="TGA85" s="119"/>
      <c r="TGB85" s="116"/>
      <c r="TGC85" s="201"/>
      <c r="TGD85" s="118"/>
      <c r="TGE85" s="119"/>
      <c r="TGF85" s="119"/>
      <c r="TGG85" s="119"/>
      <c r="TGH85" s="119"/>
      <c r="TGI85" s="119"/>
      <c r="TGJ85" s="116"/>
      <c r="TGK85" s="201"/>
      <c r="TGL85" s="118"/>
      <c r="TGM85" s="119"/>
      <c r="TGN85" s="119"/>
      <c r="TGO85" s="119"/>
      <c r="TGP85" s="119"/>
      <c r="TGQ85" s="119"/>
      <c r="TGR85" s="116"/>
      <c r="TGS85" s="201"/>
      <c r="TGT85" s="118"/>
      <c r="TGU85" s="119"/>
      <c r="TGV85" s="119"/>
      <c r="TGW85" s="119"/>
      <c r="TGX85" s="119"/>
      <c r="TGY85" s="119"/>
      <c r="TGZ85" s="116"/>
      <c r="THA85" s="201"/>
      <c r="THB85" s="118"/>
      <c r="THC85" s="119"/>
      <c r="THD85" s="119"/>
      <c r="THE85" s="119"/>
      <c r="THF85" s="119"/>
      <c r="THG85" s="119"/>
      <c r="THH85" s="116"/>
      <c r="THI85" s="201"/>
      <c r="THJ85" s="118"/>
      <c r="THK85" s="119"/>
      <c r="THL85" s="119"/>
      <c r="THM85" s="119"/>
      <c r="THN85" s="119"/>
      <c r="THO85" s="119"/>
      <c r="THP85" s="116"/>
      <c r="THQ85" s="201"/>
      <c r="THR85" s="118"/>
      <c r="THS85" s="119"/>
      <c r="THT85" s="119"/>
      <c r="THU85" s="119"/>
      <c r="THV85" s="119"/>
      <c r="THW85" s="119"/>
      <c r="THX85" s="116"/>
      <c r="THY85" s="201"/>
      <c r="THZ85" s="118"/>
      <c r="TIA85" s="119"/>
      <c r="TIB85" s="119"/>
      <c r="TIC85" s="119"/>
      <c r="TID85" s="119"/>
      <c r="TIE85" s="119"/>
      <c r="TIF85" s="116"/>
      <c r="TIG85" s="201"/>
      <c r="TIH85" s="118"/>
      <c r="TII85" s="119"/>
      <c r="TIJ85" s="119"/>
      <c r="TIK85" s="119"/>
      <c r="TIL85" s="119"/>
      <c r="TIM85" s="119"/>
      <c r="TIN85" s="116"/>
      <c r="TIO85" s="201"/>
      <c r="TIP85" s="118"/>
      <c r="TIQ85" s="119"/>
      <c r="TIR85" s="119"/>
      <c r="TIS85" s="119"/>
      <c r="TIT85" s="119"/>
      <c r="TIU85" s="119"/>
      <c r="TIV85" s="116"/>
      <c r="TIW85" s="201"/>
      <c r="TIX85" s="118"/>
      <c r="TIY85" s="119"/>
      <c r="TIZ85" s="119"/>
      <c r="TJA85" s="119"/>
      <c r="TJB85" s="119"/>
      <c r="TJC85" s="119"/>
      <c r="TJD85" s="116"/>
      <c r="TJE85" s="201"/>
      <c r="TJF85" s="118"/>
      <c r="TJG85" s="119"/>
      <c r="TJH85" s="119"/>
      <c r="TJI85" s="119"/>
      <c r="TJJ85" s="119"/>
      <c r="TJK85" s="119"/>
      <c r="TJL85" s="116"/>
      <c r="TJM85" s="201"/>
      <c r="TJN85" s="118"/>
      <c r="TJO85" s="119"/>
      <c r="TJP85" s="119"/>
      <c r="TJQ85" s="119"/>
      <c r="TJR85" s="119"/>
      <c r="TJS85" s="119"/>
      <c r="TJT85" s="116"/>
      <c r="TJU85" s="201"/>
      <c r="TJV85" s="118"/>
      <c r="TJW85" s="119"/>
      <c r="TJX85" s="119"/>
      <c r="TJY85" s="119"/>
      <c r="TJZ85" s="119"/>
      <c r="TKA85" s="119"/>
      <c r="TKB85" s="116"/>
      <c r="TKC85" s="201"/>
      <c r="TKD85" s="118"/>
      <c r="TKE85" s="119"/>
      <c r="TKF85" s="119"/>
      <c r="TKG85" s="119"/>
      <c r="TKH85" s="119"/>
      <c r="TKI85" s="119"/>
      <c r="TKJ85" s="116"/>
      <c r="TKK85" s="201"/>
      <c r="TKL85" s="118"/>
      <c r="TKM85" s="119"/>
      <c r="TKN85" s="119"/>
      <c r="TKO85" s="119"/>
      <c r="TKP85" s="119"/>
      <c r="TKQ85" s="119"/>
      <c r="TKR85" s="116"/>
      <c r="TKS85" s="201"/>
      <c r="TKT85" s="118"/>
      <c r="TKU85" s="119"/>
      <c r="TKV85" s="119"/>
      <c r="TKW85" s="119"/>
      <c r="TKX85" s="119"/>
      <c r="TKY85" s="119"/>
      <c r="TKZ85" s="116"/>
      <c r="TLA85" s="201"/>
      <c r="TLB85" s="118"/>
      <c r="TLC85" s="119"/>
      <c r="TLD85" s="119"/>
      <c r="TLE85" s="119"/>
      <c r="TLF85" s="119"/>
      <c r="TLG85" s="119"/>
      <c r="TLH85" s="116"/>
      <c r="TLI85" s="201"/>
      <c r="TLJ85" s="118"/>
      <c r="TLK85" s="119"/>
      <c r="TLL85" s="119"/>
      <c r="TLM85" s="119"/>
      <c r="TLN85" s="119"/>
      <c r="TLO85" s="119"/>
      <c r="TLP85" s="116"/>
      <c r="TLQ85" s="201"/>
      <c r="TLR85" s="118"/>
      <c r="TLS85" s="119"/>
      <c r="TLT85" s="119"/>
      <c r="TLU85" s="119"/>
      <c r="TLV85" s="119"/>
      <c r="TLW85" s="119"/>
      <c r="TLX85" s="116"/>
      <c r="TLY85" s="201"/>
      <c r="TLZ85" s="118"/>
      <c r="TMA85" s="119"/>
      <c r="TMB85" s="119"/>
      <c r="TMC85" s="119"/>
      <c r="TMD85" s="119"/>
      <c r="TME85" s="119"/>
      <c r="TMF85" s="116"/>
      <c r="TMG85" s="201"/>
      <c r="TMH85" s="118"/>
      <c r="TMI85" s="119"/>
      <c r="TMJ85" s="119"/>
      <c r="TMK85" s="119"/>
      <c r="TML85" s="119"/>
      <c r="TMM85" s="119"/>
      <c r="TMN85" s="116"/>
      <c r="TMO85" s="201"/>
      <c r="TMP85" s="118"/>
      <c r="TMQ85" s="119"/>
      <c r="TMR85" s="119"/>
      <c r="TMS85" s="119"/>
      <c r="TMT85" s="119"/>
      <c r="TMU85" s="119"/>
      <c r="TMV85" s="116"/>
      <c r="TMW85" s="201"/>
      <c r="TMX85" s="118"/>
      <c r="TMY85" s="119"/>
      <c r="TMZ85" s="119"/>
      <c r="TNA85" s="119"/>
      <c r="TNB85" s="119"/>
      <c r="TNC85" s="119"/>
      <c r="TND85" s="116"/>
      <c r="TNE85" s="201"/>
      <c r="TNF85" s="118"/>
      <c r="TNG85" s="119"/>
      <c r="TNH85" s="119"/>
      <c r="TNI85" s="119"/>
      <c r="TNJ85" s="119"/>
      <c r="TNK85" s="119"/>
      <c r="TNL85" s="116"/>
      <c r="TNM85" s="201"/>
      <c r="TNN85" s="118"/>
      <c r="TNO85" s="119"/>
      <c r="TNP85" s="119"/>
      <c r="TNQ85" s="119"/>
      <c r="TNR85" s="119"/>
      <c r="TNS85" s="119"/>
      <c r="TNT85" s="116"/>
      <c r="TNU85" s="201"/>
      <c r="TNV85" s="118"/>
      <c r="TNW85" s="119"/>
      <c r="TNX85" s="119"/>
      <c r="TNY85" s="119"/>
      <c r="TNZ85" s="119"/>
      <c r="TOA85" s="119"/>
      <c r="TOB85" s="116"/>
      <c r="TOC85" s="201"/>
      <c r="TOD85" s="118"/>
      <c r="TOE85" s="119"/>
      <c r="TOF85" s="119"/>
      <c r="TOG85" s="119"/>
      <c r="TOH85" s="119"/>
      <c r="TOI85" s="119"/>
      <c r="TOJ85" s="116"/>
      <c r="TOK85" s="201"/>
      <c r="TOL85" s="118"/>
      <c r="TOM85" s="119"/>
      <c r="TON85" s="119"/>
      <c r="TOO85" s="119"/>
      <c r="TOP85" s="119"/>
      <c r="TOQ85" s="119"/>
      <c r="TOR85" s="116"/>
      <c r="TOS85" s="201"/>
      <c r="TOT85" s="118"/>
      <c r="TOU85" s="119"/>
      <c r="TOV85" s="119"/>
      <c r="TOW85" s="119"/>
      <c r="TOX85" s="119"/>
      <c r="TOY85" s="119"/>
      <c r="TOZ85" s="116"/>
      <c r="TPA85" s="201"/>
      <c r="TPB85" s="118"/>
      <c r="TPC85" s="119"/>
      <c r="TPD85" s="119"/>
      <c r="TPE85" s="119"/>
      <c r="TPF85" s="119"/>
      <c r="TPG85" s="119"/>
      <c r="TPH85" s="116"/>
      <c r="TPI85" s="201"/>
      <c r="TPJ85" s="118"/>
      <c r="TPK85" s="119"/>
      <c r="TPL85" s="119"/>
      <c r="TPM85" s="119"/>
      <c r="TPN85" s="119"/>
      <c r="TPO85" s="119"/>
      <c r="TPP85" s="116"/>
      <c r="TPQ85" s="201"/>
      <c r="TPR85" s="118"/>
      <c r="TPS85" s="119"/>
      <c r="TPT85" s="119"/>
      <c r="TPU85" s="119"/>
      <c r="TPV85" s="119"/>
      <c r="TPW85" s="119"/>
      <c r="TPX85" s="116"/>
      <c r="TPY85" s="201"/>
      <c r="TPZ85" s="118"/>
      <c r="TQA85" s="119"/>
      <c r="TQB85" s="119"/>
      <c r="TQC85" s="119"/>
      <c r="TQD85" s="119"/>
      <c r="TQE85" s="119"/>
      <c r="TQF85" s="116"/>
      <c r="TQG85" s="201"/>
      <c r="TQH85" s="118"/>
      <c r="TQI85" s="119"/>
      <c r="TQJ85" s="119"/>
      <c r="TQK85" s="119"/>
      <c r="TQL85" s="119"/>
      <c r="TQM85" s="119"/>
      <c r="TQN85" s="116"/>
      <c r="TQO85" s="201"/>
      <c r="TQP85" s="118"/>
      <c r="TQQ85" s="119"/>
      <c r="TQR85" s="119"/>
      <c r="TQS85" s="119"/>
      <c r="TQT85" s="119"/>
      <c r="TQU85" s="119"/>
      <c r="TQV85" s="116"/>
      <c r="TQW85" s="201"/>
      <c r="TQX85" s="118"/>
      <c r="TQY85" s="119"/>
      <c r="TQZ85" s="119"/>
      <c r="TRA85" s="119"/>
      <c r="TRB85" s="119"/>
      <c r="TRC85" s="119"/>
      <c r="TRD85" s="116"/>
      <c r="TRE85" s="201"/>
      <c r="TRF85" s="118"/>
      <c r="TRG85" s="119"/>
      <c r="TRH85" s="119"/>
      <c r="TRI85" s="119"/>
      <c r="TRJ85" s="119"/>
      <c r="TRK85" s="119"/>
      <c r="TRL85" s="116"/>
      <c r="TRM85" s="201"/>
      <c r="TRN85" s="118"/>
      <c r="TRO85" s="119"/>
      <c r="TRP85" s="119"/>
      <c r="TRQ85" s="119"/>
      <c r="TRR85" s="119"/>
      <c r="TRS85" s="119"/>
      <c r="TRT85" s="116"/>
      <c r="TRU85" s="201"/>
      <c r="TRV85" s="118"/>
      <c r="TRW85" s="119"/>
      <c r="TRX85" s="119"/>
      <c r="TRY85" s="119"/>
      <c r="TRZ85" s="119"/>
      <c r="TSA85" s="119"/>
      <c r="TSB85" s="116"/>
      <c r="TSC85" s="201"/>
      <c r="TSD85" s="118"/>
      <c r="TSE85" s="119"/>
      <c r="TSF85" s="119"/>
      <c r="TSG85" s="119"/>
      <c r="TSH85" s="119"/>
      <c r="TSI85" s="119"/>
      <c r="TSJ85" s="116"/>
      <c r="TSK85" s="201"/>
      <c r="TSL85" s="118"/>
      <c r="TSM85" s="119"/>
      <c r="TSN85" s="119"/>
      <c r="TSO85" s="119"/>
      <c r="TSP85" s="119"/>
      <c r="TSQ85" s="119"/>
      <c r="TSR85" s="116"/>
      <c r="TSS85" s="201"/>
      <c r="TST85" s="118"/>
      <c r="TSU85" s="119"/>
      <c r="TSV85" s="119"/>
      <c r="TSW85" s="119"/>
      <c r="TSX85" s="119"/>
      <c r="TSY85" s="119"/>
      <c r="TSZ85" s="116"/>
      <c r="TTA85" s="201"/>
      <c r="TTB85" s="118"/>
      <c r="TTC85" s="119"/>
      <c r="TTD85" s="119"/>
      <c r="TTE85" s="119"/>
      <c r="TTF85" s="119"/>
      <c r="TTG85" s="119"/>
      <c r="TTH85" s="116"/>
      <c r="TTI85" s="201"/>
      <c r="TTJ85" s="118"/>
      <c r="TTK85" s="119"/>
      <c r="TTL85" s="119"/>
      <c r="TTM85" s="119"/>
      <c r="TTN85" s="119"/>
      <c r="TTO85" s="119"/>
      <c r="TTP85" s="116"/>
      <c r="TTQ85" s="201"/>
      <c r="TTR85" s="118"/>
      <c r="TTS85" s="119"/>
      <c r="TTT85" s="119"/>
      <c r="TTU85" s="119"/>
      <c r="TTV85" s="119"/>
      <c r="TTW85" s="119"/>
      <c r="TTX85" s="116"/>
      <c r="TTY85" s="201"/>
      <c r="TTZ85" s="118"/>
      <c r="TUA85" s="119"/>
      <c r="TUB85" s="119"/>
      <c r="TUC85" s="119"/>
      <c r="TUD85" s="119"/>
      <c r="TUE85" s="119"/>
      <c r="TUF85" s="116"/>
      <c r="TUG85" s="201"/>
      <c r="TUH85" s="118"/>
      <c r="TUI85" s="119"/>
      <c r="TUJ85" s="119"/>
      <c r="TUK85" s="119"/>
      <c r="TUL85" s="119"/>
      <c r="TUM85" s="119"/>
      <c r="TUN85" s="116"/>
      <c r="TUO85" s="201"/>
      <c r="TUP85" s="118"/>
      <c r="TUQ85" s="119"/>
      <c r="TUR85" s="119"/>
      <c r="TUS85" s="119"/>
      <c r="TUT85" s="119"/>
      <c r="TUU85" s="119"/>
      <c r="TUV85" s="116"/>
      <c r="TUW85" s="201"/>
      <c r="TUX85" s="118"/>
      <c r="TUY85" s="119"/>
      <c r="TUZ85" s="119"/>
      <c r="TVA85" s="119"/>
      <c r="TVB85" s="119"/>
      <c r="TVC85" s="119"/>
      <c r="TVD85" s="116"/>
      <c r="TVE85" s="201"/>
      <c r="TVF85" s="118"/>
      <c r="TVG85" s="119"/>
      <c r="TVH85" s="119"/>
      <c r="TVI85" s="119"/>
      <c r="TVJ85" s="119"/>
      <c r="TVK85" s="119"/>
      <c r="TVL85" s="116"/>
      <c r="TVM85" s="201"/>
      <c r="TVN85" s="118"/>
      <c r="TVO85" s="119"/>
      <c r="TVP85" s="119"/>
      <c r="TVQ85" s="119"/>
      <c r="TVR85" s="119"/>
      <c r="TVS85" s="119"/>
      <c r="TVT85" s="116"/>
      <c r="TVU85" s="201"/>
      <c r="TVV85" s="118"/>
      <c r="TVW85" s="119"/>
      <c r="TVX85" s="119"/>
      <c r="TVY85" s="119"/>
      <c r="TVZ85" s="119"/>
      <c r="TWA85" s="119"/>
      <c r="TWB85" s="116"/>
      <c r="TWC85" s="201"/>
      <c r="TWD85" s="118"/>
      <c r="TWE85" s="119"/>
      <c r="TWF85" s="119"/>
      <c r="TWG85" s="119"/>
      <c r="TWH85" s="119"/>
      <c r="TWI85" s="119"/>
      <c r="TWJ85" s="116"/>
      <c r="TWK85" s="201"/>
      <c r="TWL85" s="118"/>
      <c r="TWM85" s="119"/>
      <c r="TWN85" s="119"/>
      <c r="TWO85" s="119"/>
      <c r="TWP85" s="119"/>
      <c r="TWQ85" s="119"/>
      <c r="TWR85" s="116"/>
      <c r="TWS85" s="201"/>
      <c r="TWT85" s="118"/>
      <c r="TWU85" s="119"/>
      <c r="TWV85" s="119"/>
      <c r="TWW85" s="119"/>
      <c r="TWX85" s="119"/>
      <c r="TWY85" s="119"/>
      <c r="TWZ85" s="116"/>
      <c r="TXA85" s="201"/>
      <c r="TXB85" s="118"/>
      <c r="TXC85" s="119"/>
      <c r="TXD85" s="119"/>
      <c r="TXE85" s="119"/>
      <c r="TXF85" s="119"/>
      <c r="TXG85" s="119"/>
      <c r="TXH85" s="116"/>
      <c r="TXI85" s="201"/>
      <c r="TXJ85" s="118"/>
      <c r="TXK85" s="119"/>
      <c r="TXL85" s="119"/>
      <c r="TXM85" s="119"/>
      <c r="TXN85" s="119"/>
      <c r="TXO85" s="119"/>
      <c r="TXP85" s="116"/>
      <c r="TXQ85" s="201"/>
      <c r="TXR85" s="118"/>
      <c r="TXS85" s="119"/>
      <c r="TXT85" s="119"/>
      <c r="TXU85" s="119"/>
      <c r="TXV85" s="119"/>
      <c r="TXW85" s="119"/>
      <c r="TXX85" s="116"/>
      <c r="TXY85" s="201"/>
      <c r="TXZ85" s="118"/>
      <c r="TYA85" s="119"/>
      <c r="TYB85" s="119"/>
      <c r="TYC85" s="119"/>
      <c r="TYD85" s="119"/>
      <c r="TYE85" s="119"/>
      <c r="TYF85" s="116"/>
      <c r="TYG85" s="201"/>
      <c r="TYH85" s="118"/>
      <c r="TYI85" s="119"/>
      <c r="TYJ85" s="119"/>
      <c r="TYK85" s="119"/>
      <c r="TYL85" s="119"/>
      <c r="TYM85" s="119"/>
      <c r="TYN85" s="116"/>
      <c r="TYO85" s="201"/>
      <c r="TYP85" s="118"/>
      <c r="TYQ85" s="119"/>
      <c r="TYR85" s="119"/>
      <c r="TYS85" s="119"/>
      <c r="TYT85" s="119"/>
      <c r="TYU85" s="119"/>
      <c r="TYV85" s="116"/>
      <c r="TYW85" s="201"/>
      <c r="TYX85" s="118"/>
      <c r="TYY85" s="119"/>
      <c r="TYZ85" s="119"/>
      <c r="TZA85" s="119"/>
      <c r="TZB85" s="119"/>
      <c r="TZC85" s="119"/>
      <c r="TZD85" s="116"/>
      <c r="TZE85" s="201"/>
      <c r="TZF85" s="118"/>
      <c r="TZG85" s="119"/>
      <c r="TZH85" s="119"/>
      <c r="TZI85" s="119"/>
      <c r="TZJ85" s="119"/>
      <c r="TZK85" s="119"/>
      <c r="TZL85" s="116"/>
      <c r="TZM85" s="201"/>
      <c r="TZN85" s="118"/>
      <c r="TZO85" s="119"/>
      <c r="TZP85" s="119"/>
      <c r="TZQ85" s="119"/>
      <c r="TZR85" s="119"/>
      <c r="TZS85" s="119"/>
      <c r="TZT85" s="116"/>
      <c r="TZU85" s="201"/>
      <c r="TZV85" s="118"/>
      <c r="TZW85" s="119"/>
      <c r="TZX85" s="119"/>
      <c r="TZY85" s="119"/>
      <c r="TZZ85" s="119"/>
      <c r="UAA85" s="119"/>
      <c r="UAB85" s="116"/>
      <c r="UAC85" s="201"/>
      <c r="UAD85" s="118"/>
      <c r="UAE85" s="119"/>
      <c r="UAF85" s="119"/>
      <c r="UAG85" s="119"/>
      <c r="UAH85" s="119"/>
      <c r="UAI85" s="119"/>
      <c r="UAJ85" s="116"/>
      <c r="UAK85" s="201"/>
      <c r="UAL85" s="118"/>
      <c r="UAM85" s="119"/>
      <c r="UAN85" s="119"/>
      <c r="UAO85" s="119"/>
      <c r="UAP85" s="119"/>
      <c r="UAQ85" s="119"/>
      <c r="UAR85" s="116"/>
      <c r="UAS85" s="201"/>
      <c r="UAT85" s="118"/>
      <c r="UAU85" s="119"/>
      <c r="UAV85" s="119"/>
      <c r="UAW85" s="119"/>
      <c r="UAX85" s="119"/>
      <c r="UAY85" s="119"/>
      <c r="UAZ85" s="116"/>
      <c r="UBA85" s="201"/>
      <c r="UBB85" s="118"/>
      <c r="UBC85" s="119"/>
      <c r="UBD85" s="119"/>
      <c r="UBE85" s="119"/>
      <c r="UBF85" s="119"/>
      <c r="UBG85" s="119"/>
      <c r="UBH85" s="116"/>
      <c r="UBI85" s="201"/>
      <c r="UBJ85" s="118"/>
      <c r="UBK85" s="119"/>
      <c r="UBL85" s="119"/>
      <c r="UBM85" s="119"/>
      <c r="UBN85" s="119"/>
      <c r="UBO85" s="119"/>
      <c r="UBP85" s="116"/>
      <c r="UBQ85" s="201"/>
      <c r="UBR85" s="118"/>
      <c r="UBS85" s="119"/>
      <c r="UBT85" s="119"/>
      <c r="UBU85" s="119"/>
      <c r="UBV85" s="119"/>
      <c r="UBW85" s="119"/>
      <c r="UBX85" s="116"/>
      <c r="UBY85" s="201"/>
      <c r="UBZ85" s="118"/>
      <c r="UCA85" s="119"/>
      <c r="UCB85" s="119"/>
      <c r="UCC85" s="119"/>
      <c r="UCD85" s="119"/>
      <c r="UCE85" s="119"/>
      <c r="UCF85" s="116"/>
      <c r="UCG85" s="201"/>
      <c r="UCH85" s="118"/>
      <c r="UCI85" s="119"/>
      <c r="UCJ85" s="119"/>
      <c r="UCK85" s="119"/>
      <c r="UCL85" s="119"/>
      <c r="UCM85" s="119"/>
      <c r="UCN85" s="116"/>
      <c r="UCO85" s="201"/>
      <c r="UCP85" s="118"/>
      <c r="UCQ85" s="119"/>
      <c r="UCR85" s="119"/>
      <c r="UCS85" s="119"/>
      <c r="UCT85" s="119"/>
      <c r="UCU85" s="119"/>
      <c r="UCV85" s="116"/>
      <c r="UCW85" s="201"/>
      <c r="UCX85" s="118"/>
      <c r="UCY85" s="119"/>
      <c r="UCZ85" s="119"/>
      <c r="UDA85" s="119"/>
      <c r="UDB85" s="119"/>
      <c r="UDC85" s="119"/>
      <c r="UDD85" s="116"/>
      <c r="UDE85" s="201"/>
      <c r="UDF85" s="118"/>
      <c r="UDG85" s="119"/>
      <c r="UDH85" s="119"/>
      <c r="UDI85" s="119"/>
      <c r="UDJ85" s="119"/>
      <c r="UDK85" s="119"/>
      <c r="UDL85" s="116"/>
      <c r="UDM85" s="201"/>
      <c r="UDN85" s="118"/>
      <c r="UDO85" s="119"/>
      <c r="UDP85" s="119"/>
      <c r="UDQ85" s="119"/>
      <c r="UDR85" s="119"/>
      <c r="UDS85" s="119"/>
      <c r="UDT85" s="116"/>
      <c r="UDU85" s="201"/>
      <c r="UDV85" s="118"/>
      <c r="UDW85" s="119"/>
      <c r="UDX85" s="119"/>
      <c r="UDY85" s="119"/>
      <c r="UDZ85" s="119"/>
      <c r="UEA85" s="119"/>
      <c r="UEB85" s="116"/>
      <c r="UEC85" s="201"/>
      <c r="UED85" s="118"/>
      <c r="UEE85" s="119"/>
      <c r="UEF85" s="119"/>
      <c r="UEG85" s="119"/>
      <c r="UEH85" s="119"/>
      <c r="UEI85" s="119"/>
      <c r="UEJ85" s="116"/>
      <c r="UEK85" s="201"/>
      <c r="UEL85" s="118"/>
      <c r="UEM85" s="119"/>
      <c r="UEN85" s="119"/>
      <c r="UEO85" s="119"/>
      <c r="UEP85" s="119"/>
      <c r="UEQ85" s="119"/>
      <c r="UER85" s="116"/>
      <c r="UES85" s="201"/>
      <c r="UET85" s="118"/>
      <c r="UEU85" s="119"/>
      <c r="UEV85" s="119"/>
      <c r="UEW85" s="119"/>
      <c r="UEX85" s="119"/>
      <c r="UEY85" s="119"/>
      <c r="UEZ85" s="116"/>
      <c r="UFA85" s="201"/>
      <c r="UFB85" s="118"/>
      <c r="UFC85" s="119"/>
      <c r="UFD85" s="119"/>
      <c r="UFE85" s="119"/>
      <c r="UFF85" s="119"/>
      <c r="UFG85" s="119"/>
      <c r="UFH85" s="116"/>
      <c r="UFI85" s="201"/>
      <c r="UFJ85" s="118"/>
      <c r="UFK85" s="119"/>
      <c r="UFL85" s="119"/>
      <c r="UFM85" s="119"/>
      <c r="UFN85" s="119"/>
      <c r="UFO85" s="119"/>
      <c r="UFP85" s="116"/>
      <c r="UFQ85" s="201"/>
      <c r="UFR85" s="118"/>
      <c r="UFS85" s="119"/>
      <c r="UFT85" s="119"/>
      <c r="UFU85" s="119"/>
      <c r="UFV85" s="119"/>
      <c r="UFW85" s="119"/>
      <c r="UFX85" s="116"/>
      <c r="UFY85" s="201"/>
      <c r="UFZ85" s="118"/>
      <c r="UGA85" s="119"/>
      <c r="UGB85" s="119"/>
      <c r="UGC85" s="119"/>
      <c r="UGD85" s="119"/>
      <c r="UGE85" s="119"/>
      <c r="UGF85" s="116"/>
      <c r="UGG85" s="201"/>
      <c r="UGH85" s="118"/>
      <c r="UGI85" s="119"/>
      <c r="UGJ85" s="119"/>
      <c r="UGK85" s="119"/>
      <c r="UGL85" s="119"/>
      <c r="UGM85" s="119"/>
      <c r="UGN85" s="116"/>
      <c r="UGO85" s="201"/>
      <c r="UGP85" s="118"/>
      <c r="UGQ85" s="119"/>
      <c r="UGR85" s="119"/>
      <c r="UGS85" s="119"/>
      <c r="UGT85" s="119"/>
      <c r="UGU85" s="119"/>
      <c r="UGV85" s="116"/>
      <c r="UGW85" s="201"/>
      <c r="UGX85" s="118"/>
      <c r="UGY85" s="119"/>
      <c r="UGZ85" s="119"/>
      <c r="UHA85" s="119"/>
      <c r="UHB85" s="119"/>
      <c r="UHC85" s="119"/>
      <c r="UHD85" s="116"/>
      <c r="UHE85" s="201"/>
      <c r="UHF85" s="118"/>
      <c r="UHG85" s="119"/>
      <c r="UHH85" s="119"/>
      <c r="UHI85" s="119"/>
      <c r="UHJ85" s="119"/>
      <c r="UHK85" s="119"/>
      <c r="UHL85" s="116"/>
      <c r="UHM85" s="201"/>
      <c r="UHN85" s="118"/>
      <c r="UHO85" s="119"/>
      <c r="UHP85" s="119"/>
      <c r="UHQ85" s="119"/>
      <c r="UHR85" s="119"/>
      <c r="UHS85" s="119"/>
      <c r="UHT85" s="116"/>
      <c r="UHU85" s="201"/>
      <c r="UHV85" s="118"/>
      <c r="UHW85" s="119"/>
      <c r="UHX85" s="119"/>
      <c r="UHY85" s="119"/>
      <c r="UHZ85" s="119"/>
      <c r="UIA85" s="119"/>
      <c r="UIB85" s="116"/>
      <c r="UIC85" s="201"/>
      <c r="UID85" s="118"/>
      <c r="UIE85" s="119"/>
      <c r="UIF85" s="119"/>
      <c r="UIG85" s="119"/>
      <c r="UIH85" s="119"/>
      <c r="UII85" s="119"/>
      <c r="UIJ85" s="116"/>
      <c r="UIK85" s="201"/>
      <c r="UIL85" s="118"/>
      <c r="UIM85" s="119"/>
      <c r="UIN85" s="119"/>
      <c r="UIO85" s="119"/>
      <c r="UIP85" s="119"/>
      <c r="UIQ85" s="119"/>
      <c r="UIR85" s="116"/>
      <c r="UIS85" s="201"/>
      <c r="UIT85" s="118"/>
      <c r="UIU85" s="119"/>
      <c r="UIV85" s="119"/>
      <c r="UIW85" s="119"/>
      <c r="UIX85" s="119"/>
      <c r="UIY85" s="119"/>
      <c r="UIZ85" s="116"/>
      <c r="UJA85" s="201"/>
      <c r="UJB85" s="118"/>
      <c r="UJC85" s="119"/>
      <c r="UJD85" s="119"/>
      <c r="UJE85" s="119"/>
      <c r="UJF85" s="119"/>
      <c r="UJG85" s="119"/>
      <c r="UJH85" s="116"/>
      <c r="UJI85" s="201"/>
      <c r="UJJ85" s="118"/>
      <c r="UJK85" s="119"/>
      <c r="UJL85" s="119"/>
      <c r="UJM85" s="119"/>
      <c r="UJN85" s="119"/>
      <c r="UJO85" s="119"/>
      <c r="UJP85" s="116"/>
      <c r="UJQ85" s="201"/>
      <c r="UJR85" s="118"/>
      <c r="UJS85" s="119"/>
      <c r="UJT85" s="119"/>
      <c r="UJU85" s="119"/>
      <c r="UJV85" s="119"/>
      <c r="UJW85" s="119"/>
      <c r="UJX85" s="116"/>
      <c r="UJY85" s="201"/>
      <c r="UJZ85" s="118"/>
      <c r="UKA85" s="119"/>
      <c r="UKB85" s="119"/>
      <c r="UKC85" s="119"/>
      <c r="UKD85" s="119"/>
      <c r="UKE85" s="119"/>
      <c r="UKF85" s="116"/>
      <c r="UKG85" s="201"/>
      <c r="UKH85" s="118"/>
      <c r="UKI85" s="119"/>
      <c r="UKJ85" s="119"/>
      <c r="UKK85" s="119"/>
      <c r="UKL85" s="119"/>
      <c r="UKM85" s="119"/>
      <c r="UKN85" s="116"/>
      <c r="UKO85" s="201"/>
      <c r="UKP85" s="118"/>
      <c r="UKQ85" s="119"/>
      <c r="UKR85" s="119"/>
      <c r="UKS85" s="119"/>
      <c r="UKT85" s="119"/>
      <c r="UKU85" s="119"/>
      <c r="UKV85" s="116"/>
      <c r="UKW85" s="201"/>
      <c r="UKX85" s="118"/>
      <c r="UKY85" s="119"/>
      <c r="UKZ85" s="119"/>
      <c r="ULA85" s="119"/>
      <c r="ULB85" s="119"/>
      <c r="ULC85" s="119"/>
      <c r="ULD85" s="116"/>
      <c r="ULE85" s="201"/>
      <c r="ULF85" s="118"/>
      <c r="ULG85" s="119"/>
      <c r="ULH85" s="119"/>
      <c r="ULI85" s="119"/>
      <c r="ULJ85" s="119"/>
      <c r="ULK85" s="119"/>
      <c r="ULL85" s="116"/>
      <c r="ULM85" s="201"/>
      <c r="ULN85" s="118"/>
      <c r="ULO85" s="119"/>
      <c r="ULP85" s="119"/>
      <c r="ULQ85" s="119"/>
      <c r="ULR85" s="119"/>
      <c r="ULS85" s="119"/>
      <c r="ULT85" s="116"/>
      <c r="ULU85" s="201"/>
      <c r="ULV85" s="118"/>
      <c r="ULW85" s="119"/>
      <c r="ULX85" s="119"/>
      <c r="ULY85" s="119"/>
      <c r="ULZ85" s="119"/>
      <c r="UMA85" s="119"/>
      <c r="UMB85" s="116"/>
      <c r="UMC85" s="201"/>
      <c r="UMD85" s="118"/>
      <c r="UME85" s="119"/>
      <c r="UMF85" s="119"/>
      <c r="UMG85" s="119"/>
      <c r="UMH85" s="119"/>
      <c r="UMI85" s="119"/>
      <c r="UMJ85" s="116"/>
      <c r="UMK85" s="201"/>
      <c r="UML85" s="118"/>
      <c r="UMM85" s="119"/>
      <c r="UMN85" s="119"/>
      <c r="UMO85" s="119"/>
      <c r="UMP85" s="119"/>
      <c r="UMQ85" s="119"/>
      <c r="UMR85" s="116"/>
      <c r="UMS85" s="201"/>
      <c r="UMT85" s="118"/>
      <c r="UMU85" s="119"/>
      <c r="UMV85" s="119"/>
      <c r="UMW85" s="119"/>
      <c r="UMX85" s="119"/>
      <c r="UMY85" s="119"/>
      <c r="UMZ85" s="116"/>
      <c r="UNA85" s="201"/>
      <c r="UNB85" s="118"/>
      <c r="UNC85" s="119"/>
      <c r="UND85" s="119"/>
      <c r="UNE85" s="119"/>
      <c r="UNF85" s="119"/>
      <c r="UNG85" s="119"/>
      <c r="UNH85" s="116"/>
      <c r="UNI85" s="201"/>
      <c r="UNJ85" s="118"/>
      <c r="UNK85" s="119"/>
      <c r="UNL85" s="119"/>
      <c r="UNM85" s="119"/>
      <c r="UNN85" s="119"/>
      <c r="UNO85" s="119"/>
      <c r="UNP85" s="116"/>
      <c r="UNQ85" s="201"/>
      <c r="UNR85" s="118"/>
      <c r="UNS85" s="119"/>
      <c r="UNT85" s="119"/>
      <c r="UNU85" s="119"/>
      <c r="UNV85" s="119"/>
      <c r="UNW85" s="119"/>
      <c r="UNX85" s="116"/>
      <c r="UNY85" s="201"/>
      <c r="UNZ85" s="118"/>
      <c r="UOA85" s="119"/>
      <c r="UOB85" s="119"/>
      <c r="UOC85" s="119"/>
      <c r="UOD85" s="119"/>
      <c r="UOE85" s="119"/>
      <c r="UOF85" s="116"/>
      <c r="UOG85" s="201"/>
      <c r="UOH85" s="118"/>
      <c r="UOI85" s="119"/>
      <c r="UOJ85" s="119"/>
      <c r="UOK85" s="119"/>
      <c r="UOL85" s="119"/>
      <c r="UOM85" s="119"/>
      <c r="UON85" s="116"/>
      <c r="UOO85" s="201"/>
      <c r="UOP85" s="118"/>
      <c r="UOQ85" s="119"/>
      <c r="UOR85" s="119"/>
      <c r="UOS85" s="119"/>
      <c r="UOT85" s="119"/>
      <c r="UOU85" s="119"/>
      <c r="UOV85" s="116"/>
      <c r="UOW85" s="201"/>
      <c r="UOX85" s="118"/>
      <c r="UOY85" s="119"/>
      <c r="UOZ85" s="119"/>
      <c r="UPA85" s="119"/>
      <c r="UPB85" s="119"/>
      <c r="UPC85" s="119"/>
      <c r="UPD85" s="116"/>
      <c r="UPE85" s="201"/>
      <c r="UPF85" s="118"/>
      <c r="UPG85" s="119"/>
      <c r="UPH85" s="119"/>
      <c r="UPI85" s="119"/>
      <c r="UPJ85" s="119"/>
      <c r="UPK85" s="119"/>
      <c r="UPL85" s="116"/>
      <c r="UPM85" s="201"/>
      <c r="UPN85" s="118"/>
      <c r="UPO85" s="119"/>
      <c r="UPP85" s="119"/>
      <c r="UPQ85" s="119"/>
      <c r="UPR85" s="119"/>
      <c r="UPS85" s="119"/>
      <c r="UPT85" s="116"/>
      <c r="UPU85" s="201"/>
      <c r="UPV85" s="118"/>
      <c r="UPW85" s="119"/>
      <c r="UPX85" s="119"/>
      <c r="UPY85" s="119"/>
      <c r="UPZ85" s="119"/>
      <c r="UQA85" s="119"/>
      <c r="UQB85" s="116"/>
      <c r="UQC85" s="201"/>
      <c r="UQD85" s="118"/>
      <c r="UQE85" s="119"/>
      <c r="UQF85" s="119"/>
      <c r="UQG85" s="119"/>
      <c r="UQH85" s="119"/>
      <c r="UQI85" s="119"/>
      <c r="UQJ85" s="116"/>
      <c r="UQK85" s="201"/>
      <c r="UQL85" s="118"/>
      <c r="UQM85" s="119"/>
      <c r="UQN85" s="119"/>
      <c r="UQO85" s="119"/>
      <c r="UQP85" s="119"/>
      <c r="UQQ85" s="119"/>
      <c r="UQR85" s="116"/>
      <c r="UQS85" s="201"/>
      <c r="UQT85" s="118"/>
      <c r="UQU85" s="119"/>
      <c r="UQV85" s="119"/>
      <c r="UQW85" s="119"/>
      <c r="UQX85" s="119"/>
      <c r="UQY85" s="119"/>
      <c r="UQZ85" s="116"/>
      <c r="URA85" s="201"/>
      <c r="URB85" s="118"/>
      <c r="URC85" s="119"/>
      <c r="URD85" s="119"/>
      <c r="URE85" s="119"/>
      <c r="URF85" s="119"/>
      <c r="URG85" s="119"/>
      <c r="URH85" s="116"/>
      <c r="URI85" s="201"/>
      <c r="URJ85" s="118"/>
      <c r="URK85" s="119"/>
      <c r="URL85" s="119"/>
      <c r="URM85" s="119"/>
      <c r="URN85" s="119"/>
      <c r="URO85" s="119"/>
      <c r="URP85" s="116"/>
      <c r="URQ85" s="201"/>
      <c r="URR85" s="118"/>
      <c r="URS85" s="119"/>
      <c r="URT85" s="119"/>
      <c r="URU85" s="119"/>
      <c r="URV85" s="119"/>
      <c r="URW85" s="119"/>
      <c r="URX85" s="116"/>
      <c r="URY85" s="201"/>
      <c r="URZ85" s="118"/>
      <c r="USA85" s="119"/>
      <c r="USB85" s="119"/>
      <c r="USC85" s="119"/>
      <c r="USD85" s="119"/>
      <c r="USE85" s="119"/>
      <c r="USF85" s="116"/>
      <c r="USG85" s="201"/>
      <c r="USH85" s="118"/>
      <c r="USI85" s="119"/>
      <c r="USJ85" s="119"/>
      <c r="USK85" s="119"/>
      <c r="USL85" s="119"/>
      <c r="USM85" s="119"/>
      <c r="USN85" s="116"/>
      <c r="USO85" s="201"/>
      <c r="USP85" s="118"/>
      <c r="USQ85" s="119"/>
      <c r="USR85" s="119"/>
      <c r="USS85" s="119"/>
      <c r="UST85" s="119"/>
      <c r="USU85" s="119"/>
      <c r="USV85" s="116"/>
      <c r="USW85" s="201"/>
      <c r="USX85" s="118"/>
      <c r="USY85" s="119"/>
      <c r="USZ85" s="119"/>
      <c r="UTA85" s="119"/>
      <c r="UTB85" s="119"/>
      <c r="UTC85" s="119"/>
      <c r="UTD85" s="116"/>
      <c r="UTE85" s="201"/>
      <c r="UTF85" s="118"/>
      <c r="UTG85" s="119"/>
      <c r="UTH85" s="119"/>
      <c r="UTI85" s="119"/>
      <c r="UTJ85" s="119"/>
      <c r="UTK85" s="119"/>
      <c r="UTL85" s="116"/>
      <c r="UTM85" s="201"/>
      <c r="UTN85" s="118"/>
      <c r="UTO85" s="119"/>
      <c r="UTP85" s="119"/>
      <c r="UTQ85" s="119"/>
      <c r="UTR85" s="119"/>
      <c r="UTS85" s="119"/>
      <c r="UTT85" s="116"/>
      <c r="UTU85" s="201"/>
      <c r="UTV85" s="118"/>
      <c r="UTW85" s="119"/>
      <c r="UTX85" s="119"/>
      <c r="UTY85" s="119"/>
      <c r="UTZ85" s="119"/>
      <c r="UUA85" s="119"/>
      <c r="UUB85" s="116"/>
      <c r="UUC85" s="201"/>
      <c r="UUD85" s="118"/>
      <c r="UUE85" s="119"/>
      <c r="UUF85" s="119"/>
      <c r="UUG85" s="119"/>
      <c r="UUH85" s="119"/>
      <c r="UUI85" s="119"/>
      <c r="UUJ85" s="116"/>
      <c r="UUK85" s="201"/>
      <c r="UUL85" s="118"/>
      <c r="UUM85" s="119"/>
      <c r="UUN85" s="119"/>
      <c r="UUO85" s="119"/>
      <c r="UUP85" s="119"/>
      <c r="UUQ85" s="119"/>
      <c r="UUR85" s="116"/>
      <c r="UUS85" s="201"/>
      <c r="UUT85" s="118"/>
      <c r="UUU85" s="119"/>
      <c r="UUV85" s="119"/>
      <c r="UUW85" s="119"/>
      <c r="UUX85" s="119"/>
      <c r="UUY85" s="119"/>
      <c r="UUZ85" s="116"/>
      <c r="UVA85" s="201"/>
      <c r="UVB85" s="118"/>
      <c r="UVC85" s="119"/>
      <c r="UVD85" s="119"/>
      <c r="UVE85" s="119"/>
      <c r="UVF85" s="119"/>
      <c r="UVG85" s="119"/>
      <c r="UVH85" s="116"/>
      <c r="UVI85" s="201"/>
      <c r="UVJ85" s="118"/>
      <c r="UVK85" s="119"/>
      <c r="UVL85" s="119"/>
      <c r="UVM85" s="119"/>
      <c r="UVN85" s="119"/>
      <c r="UVO85" s="119"/>
      <c r="UVP85" s="116"/>
      <c r="UVQ85" s="201"/>
      <c r="UVR85" s="118"/>
      <c r="UVS85" s="119"/>
      <c r="UVT85" s="119"/>
      <c r="UVU85" s="119"/>
      <c r="UVV85" s="119"/>
      <c r="UVW85" s="119"/>
      <c r="UVX85" s="116"/>
      <c r="UVY85" s="201"/>
      <c r="UVZ85" s="118"/>
      <c r="UWA85" s="119"/>
      <c r="UWB85" s="119"/>
      <c r="UWC85" s="119"/>
      <c r="UWD85" s="119"/>
      <c r="UWE85" s="119"/>
      <c r="UWF85" s="116"/>
      <c r="UWG85" s="201"/>
      <c r="UWH85" s="118"/>
      <c r="UWI85" s="119"/>
      <c r="UWJ85" s="119"/>
      <c r="UWK85" s="119"/>
      <c r="UWL85" s="119"/>
      <c r="UWM85" s="119"/>
      <c r="UWN85" s="116"/>
      <c r="UWO85" s="201"/>
      <c r="UWP85" s="118"/>
      <c r="UWQ85" s="119"/>
      <c r="UWR85" s="119"/>
      <c r="UWS85" s="119"/>
      <c r="UWT85" s="119"/>
      <c r="UWU85" s="119"/>
      <c r="UWV85" s="116"/>
      <c r="UWW85" s="201"/>
      <c r="UWX85" s="118"/>
      <c r="UWY85" s="119"/>
      <c r="UWZ85" s="119"/>
      <c r="UXA85" s="119"/>
      <c r="UXB85" s="119"/>
      <c r="UXC85" s="119"/>
      <c r="UXD85" s="116"/>
      <c r="UXE85" s="201"/>
      <c r="UXF85" s="118"/>
      <c r="UXG85" s="119"/>
      <c r="UXH85" s="119"/>
      <c r="UXI85" s="119"/>
      <c r="UXJ85" s="119"/>
      <c r="UXK85" s="119"/>
      <c r="UXL85" s="116"/>
      <c r="UXM85" s="201"/>
      <c r="UXN85" s="118"/>
      <c r="UXO85" s="119"/>
      <c r="UXP85" s="119"/>
      <c r="UXQ85" s="119"/>
      <c r="UXR85" s="119"/>
      <c r="UXS85" s="119"/>
      <c r="UXT85" s="116"/>
      <c r="UXU85" s="201"/>
      <c r="UXV85" s="118"/>
      <c r="UXW85" s="119"/>
      <c r="UXX85" s="119"/>
      <c r="UXY85" s="119"/>
      <c r="UXZ85" s="119"/>
      <c r="UYA85" s="119"/>
      <c r="UYB85" s="116"/>
      <c r="UYC85" s="201"/>
      <c r="UYD85" s="118"/>
      <c r="UYE85" s="119"/>
      <c r="UYF85" s="119"/>
      <c r="UYG85" s="119"/>
      <c r="UYH85" s="119"/>
      <c r="UYI85" s="119"/>
      <c r="UYJ85" s="116"/>
      <c r="UYK85" s="201"/>
      <c r="UYL85" s="118"/>
      <c r="UYM85" s="119"/>
      <c r="UYN85" s="119"/>
      <c r="UYO85" s="119"/>
      <c r="UYP85" s="119"/>
      <c r="UYQ85" s="119"/>
      <c r="UYR85" s="116"/>
      <c r="UYS85" s="201"/>
      <c r="UYT85" s="118"/>
      <c r="UYU85" s="119"/>
      <c r="UYV85" s="119"/>
      <c r="UYW85" s="119"/>
      <c r="UYX85" s="119"/>
      <c r="UYY85" s="119"/>
      <c r="UYZ85" s="116"/>
      <c r="UZA85" s="201"/>
      <c r="UZB85" s="118"/>
      <c r="UZC85" s="119"/>
      <c r="UZD85" s="119"/>
      <c r="UZE85" s="119"/>
      <c r="UZF85" s="119"/>
      <c r="UZG85" s="119"/>
      <c r="UZH85" s="116"/>
      <c r="UZI85" s="201"/>
      <c r="UZJ85" s="118"/>
      <c r="UZK85" s="119"/>
      <c r="UZL85" s="119"/>
      <c r="UZM85" s="119"/>
      <c r="UZN85" s="119"/>
      <c r="UZO85" s="119"/>
      <c r="UZP85" s="116"/>
      <c r="UZQ85" s="201"/>
      <c r="UZR85" s="118"/>
      <c r="UZS85" s="119"/>
      <c r="UZT85" s="119"/>
      <c r="UZU85" s="119"/>
      <c r="UZV85" s="119"/>
      <c r="UZW85" s="119"/>
      <c r="UZX85" s="116"/>
      <c r="UZY85" s="201"/>
      <c r="UZZ85" s="118"/>
      <c r="VAA85" s="119"/>
      <c r="VAB85" s="119"/>
      <c r="VAC85" s="119"/>
      <c r="VAD85" s="119"/>
      <c r="VAE85" s="119"/>
      <c r="VAF85" s="116"/>
      <c r="VAG85" s="201"/>
      <c r="VAH85" s="118"/>
      <c r="VAI85" s="119"/>
      <c r="VAJ85" s="119"/>
      <c r="VAK85" s="119"/>
      <c r="VAL85" s="119"/>
      <c r="VAM85" s="119"/>
      <c r="VAN85" s="116"/>
      <c r="VAO85" s="201"/>
      <c r="VAP85" s="118"/>
      <c r="VAQ85" s="119"/>
      <c r="VAR85" s="119"/>
      <c r="VAS85" s="119"/>
      <c r="VAT85" s="119"/>
      <c r="VAU85" s="119"/>
      <c r="VAV85" s="116"/>
      <c r="VAW85" s="201"/>
      <c r="VAX85" s="118"/>
      <c r="VAY85" s="119"/>
      <c r="VAZ85" s="119"/>
      <c r="VBA85" s="119"/>
      <c r="VBB85" s="119"/>
      <c r="VBC85" s="119"/>
      <c r="VBD85" s="116"/>
      <c r="VBE85" s="201"/>
      <c r="VBF85" s="118"/>
      <c r="VBG85" s="119"/>
      <c r="VBH85" s="119"/>
      <c r="VBI85" s="119"/>
      <c r="VBJ85" s="119"/>
      <c r="VBK85" s="119"/>
      <c r="VBL85" s="116"/>
      <c r="VBM85" s="201"/>
      <c r="VBN85" s="118"/>
      <c r="VBO85" s="119"/>
      <c r="VBP85" s="119"/>
      <c r="VBQ85" s="119"/>
      <c r="VBR85" s="119"/>
      <c r="VBS85" s="119"/>
      <c r="VBT85" s="116"/>
      <c r="VBU85" s="201"/>
      <c r="VBV85" s="118"/>
      <c r="VBW85" s="119"/>
      <c r="VBX85" s="119"/>
      <c r="VBY85" s="119"/>
      <c r="VBZ85" s="119"/>
      <c r="VCA85" s="119"/>
      <c r="VCB85" s="116"/>
      <c r="VCC85" s="201"/>
      <c r="VCD85" s="118"/>
      <c r="VCE85" s="119"/>
      <c r="VCF85" s="119"/>
      <c r="VCG85" s="119"/>
      <c r="VCH85" s="119"/>
      <c r="VCI85" s="119"/>
      <c r="VCJ85" s="116"/>
      <c r="VCK85" s="201"/>
      <c r="VCL85" s="118"/>
      <c r="VCM85" s="119"/>
      <c r="VCN85" s="119"/>
      <c r="VCO85" s="119"/>
      <c r="VCP85" s="119"/>
      <c r="VCQ85" s="119"/>
      <c r="VCR85" s="116"/>
      <c r="VCS85" s="201"/>
      <c r="VCT85" s="118"/>
      <c r="VCU85" s="119"/>
      <c r="VCV85" s="119"/>
      <c r="VCW85" s="119"/>
      <c r="VCX85" s="119"/>
      <c r="VCY85" s="119"/>
      <c r="VCZ85" s="116"/>
      <c r="VDA85" s="201"/>
      <c r="VDB85" s="118"/>
      <c r="VDC85" s="119"/>
      <c r="VDD85" s="119"/>
      <c r="VDE85" s="119"/>
      <c r="VDF85" s="119"/>
      <c r="VDG85" s="119"/>
      <c r="VDH85" s="116"/>
      <c r="VDI85" s="201"/>
      <c r="VDJ85" s="118"/>
      <c r="VDK85" s="119"/>
      <c r="VDL85" s="119"/>
      <c r="VDM85" s="119"/>
      <c r="VDN85" s="119"/>
      <c r="VDO85" s="119"/>
      <c r="VDP85" s="116"/>
      <c r="VDQ85" s="201"/>
      <c r="VDR85" s="118"/>
      <c r="VDS85" s="119"/>
      <c r="VDT85" s="119"/>
      <c r="VDU85" s="119"/>
      <c r="VDV85" s="119"/>
      <c r="VDW85" s="119"/>
      <c r="VDX85" s="116"/>
      <c r="VDY85" s="201"/>
      <c r="VDZ85" s="118"/>
      <c r="VEA85" s="119"/>
      <c r="VEB85" s="119"/>
      <c r="VEC85" s="119"/>
      <c r="VED85" s="119"/>
      <c r="VEE85" s="119"/>
      <c r="VEF85" s="116"/>
      <c r="VEG85" s="201"/>
      <c r="VEH85" s="118"/>
      <c r="VEI85" s="119"/>
      <c r="VEJ85" s="119"/>
      <c r="VEK85" s="119"/>
      <c r="VEL85" s="119"/>
      <c r="VEM85" s="119"/>
      <c r="VEN85" s="116"/>
      <c r="VEO85" s="201"/>
      <c r="VEP85" s="118"/>
      <c r="VEQ85" s="119"/>
      <c r="VER85" s="119"/>
      <c r="VES85" s="119"/>
      <c r="VET85" s="119"/>
      <c r="VEU85" s="119"/>
      <c r="VEV85" s="116"/>
      <c r="VEW85" s="201"/>
      <c r="VEX85" s="118"/>
      <c r="VEY85" s="119"/>
      <c r="VEZ85" s="119"/>
      <c r="VFA85" s="119"/>
      <c r="VFB85" s="119"/>
      <c r="VFC85" s="119"/>
      <c r="VFD85" s="116"/>
      <c r="VFE85" s="201"/>
      <c r="VFF85" s="118"/>
      <c r="VFG85" s="119"/>
      <c r="VFH85" s="119"/>
      <c r="VFI85" s="119"/>
      <c r="VFJ85" s="119"/>
      <c r="VFK85" s="119"/>
      <c r="VFL85" s="116"/>
      <c r="VFM85" s="201"/>
      <c r="VFN85" s="118"/>
      <c r="VFO85" s="119"/>
      <c r="VFP85" s="119"/>
      <c r="VFQ85" s="119"/>
      <c r="VFR85" s="119"/>
      <c r="VFS85" s="119"/>
      <c r="VFT85" s="116"/>
      <c r="VFU85" s="201"/>
      <c r="VFV85" s="118"/>
      <c r="VFW85" s="119"/>
      <c r="VFX85" s="119"/>
      <c r="VFY85" s="119"/>
      <c r="VFZ85" s="119"/>
      <c r="VGA85" s="119"/>
      <c r="VGB85" s="116"/>
      <c r="VGC85" s="201"/>
      <c r="VGD85" s="118"/>
      <c r="VGE85" s="119"/>
      <c r="VGF85" s="119"/>
      <c r="VGG85" s="119"/>
      <c r="VGH85" s="119"/>
      <c r="VGI85" s="119"/>
      <c r="VGJ85" s="116"/>
      <c r="VGK85" s="201"/>
      <c r="VGL85" s="118"/>
      <c r="VGM85" s="119"/>
      <c r="VGN85" s="119"/>
      <c r="VGO85" s="119"/>
      <c r="VGP85" s="119"/>
      <c r="VGQ85" s="119"/>
      <c r="VGR85" s="116"/>
      <c r="VGS85" s="201"/>
      <c r="VGT85" s="118"/>
      <c r="VGU85" s="119"/>
      <c r="VGV85" s="119"/>
      <c r="VGW85" s="119"/>
      <c r="VGX85" s="119"/>
      <c r="VGY85" s="119"/>
      <c r="VGZ85" s="116"/>
      <c r="VHA85" s="201"/>
      <c r="VHB85" s="118"/>
      <c r="VHC85" s="119"/>
      <c r="VHD85" s="119"/>
      <c r="VHE85" s="119"/>
      <c r="VHF85" s="119"/>
      <c r="VHG85" s="119"/>
      <c r="VHH85" s="116"/>
      <c r="VHI85" s="201"/>
      <c r="VHJ85" s="118"/>
      <c r="VHK85" s="119"/>
      <c r="VHL85" s="119"/>
      <c r="VHM85" s="119"/>
      <c r="VHN85" s="119"/>
      <c r="VHO85" s="119"/>
      <c r="VHP85" s="116"/>
      <c r="VHQ85" s="201"/>
      <c r="VHR85" s="118"/>
      <c r="VHS85" s="119"/>
      <c r="VHT85" s="119"/>
      <c r="VHU85" s="119"/>
      <c r="VHV85" s="119"/>
      <c r="VHW85" s="119"/>
      <c r="VHX85" s="116"/>
      <c r="VHY85" s="201"/>
      <c r="VHZ85" s="118"/>
      <c r="VIA85" s="119"/>
      <c r="VIB85" s="119"/>
      <c r="VIC85" s="119"/>
      <c r="VID85" s="119"/>
      <c r="VIE85" s="119"/>
      <c r="VIF85" s="116"/>
      <c r="VIG85" s="201"/>
      <c r="VIH85" s="118"/>
      <c r="VII85" s="119"/>
      <c r="VIJ85" s="119"/>
      <c r="VIK85" s="119"/>
      <c r="VIL85" s="119"/>
      <c r="VIM85" s="119"/>
      <c r="VIN85" s="116"/>
      <c r="VIO85" s="201"/>
      <c r="VIP85" s="118"/>
      <c r="VIQ85" s="119"/>
      <c r="VIR85" s="119"/>
      <c r="VIS85" s="119"/>
      <c r="VIT85" s="119"/>
      <c r="VIU85" s="119"/>
      <c r="VIV85" s="116"/>
      <c r="VIW85" s="201"/>
      <c r="VIX85" s="118"/>
      <c r="VIY85" s="119"/>
      <c r="VIZ85" s="119"/>
      <c r="VJA85" s="119"/>
      <c r="VJB85" s="119"/>
      <c r="VJC85" s="119"/>
      <c r="VJD85" s="116"/>
      <c r="VJE85" s="201"/>
      <c r="VJF85" s="118"/>
      <c r="VJG85" s="119"/>
      <c r="VJH85" s="119"/>
      <c r="VJI85" s="119"/>
      <c r="VJJ85" s="119"/>
      <c r="VJK85" s="119"/>
      <c r="VJL85" s="116"/>
      <c r="VJM85" s="201"/>
      <c r="VJN85" s="118"/>
      <c r="VJO85" s="119"/>
      <c r="VJP85" s="119"/>
      <c r="VJQ85" s="119"/>
      <c r="VJR85" s="119"/>
      <c r="VJS85" s="119"/>
      <c r="VJT85" s="116"/>
      <c r="VJU85" s="201"/>
      <c r="VJV85" s="118"/>
      <c r="VJW85" s="119"/>
      <c r="VJX85" s="119"/>
      <c r="VJY85" s="119"/>
      <c r="VJZ85" s="119"/>
      <c r="VKA85" s="119"/>
      <c r="VKB85" s="116"/>
      <c r="VKC85" s="201"/>
      <c r="VKD85" s="118"/>
      <c r="VKE85" s="119"/>
      <c r="VKF85" s="119"/>
      <c r="VKG85" s="119"/>
      <c r="VKH85" s="119"/>
      <c r="VKI85" s="119"/>
      <c r="VKJ85" s="116"/>
      <c r="VKK85" s="201"/>
      <c r="VKL85" s="118"/>
      <c r="VKM85" s="119"/>
      <c r="VKN85" s="119"/>
      <c r="VKO85" s="119"/>
      <c r="VKP85" s="119"/>
      <c r="VKQ85" s="119"/>
      <c r="VKR85" s="116"/>
      <c r="VKS85" s="201"/>
      <c r="VKT85" s="118"/>
      <c r="VKU85" s="119"/>
      <c r="VKV85" s="119"/>
      <c r="VKW85" s="119"/>
      <c r="VKX85" s="119"/>
      <c r="VKY85" s="119"/>
      <c r="VKZ85" s="116"/>
      <c r="VLA85" s="201"/>
      <c r="VLB85" s="118"/>
      <c r="VLC85" s="119"/>
      <c r="VLD85" s="119"/>
      <c r="VLE85" s="119"/>
      <c r="VLF85" s="119"/>
      <c r="VLG85" s="119"/>
      <c r="VLH85" s="116"/>
      <c r="VLI85" s="201"/>
      <c r="VLJ85" s="118"/>
      <c r="VLK85" s="119"/>
      <c r="VLL85" s="119"/>
      <c r="VLM85" s="119"/>
      <c r="VLN85" s="119"/>
      <c r="VLO85" s="119"/>
      <c r="VLP85" s="116"/>
      <c r="VLQ85" s="201"/>
      <c r="VLR85" s="118"/>
      <c r="VLS85" s="119"/>
      <c r="VLT85" s="119"/>
      <c r="VLU85" s="119"/>
      <c r="VLV85" s="119"/>
      <c r="VLW85" s="119"/>
      <c r="VLX85" s="116"/>
      <c r="VLY85" s="201"/>
      <c r="VLZ85" s="118"/>
      <c r="VMA85" s="119"/>
      <c r="VMB85" s="119"/>
      <c r="VMC85" s="119"/>
      <c r="VMD85" s="119"/>
      <c r="VME85" s="119"/>
      <c r="VMF85" s="116"/>
      <c r="VMG85" s="201"/>
      <c r="VMH85" s="118"/>
      <c r="VMI85" s="119"/>
      <c r="VMJ85" s="119"/>
      <c r="VMK85" s="119"/>
      <c r="VML85" s="119"/>
      <c r="VMM85" s="119"/>
      <c r="VMN85" s="116"/>
      <c r="VMO85" s="201"/>
      <c r="VMP85" s="118"/>
      <c r="VMQ85" s="119"/>
      <c r="VMR85" s="119"/>
      <c r="VMS85" s="119"/>
      <c r="VMT85" s="119"/>
      <c r="VMU85" s="119"/>
      <c r="VMV85" s="116"/>
      <c r="VMW85" s="201"/>
      <c r="VMX85" s="118"/>
      <c r="VMY85" s="119"/>
      <c r="VMZ85" s="119"/>
      <c r="VNA85" s="119"/>
      <c r="VNB85" s="119"/>
      <c r="VNC85" s="119"/>
      <c r="VND85" s="116"/>
      <c r="VNE85" s="201"/>
      <c r="VNF85" s="118"/>
      <c r="VNG85" s="119"/>
      <c r="VNH85" s="119"/>
      <c r="VNI85" s="119"/>
      <c r="VNJ85" s="119"/>
      <c r="VNK85" s="119"/>
      <c r="VNL85" s="116"/>
      <c r="VNM85" s="201"/>
      <c r="VNN85" s="118"/>
      <c r="VNO85" s="119"/>
      <c r="VNP85" s="119"/>
      <c r="VNQ85" s="119"/>
      <c r="VNR85" s="119"/>
      <c r="VNS85" s="119"/>
      <c r="VNT85" s="116"/>
      <c r="VNU85" s="201"/>
      <c r="VNV85" s="118"/>
      <c r="VNW85" s="119"/>
      <c r="VNX85" s="119"/>
      <c r="VNY85" s="119"/>
      <c r="VNZ85" s="119"/>
      <c r="VOA85" s="119"/>
      <c r="VOB85" s="116"/>
      <c r="VOC85" s="201"/>
      <c r="VOD85" s="118"/>
      <c r="VOE85" s="119"/>
      <c r="VOF85" s="119"/>
      <c r="VOG85" s="119"/>
      <c r="VOH85" s="119"/>
      <c r="VOI85" s="119"/>
      <c r="VOJ85" s="116"/>
      <c r="VOK85" s="201"/>
      <c r="VOL85" s="118"/>
      <c r="VOM85" s="119"/>
      <c r="VON85" s="119"/>
      <c r="VOO85" s="119"/>
      <c r="VOP85" s="119"/>
      <c r="VOQ85" s="119"/>
      <c r="VOR85" s="116"/>
      <c r="VOS85" s="201"/>
      <c r="VOT85" s="118"/>
      <c r="VOU85" s="119"/>
      <c r="VOV85" s="119"/>
      <c r="VOW85" s="119"/>
      <c r="VOX85" s="119"/>
      <c r="VOY85" s="119"/>
      <c r="VOZ85" s="116"/>
      <c r="VPA85" s="201"/>
      <c r="VPB85" s="118"/>
      <c r="VPC85" s="119"/>
      <c r="VPD85" s="119"/>
      <c r="VPE85" s="119"/>
      <c r="VPF85" s="119"/>
      <c r="VPG85" s="119"/>
      <c r="VPH85" s="116"/>
      <c r="VPI85" s="201"/>
      <c r="VPJ85" s="118"/>
      <c r="VPK85" s="119"/>
      <c r="VPL85" s="119"/>
      <c r="VPM85" s="119"/>
      <c r="VPN85" s="119"/>
      <c r="VPO85" s="119"/>
      <c r="VPP85" s="116"/>
      <c r="VPQ85" s="201"/>
      <c r="VPR85" s="118"/>
      <c r="VPS85" s="119"/>
      <c r="VPT85" s="119"/>
      <c r="VPU85" s="119"/>
      <c r="VPV85" s="119"/>
      <c r="VPW85" s="119"/>
      <c r="VPX85" s="116"/>
      <c r="VPY85" s="201"/>
      <c r="VPZ85" s="118"/>
      <c r="VQA85" s="119"/>
      <c r="VQB85" s="119"/>
      <c r="VQC85" s="119"/>
      <c r="VQD85" s="119"/>
      <c r="VQE85" s="119"/>
      <c r="VQF85" s="116"/>
      <c r="VQG85" s="201"/>
      <c r="VQH85" s="118"/>
      <c r="VQI85" s="119"/>
      <c r="VQJ85" s="119"/>
      <c r="VQK85" s="119"/>
      <c r="VQL85" s="119"/>
      <c r="VQM85" s="119"/>
      <c r="VQN85" s="116"/>
      <c r="VQO85" s="201"/>
      <c r="VQP85" s="118"/>
      <c r="VQQ85" s="119"/>
      <c r="VQR85" s="119"/>
      <c r="VQS85" s="119"/>
      <c r="VQT85" s="119"/>
      <c r="VQU85" s="119"/>
      <c r="VQV85" s="116"/>
      <c r="VQW85" s="201"/>
      <c r="VQX85" s="118"/>
      <c r="VQY85" s="119"/>
      <c r="VQZ85" s="119"/>
      <c r="VRA85" s="119"/>
      <c r="VRB85" s="119"/>
      <c r="VRC85" s="119"/>
      <c r="VRD85" s="116"/>
      <c r="VRE85" s="201"/>
      <c r="VRF85" s="118"/>
      <c r="VRG85" s="119"/>
      <c r="VRH85" s="119"/>
      <c r="VRI85" s="119"/>
      <c r="VRJ85" s="119"/>
      <c r="VRK85" s="119"/>
      <c r="VRL85" s="116"/>
      <c r="VRM85" s="201"/>
      <c r="VRN85" s="118"/>
      <c r="VRO85" s="119"/>
      <c r="VRP85" s="119"/>
      <c r="VRQ85" s="119"/>
      <c r="VRR85" s="119"/>
      <c r="VRS85" s="119"/>
      <c r="VRT85" s="116"/>
      <c r="VRU85" s="201"/>
      <c r="VRV85" s="118"/>
      <c r="VRW85" s="119"/>
      <c r="VRX85" s="119"/>
      <c r="VRY85" s="119"/>
      <c r="VRZ85" s="119"/>
      <c r="VSA85" s="119"/>
      <c r="VSB85" s="116"/>
      <c r="VSC85" s="201"/>
      <c r="VSD85" s="118"/>
      <c r="VSE85" s="119"/>
      <c r="VSF85" s="119"/>
      <c r="VSG85" s="119"/>
      <c r="VSH85" s="119"/>
      <c r="VSI85" s="119"/>
      <c r="VSJ85" s="116"/>
      <c r="VSK85" s="201"/>
      <c r="VSL85" s="118"/>
      <c r="VSM85" s="119"/>
      <c r="VSN85" s="119"/>
      <c r="VSO85" s="119"/>
      <c r="VSP85" s="119"/>
      <c r="VSQ85" s="119"/>
      <c r="VSR85" s="116"/>
      <c r="VSS85" s="201"/>
      <c r="VST85" s="118"/>
      <c r="VSU85" s="119"/>
      <c r="VSV85" s="119"/>
      <c r="VSW85" s="119"/>
      <c r="VSX85" s="119"/>
      <c r="VSY85" s="119"/>
      <c r="VSZ85" s="116"/>
      <c r="VTA85" s="201"/>
      <c r="VTB85" s="118"/>
      <c r="VTC85" s="119"/>
      <c r="VTD85" s="119"/>
      <c r="VTE85" s="119"/>
      <c r="VTF85" s="119"/>
      <c r="VTG85" s="119"/>
      <c r="VTH85" s="116"/>
      <c r="VTI85" s="201"/>
      <c r="VTJ85" s="118"/>
      <c r="VTK85" s="119"/>
      <c r="VTL85" s="119"/>
      <c r="VTM85" s="119"/>
      <c r="VTN85" s="119"/>
      <c r="VTO85" s="119"/>
      <c r="VTP85" s="116"/>
      <c r="VTQ85" s="201"/>
      <c r="VTR85" s="118"/>
      <c r="VTS85" s="119"/>
      <c r="VTT85" s="119"/>
      <c r="VTU85" s="119"/>
      <c r="VTV85" s="119"/>
      <c r="VTW85" s="119"/>
      <c r="VTX85" s="116"/>
      <c r="VTY85" s="201"/>
      <c r="VTZ85" s="118"/>
      <c r="VUA85" s="119"/>
      <c r="VUB85" s="119"/>
      <c r="VUC85" s="119"/>
      <c r="VUD85" s="119"/>
      <c r="VUE85" s="119"/>
      <c r="VUF85" s="116"/>
      <c r="VUG85" s="201"/>
      <c r="VUH85" s="118"/>
      <c r="VUI85" s="119"/>
      <c r="VUJ85" s="119"/>
      <c r="VUK85" s="119"/>
      <c r="VUL85" s="119"/>
      <c r="VUM85" s="119"/>
      <c r="VUN85" s="116"/>
      <c r="VUO85" s="201"/>
      <c r="VUP85" s="118"/>
      <c r="VUQ85" s="119"/>
      <c r="VUR85" s="119"/>
      <c r="VUS85" s="119"/>
      <c r="VUT85" s="119"/>
      <c r="VUU85" s="119"/>
      <c r="VUV85" s="116"/>
      <c r="VUW85" s="201"/>
      <c r="VUX85" s="118"/>
      <c r="VUY85" s="119"/>
      <c r="VUZ85" s="119"/>
      <c r="VVA85" s="119"/>
      <c r="VVB85" s="119"/>
      <c r="VVC85" s="119"/>
      <c r="VVD85" s="116"/>
      <c r="VVE85" s="201"/>
      <c r="VVF85" s="118"/>
      <c r="VVG85" s="119"/>
      <c r="VVH85" s="119"/>
      <c r="VVI85" s="119"/>
      <c r="VVJ85" s="119"/>
      <c r="VVK85" s="119"/>
      <c r="VVL85" s="116"/>
      <c r="VVM85" s="201"/>
      <c r="VVN85" s="118"/>
      <c r="VVO85" s="119"/>
      <c r="VVP85" s="119"/>
      <c r="VVQ85" s="119"/>
      <c r="VVR85" s="119"/>
      <c r="VVS85" s="119"/>
      <c r="VVT85" s="116"/>
      <c r="VVU85" s="201"/>
      <c r="VVV85" s="118"/>
      <c r="VVW85" s="119"/>
      <c r="VVX85" s="119"/>
      <c r="VVY85" s="119"/>
      <c r="VVZ85" s="119"/>
      <c r="VWA85" s="119"/>
      <c r="VWB85" s="116"/>
      <c r="VWC85" s="201"/>
      <c r="VWD85" s="118"/>
      <c r="VWE85" s="119"/>
      <c r="VWF85" s="119"/>
      <c r="VWG85" s="119"/>
      <c r="VWH85" s="119"/>
      <c r="VWI85" s="119"/>
      <c r="VWJ85" s="116"/>
      <c r="VWK85" s="201"/>
      <c r="VWL85" s="118"/>
      <c r="VWM85" s="119"/>
      <c r="VWN85" s="119"/>
      <c r="VWO85" s="119"/>
      <c r="VWP85" s="119"/>
      <c r="VWQ85" s="119"/>
      <c r="VWR85" s="116"/>
      <c r="VWS85" s="201"/>
      <c r="VWT85" s="118"/>
      <c r="VWU85" s="119"/>
      <c r="VWV85" s="119"/>
      <c r="VWW85" s="119"/>
      <c r="VWX85" s="119"/>
      <c r="VWY85" s="119"/>
      <c r="VWZ85" s="116"/>
      <c r="VXA85" s="201"/>
      <c r="VXB85" s="118"/>
      <c r="VXC85" s="119"/>
      <c r="VXD85" s="119"/>
      <c r="VXE85" s="119"/>
      <c r="VXF85" s="119"/>
      <c r="VXG85" s="119"/>
      <c r="VXH85" s="116"/>
      <c r="VXI85" s="201"/>
      <c r="VXJ85" s="118"/>
      <c r="VXK85" s="119"/>
      <c r="VXL85" s="119"/>
      <c r="VXM85" s="119"/>
      <c r="VXN85" s="119"/>
      <c r="VXO85" s="119"/>
      <c r="VXP85" s="116"/>
      <c r="VXQ85" s="201"/>
      <c r="VXR85" s="118"/>
      <c r="VXS85" s="119"/>
      <c r="VXT85" s="119"/>
      <c r="VXU85" s="119"/>
      <c r="VXV85" s="119"/>
      <c r="VXW85" s="119"/>
      <c r="VXX85" s="116"/>
      <c r="VXY85" s="201"/>
      <c r="VXZ85" s="118"/>
      <c r="VYA85" s="119"/>
      <c r="VYB85" s="119"/>
      <c r="VYC85" s="119"/>
      <c r="VYD85" s="119"/>
      <c r="VYE85" s="119"/>
      <c r="VYF85" s="116"/>
      <c r="VYG85" s="201"/>
      <c r="VYH85" s="118"/>
      <c r="VYI85" s="119"/>
      <c r="VYJ85" s="119"/>
      <c r="VYK85" s="119"/>
      <c r="VYL85" s="119"/>
      <c r="VYM85" s="119"/>
      <c r="VYN85" s="116"/>
      <c r="VYO85" s="201"/>
      <c r="VYP85" s="118"/>
      <c r="VYQ85" s="119"/>
      <c r="VYR85" s="119"/>
      <c r="VYS85" s="119"/>
      <c r="VYT85" s="119"/>
      <c r="VYU85" s="119"/>
      <c r="VYV85" s="116"/>
      <c r="VYW85" s="201"/>
      <c r="VYX85" s="118"/>
      <c r="VYY85" s="119"/>
      <c r="VYZ85" s="119"/>
      <c r="VZA85" s="119"/>
      <c r="VZB85" s="119"/>
      <c r="VZC85" s="119"/>
      <c r="VZD85" s="116"/>
      <c r="VZE85" s="201"/>
      <c r="VZF85" s="118"/>
      <c r="VZG85" s="119"/>
      <c r="VZH85" s="119"/>
      <c r="VZI85" s="119"/>
      <c r="VZJ85" s="119"/>
      <c r="VZK85" s="119"/>
      <c r="VZL85" s="116"/>
      <c r="VZM85" s="201"/>
      <c r="VZN85" s="118"/>
      <c r="VZO85" s="119"/>
      <c r="VZP85" s="119"/>
      <c r="VZQ85" s="119"/>
      <c r="VZR85" s="119"/>
      <c r="VZS85" s="119"/>
      <c r="VZT85" s="116"/>
      <c r="VZU85" s="201"/>
      <c r="VZV85" s="118"/>
      <c r="VZW85" s="119"/>
      <c r="VZX85" s="119"/>
      <c r="VZY85" s="119"/>
      <c r="VZZ85" s="119"/>
      <c r="WAA85" s="119"/>
      <c r="WAB85" s="116"/>
      <c r="WAC85" s="201"/>
      <c r="WAD85" s="118"/>
      <c r="WAE85" s="119"/>
      <c r="WAF85" s="119"/>
      <c r="WAG85" s="119"/>
      <c r="WAH85" s="119"/>
      <c r="WAI85" s="119"/>
      <c r="WAJ85" s="116"/>
      <c r="WAK85" s="201"/>
      <c r="WAL85" s="118"/>
      <c r="WAM85" s="119"/>
      <c r="WAN85" s="119"/>
      <c r="WAO85" s="119"/>
      <c r="WAP85" s="119"/>
      <c r="WAQ85" s="119"/>
      <c r="WAR85" s="116"/>
      <c r="WAS85" s="201"/>
      <c r="WAT85" s="118"/>
      <c r="WAU85" s="119"/>
      <c r="WAV85" s="119"/>
      <c r="WAW85" s="119"/>
      <c r="WAX85" s="119"/>
      <c r="WAY85" s="119"/>
      <c r="WAZ85" s="116"/>
      <c r="WBA85" s="201"/>
      <c r="WBB85" s="118"/>
      <c r="WBC85" s="119"/>
      <c r="WBD85" s="119"/>
      <c r="WBE85" s="119"/>
      <c r="WBF85" s="119"/>
      <c r="WBG85" s="119"/>
      <c r="WBH85" s="116"/>
      <c r="WBI85" s="201"/>
      <c r="WBJ85" s="118"/>
      <c r="WBK85" s="119"/>
      <c r="WBL85" s="119"/>
      <c r="WBM85" s="119"/>
      <c r="WBN85" s="119"/>
      <c r="WBO85" s="119"/>
      <c r="WBP85" s="116"/>
      <c r="WBQ85" s="201"/>
      <c r="WBR85" s="118"/>
      <c r="WBS85" s="119"/>
      <c r="WBT85" s="119"/>
      <c r="WBU85" s="119"/>
      <c r="WBV85" s="119"/>
      <c r="WBW85" s="119"/>
      <c r="WBX85" s="116"/>
      <c r="WBY85" s="201"/>
      <c r="WBZ85" s="118"/>
      <c r="WCA85" s="119"/>
      <c r="WCB85" s="119"/>
      <c r="WCC85" s="119"/>
      <c r="WCD85" s="119"/>
      <c r="WCE85" s="119"/>
      <c r="WCF85" s="116"/>
      <c r="WCG85" s="201"/>
      <c r="WCH85" s="118"/>
      <c r="WCI85" s="119"/>
      <c r="WCJ85" s="119"/>
      <c r="WCK85" s="119"/>
      <c r="WCL85" s="119"/>
      <c r="WCM85" s="119"/>
      <c r="WCN85" s="116"/>
      <c r="WCO85" s="201"/>
      <c r="WCP85" s="118"/>
      <c r="WCQ85" s="119"/>
      <c r="WCR85" s="119"/>
      <c r="WCS85" s="119"/>
      <c r="WCT85" s="119"/>
      <c r="WCU85" s="119"/>
      <c r="WCV85" s="116"/>
      <c r="WCW85" s="201"/>
      <c r="WCX85" s="118"/>
      <c r="WCY85" s="119"/>
      <c r="WCZ85" s="119"/>
      <c r="WDA85" s="119"/>
      <c r="WDB85" s="119"/>
      <c r="WDC85" s="119"/>
      <c r="WDD85" s="116"/>
      <c r="WDE85" s="201"/>
      <c r="WDF85" s="118"/>
      <c r="WDG85" s="119"/>
      <c r="WDH85" s="119"/>
      <c r="WDI85" s="119"/>
      <c r="WDJ85" s="119"/>
      <c r="WDK85" s="119"/>
      <c r="WDL85" s="116"/>
      <c r="WDM85" s="201"/>
      <c r="WDN85" s="118"/>
      <c r="WDO85" s="119"/>
      <c r="WDP85" s="119"/>
      <c r="WDQ85" s="119"/>
      <c r="WDR85" s="119"/>
      <c r="WDS85" s="119"/>
      <c r="WDT85" s="116"/>
      <c r="WDU85" s="201"/>
      <c r="WDV85" s="118"/>
      <c r="WDW85" s="119"/>
      <c r="WDX85" s="119"/>
      <c r="WDY85" s="119"/>
      <c r="WDZ85" s="119"/>
      <c r="WEA85" s="119"/>
      <c r="WEB85" s="116"/>
      <c r="WEC85" s="201"/>
      <c r="WED85" s="118"/>
      <c r="WEE85" s="119"/>
      <c r="WEF85" s="119"/>
      <c r="WEG85" s="119"/>
      <c r="WEH85" s="119"/>
      <c r="WEI85" s="119"/>
      <c r="WEJ85" s="116"/>
      <c r="WEK85" s="201"/>
      <c r="WEL85" s="118"/>
      <c r="WEM85" s="119"/>
      <c r="WEN85" s="119"/>
      <c r="WEO85" s="119"/>
      <c r="WEP85" s="119"/>
      <c r="WEQ85" s="119"/>
      <c r="WER85" s="116"/>
      <c r="WES85" s="201"/>
      <c r="WET85" s="118"/>
      <c r="WEU85" s="119"/>
      <c r="WEV85" s="119"/>
      <c r="WEW85" s="119"/>
      <c r="WEX85" s="119"/>
      <c r="WEY85" s="119"/>
      <c r="WEZ85" s="116"/>
      <c r="WFA85" s="201"/>
      <c r="WFB85" s="118"/>
      <c r="WFC85" s="119"/>
      <c r="WFD85" s="119"/>
      <c r="WFE85" s="119"/>
      <c r="WFF85" s="119"/>
      <c r="WFG85" s="119"/>
      <c r="WFH85" s="116"/>
      <c r="WFI85" s="201"/>
      <c r="WFJ85" s="118"/>
      <c r="WFK85" s="119"/>
      <c r="WFL85" s="119"/>
      <c r="WFM85" s="119"/>
      <c r="WFN85" s="119"/>
      <c r="WFO85" s="119"/>
      <c r="WFP85" s="116"/>
      <c r="WFQ85" s="201"/>
      <c r="WFR85" s="118"/>
      <c r="WFS85" s="119"/>
      <c r="WFT85" s="119"/>
      <c r="WFU85" s="119"/>
      <c r="WFV85" s="119"/>
      <c r="WFW85" s="119"/>
      <c r="WFX85" s="116"/>
      <c r="WFY85" s="201"/>
      <c r="WFZ85" s="118"/>
      <c r="WGA85" s="119"/>
      <c r="WGB85" s="119"/>
      <c r="WGC85" s="119"/>
      <c r="WGD85" s="119"/>
      <c r="WGE85" s="119"/>
      <c r="WGF85" s="116"/>
      <c r="WGG85" s="201"/>
      <c r="WGH85" s="118"/>
      <c r="WGI85" s="119"/>
      <c r="WGJ85" s="119"/>
      <c r="WGK85" s="119"/>
      <c r="WGL85" s="119"/>
      <c r="WGM85" s="119"/>
      <c r="WGN85" s="116"/>
      <c r="WGO85" s="201"/>
      <c r="WGP85" s="118"/>
      <c r="WGQ85" s="119"/>
      <c r="WGR85" s="119"/>
      <c r="WGS85" s="119"/>
      <c r="WGT85" s="119"/>
      <c r="WGU85" s="119"/>
      <c r="WGV85" s="116"/>
      <c r="WGW85" s="201"/>
      <c r="WGX85" s="118"/>
      <c r="WGY85" s="119"/>
      <c r="WGZ85" s="119"/>
      <c r="WHA85" s="119"/>
      <c r="WHB85" s="119"/>
      <c r="WHC85" s="119"/>
      <c r="WHD85" s="116"/>
      <c r="WHE85" s="201"/>
      <c r="WHF85" s="118"/>
      <c r="WHG85" s="119"/>
      <c r="WHH85" s="119"/>
      <c r="WHI85" s="119"/>
      <c r="WHJ85" s="119"/>
      <c r="WHK85" s="119"/>
      <c r="WHL85" s="116"/>
      <c r="WHM85" s="201"/>
      <c r="WHN85" s="118"/>
      <c r="WHO85" s="119"/>
      <c r="WHP85" s="119"/>
      <c r="WHQ85" s="119"/>
      <c r="WHR85" s="119"/>
      <c r="WHS85" s="119"/>
      <c r="WHT85" s="116"/>
      <c r="WHU85" s="201"/>
      <c r="WHV85" s="118"/>
      <c r="WHW85" s="119"/>
      <c r="WHX85" s="119"/>
      <c r="WHY85" s="119"/>
      <c r="WHZ85" s="119"/>
      <c r="WIA85" s="119"/>
      <c r="WIB85" s="116"/>
      <c r="WIC85" s="201"/>
      <c r="WID85" s="118"/>
      <c r="WIE85" s="119"/>
      <c r="WIF85" s="119"/>
      <c r="WIG85" s="119"/>
      <c r="WIH85" s="119"/>
      <c r="WII85" s="119"/>
      <c r="WIJ85" s="116"/>
      <c r="WIK85" s="201"/>
      <c r="WIL85" s="118"/>
      <c r="WIM85" s="119"/>
      <c r="WIN85" s="119"/>
      <c r="WIO85" s="119"/>
      <c r="WIP85" s="119"/>
      <c r="WIQ85" s="119"/>
      <c r="WIR85" s="116"/>
      <c r="WIS85" s="201"/>
      <c r="WIT85" s="118"/>
      <c r="WIU85" s="119"/>
      <c r="WIV85" s="119"/>
      <c r="WIW85" s="119"/>
      <c r="WIX85" s="119"/>
      <c r="WIY85" s="119"/>
      <c r="WIZ85" s="116"/>
      <c r="WJA85" s="201"/>
      <c r="WJB85" s="118"/>
      <c r="WJC85" s="119"/>
      <c r="WJD85" s="119"/>
      <c r="WJE85" s="119"/>
      <c r="WJF85" s="119"/>
      <c r="WJG85" s="119"/>
      <c r="WJH85" s="116"/>
      <c r="WJI85" s="201"/>
      <c r="WJJ85" s="118"/>
      <c r="WJK85" s="119"/>
      <c r="WJL85" s="119"/>
      <c r="WJM85" s="119"/>
      <c r="WJN85" s="119"/>
      <c r="WJO85" s="119"/>
      <c r="WJP85" s="116"/>
      <c r="WJQ85" s="201"/>
      <c r="WJR85" s="118"/>
      <c r="WJS85" s="119"/>
      <c r="WJT85" s="119"/>
      <c r="WJU85" s="119"/>
      <c r="WJV85" s="119"/>
      <c r="WJW85" s="119"/>
      <c r="WJX85" s="116"/>
      <c r="WJY85" s="201"/>
      <c r="WJZ85" s="118"/>
      <c r="WKA85" s="119"/>
      <c r="WKB85" s="119"/>
      <c r="WKC85" s="119"/>
      <c r="WKD85" s="119"/>
      <c r="WKE85" s="119"/>
      <c r="WKF85" s="116"/>
      <c r="WKG85" s="201"/>
      <c r="WKH85" s="118"/>
      <c r="WKI85" s="119"/>
      <c r="WKJ85" s="119"/>
      <c r="WKK85" s="119"/>
      <c r="WKL85" s="119"/>
      <c r="WKM85" s="119"/>
      <c r="WKN85" s="116"/>
      <c r="WKO85" s="201"/>
      <c r="WKP85" s="118"/>
      <c r="WKQ85" s="119"/>
      <c r="WKR85" s="119"/>
      <c r="WKS85" s="119"/>
      <c r="WKT85" s="119"/>
      <c r="WKU85" s="119"/>
      <c r="WKV85" s="116"/>
      <c r="WKW85" s="201"/>
      <c r="WKX85" s="118"/>
      <c r="WKY85" s="119"/>
      <c r="WKZ85" s="119"/>
      <c r="WLA85" s="119"/>
      <c r="WLB85" s="119"/>
      <c r="WLC85" s="119"/>
      <c r="WLD85" s="116"/>
      <c r="WLE85" s="201"/>
      <c r="WLF85" s="118"/>
      <c r="WLG85" s="119"/>
      <c r="WLH85" s="119"/>
      <c r="WLI85" s="119"/>
      <c r="WLJ85" s="119"/>
      <c r="WLK85" s="119"/>
      <c r="WLL85" s="116"/>
      <c r="WLM85" s="201"/>
      <c r="WLN85" s="118"/>
      <c r="WLO85" s="119"/>
      <c r="WLP85" s="119"/>
      <c r="WLQ85" s="119"/>
      <c r="WLR85" s="119"/>
      <c r="WLS85" s="119"/>
      <c r="WLT85" s="116"/>
      <c r="WLU85" s="201"/>
      <c r="WLV85" s="118"/>
      <c r="WLW85" s="119"/>
      <c r="WLX85" s="119"/>
      <c r="WLY85" s="119"/>
      <c r="WLZ85" s="119"/>
      <c r="WMA85" s="119"/>
      <c r="WMB85" s="116"/>
      <c r="WMC85" s="201"/>
      <c r="WMD85" s="118"/>
      <c r="WME85" s="119"/>
      <c r="WMF85" s="119"/>
      <c r="WMG85" s="119"/>
      <c r="WMH85" s="119"/>
      <c r="WMI85" s="119"/>
      <c r="WMJ85" s="116"/>
      <c r="WMK85" s="201"/>
      <c r="WML85" s="118"/>
      <c r="WMM85" s="119"/>
      <c r="WMN85" s="119"/>
      <c r="WMO85" s="119"/>
      <c r="WMP85" s="119"/>
      <c r="WMQ85" s="119"/>
      <c r="WMR85" s="116"/>
      <c r="WMS85" s="201"/>
      <c r="WMT85" s="118"/>
      <c r="WMU85" s="119"/>
      <c r="WMV85" s="119"/>
      <c r="WMW85" s="119"/>
      <c r="WMX85" s="119"/>
      <c r="WMY85" s="119"/>
      <c r="WMZ85" s="116"/>
      <c r="WNA85" s="201"/>
      <c r="WNB85" s="118"/>
      <c r="WNC85" s="119"/>
      <c r="WND85" s="119"/>
      <c r="WNE85" s="119"/>
      <c r="WNF85" s="119"/>
      <c r="WNG85" s="119"/>
      <c r="WNH85" s="116"/>
      <c r="WNI85" s="201"/>
      <c r="WNJ85" s="118"/>
      <c r="WNK85" s="119"/>
      <c r="WNL85" s="119"/>
      <c r="WNM85" s="119"/>
      <c r="WNN85" s="119"/>
      <c r="WNO85" s="119"/>
      <c r="WNP85" s="116"/>
      <c r="WNQ85" s="201"/>
      <c r="WNR85" s="118"/>
      <c r="WNS85" s="119"/>
      <c r="WNT85" s="119"/>
      <c r="WNU85" s="119"/>
      <c r="WNV85" s="119"/>
      <c r="WNW85" s="119"/>
      <c r="WNX85" s="116"/>
      <c r="WNY85" s="201"/>
      <c r="WNZ85" s="118"/>
      <c r="WOA85" s="119"/>
      <c r="WOB85" s="119"/>
      <c r="WOC85" s="119"/>
      <c r="WOD85" s="119"/>
      <c r="WOE85" s="119"/>
      <c r="WOF85" s="116"/>
      <c r="WOG85" s="201"/>
      <c r="WOH85" s="118"/>
      <c r="WOI85" s="119"/>
      <c r="WOJ85" s="119"/>
      <c r="WOK85" s="119"/>
      <c r="WOL85" s="119"/>
      <c r="WOM85" s="119"/>
      <c r="WON85" s="116"/>
      <c r="WOO85" s="201"/>
      <c r="WOP85" s="118"/>
      <c r="WOQ85" s="119"/>
      <c r="WOR85" s="119"/>
      <c r="WOS85" s="119"/>
      <c r="WOT85" s="119"/>
      <c r="WOU85" s="119"/>
      <c r="WOV85" s="116"/>
      <c r="WOW85" s="201"/>
      <c r="WOX85" s="118"/>
      <c r="WOY85" s="119"/>
      <c r="WOZ85" s="119"/>
      <c r="WPA85" s="119"/>
      <c r="WPB85" s="119"/>
      <c r="WPC85" s="119"/>
      <c r="WPD85" s="116"/>
      <c r="WPE85" s="201"/>
      <c r="WPF85" s="118"/>
      <c r="WPG85" s="119"/>
      <c r="WPH85" s="119"/>
      <c r="WPI85" s="119"/>
      <c r="WPJ85" s="119"/>
      <c r="WPK85" s="119"/>
      <c r="WPL85" s="116"/>
      <c r="WPM85" s="201"/>
      <c r="WPN85" s="118"/>
      <c r="WPO85" s="119"/>
      <c r="WPP85" s="119"/>
      <c r="WPQ85" s="119"/>
      <c r="WPR85" s="119"/>
      <c r="WPS85" s="119"/>
      <c r="WPT85" s="116"/>
      <c r="WPU85" s="201"/>
      <c r="WPV85" s="118"/>
      <c r="WPW85" s="119"/>
      <c r="WPX85" s="119"/>
      <c r="WPY85" s="119"/>
      <c r="WPZ85" s="119"/>
      <c r="WQA85" s="119"/>
      <c r="WQB85" s="116"/>
      <c r="WQC85" s="201"/>
      <c r="WQD85" s="118"/>
      <c r="WQE85" s="119"/>
      <c r="WQF85" s="119"/>
      <c r="WQG85" s="119"/>
      <c r="WQH85" s="119"/>
      <c r="WQI85" s="119"/>
      <c r="WQJ85" s="116"/>
      <c r="WQK85" s="201"/>
      <c r="WQL85" s="118"/>
      <c r="WQM85" s="119"/>
      <c r="WQN85" s="119"/>
      <c r="WQO85" s="119"/>
      <c r="WQP85" s="119"/>
      <c r="WQQ85" s="119"/>
      <c r="WQR85" s="116"/>
      <c r="WQS85" s="201"/>
      <c r="WQT85" s="118"/>
      <c r="WQU85" s="119"/>
      <c r="WQV85" s="119"/>
      <c r="WQW85" s="119"/>
      <c r="WQX85" s="119"/>
      <c r="WQY85" s="119"/>
      <c r="WQZ85" s="116"/>
      <c r="WRA85" s="201"/>
      <c r="WRB85" s="118"/>
      <c r="WRC85" s="119"/>
      <c r="WRD85" s="119"/>
      <c r="WRE85" s="119"/>
      <c r="WRF85" s="119"/>
      <c r="WRG85" s="119"/>
      <c r="WRH85" s="116"/>
      <c r="WRI85" s="201"/>
      <c r="WRJ85" s="118"/>
      <c r="WRK85" s="119"/>
      <c r="WRL85" s="119"/>
      <c r="WRM85" s="119"/>
      <c r="WRN85" s="119"/>
      <c r="WRO85" s="119"/>
      <c r="WRP85" s="116"/>
      <c r="WRQ85" s="201"/>
      <c r="WRR85" s="118"/>
      <c r="WRS85" s="119"/>
      <c r="WRT85" s="119"/>
      <c r="WRU85" s="119"/>
      <c r="WRV85" s="119"/>
      <c r="WRW85" s="119"/>
      <c r="WRX85" s="116"/>
      <c r="WRY85" s="201"/>
      <c r="WRZ85" s="118"/>
      <c r="WSA85" s="119"/>
      <c r="WSB85" s="119"/>
      <c r="WSC85" s="119"/>
      <c r="WSD85" s="119"/>
      <c r="WSE85" s="119"/>
      <c r="WSF85" s="116"/>
      <c r="WSG85" s="201"/>
      <c r="WSH85" s="118"/>
      <c r="WSI85" s="119"/>
      <c r="WSJ85" s="119"/>
      <c r="WSK85" s="119"/>
      <c r="WSL85" s="119"/>
      <c r="WSM85" s="119"/>
      <c r="WSN85" s="116"/>
      <c r="WSO85" s="201"/>
      <c r="WSP85" s="118"/>
      <c r="WSQ85" s="119"/>
      <c r="WSR85" s="119"/>
      <c r="WSS85" s="119"/>
      <c r="WST85" s="119"/>
      <c r="WSU85" s="119"/>
      <c r="WSV85" s="116"/>
      <c r="WSW85" s="201"/>
      <c r="WSX85" s="118"/>
      <c r="WSY85" s="119"/>
      <c r="WSZ85" s="119"/>
      <c r="WTA85" s="119"/>
      <c r="WTB85" s="119"/>
      <c r="WTC85" s="119"/>
      <c r="WTD85" s="116"/>
      <c r="WTE85" s="201"/>
      <c r="WTF85" s="118"/>
      <c r="WTG85" s="119"/>
      <c r="WTH85" s="119"/>
      <c r="WTI85" s="119"/>
      <c r="WTJ85" s="119"/>
      <c r="WTK85" s="119"/>
      <c r="WTL85" s="116"/>
      <c r="WTM85" s="201"/>
      <c r="WTN85" s="118"/>
      <c r="WTO85" s="119"/>
      <c r="WTP85" s="119"/>
      <c r="WTQ85" s="119"/>
      <c r="WTR85" s="119"/>
      <c r="WTS85" s="119"/>
      <c r="WTT85" s="116"/>
      <c r="WTU85" s="201"/>
      <c r="WTV85" s="118"/>
      <c r="WTW85" s="119"/>
      <c r="WTX85" s="119"/>
      <c r="WTY85" s="119"/>
      <c r="WTZ85" s="119"/>
      <c r="WUA85" s="119"/>
      <c r="WUB85" s="116"/>
      <c r="WUC85" s="201"/>
      <c r="WUD85" s="118"/>
      <c r="WUE85" s="119"/>
      <c r="WUF85" s="119"/>
      <c r="WUG85" s="119"/>
      <c r="WUH85" s="119"/>
      <c r="WUI85" s="119"/>
      <c r="WUJ85" s="116"/>
      <c r="WUK85" s="201"/>
      <c r="WUL85" s="118"/>
      <c r="WUM85" s="119"/>
      <c r="WUN85" s="119"/>
      <c r="WUO85" s="119"/>
      <c r="WUP85" s="119"/>
      <c r="WUQ85" s="119"/>
      <c r="WUR85" s="116"/>
      <c r="WUS85" s="201"/>
      <c r="WUT85" s="118"/>
      <c r="WUU85" s="119"/>
      <c r="WUV85" s="119"/>
      <c r="WUW85" s="119"/>
      <c r="WUX85" s="119"/>
      <c r="WUY85" s="119"/>
      <c r="WUZ85" s="116"/>
      <c r="WVA85" s="201"/>
      <c r="WVB85" s="118"/>
      <c r="WVC85" s="119"/>
      <c r="WVD85" s="119"/>
      <c r="WVE85" s="119"/>
      <c r="WVF85" s="119"/>
      <c r="WVG85" s="119"/>
      <c r="WVH85" s="116"/>
      <c r="WVI85" s="201"/>
      <c r="WVJ85" s="118"/>
      <c r="WVK85" s="119"/>
      <c r="WVL85" s="119"/>
      <c r="WVM85" s="119"/>
      <c r="WVN85" s="119"/>
      <c r="WVO85" s="119"/>
      <c r="WVP85" s="116"/>
      <c r="WVQ85" s="201"/>
      <c r="WVR85" s="118"/>
      <c r="WVS85" s="119"/>
      <c r="WVT85" s="119"/>
      <c r="WVU85" s="119"/>
      <c r="WVV85" s="119"/>
      <c r="WVW85" s="119"/>
      <c r="WVX85" s="116"/>
      <c r="WVY85" s="201"/>
      <c r="WVZ85" s="118"/>
      <c r="WWA85" s="119"/>
      <c r="WWB85" s="119"/>
      <c r="WWC85" s="119"/>
      <c r="WWD85" s="119"/>
      <c r="WWE85" s="119"/>
      <c r="WWF85" s="116"/>
      <c r="WWG85" s="201"/>
      <c r="WWH85" s="118"/>
      <c r="WWI85" s="119"/>
      <c r="WWJ85" s="119"/>
      <c r="WWK85" s="119"/>
      <c r="WWL85" s="119"/>
      <c r="WWM85" s="119"/>
      <c r="WWN85" s="116"/>
      <c r="WWO85" s="201"/>
      <c r="WWP85" s="118"/>
      <c r="WWQ85" s="119"/>
      <c r="WWR85" s="119"/>
      <c r="WWS85" s="119"/>
      <c r="WWT85" s="119"/>
      <c r="WWU85" s="119"/>
      <c r="WWV85" s="116"/>
      <c r="WWW85" s="201"/>
      <c r="WWX85" s="118"/>
      <c r="WWY85" s="119"/>
      <c r="WWZ85" s="119"/>
      <c r="WXA85" s="119"/>
      <c r="WXB85" s="119"/>
      <c r="WXC85" s="119"/>
      <c r="WXD85" s="116"/>
      <c r="WXE85" s="201"/>
      <c r="WXF85" s="118"/>
      <c r="WXG85" s="119"/>
      <c r="WXH85" s="119"/>
      <c r="WXI85" s="119"/>
      <c r="WXJ85" s="119"/>
      <c r="WXK85" s="119"/>
      <c r="WXL85" s="116"/>
      <c r="WXM85" s="201"/>
      <c r="WXN85" s="118"/>
      <c r="WXO85" s="119"/>
      <c r="WXP85" s="119"/>
      <c r="WXQ85" s="119"/>
      <c r="WXR85" s="119"/>
      <c r="WXS85" s="119"/>
      <c r="WXT85" s="116"/>
      <c r="WXU85" s="201"/>
      <c r="WXV85" s="118"/>
      <c r="WXW85" s="119"/>
      <c r="WXX85" s="119"/>
      <c r="WXY85" s="119"/>
      <c r="WXZ85" s="119"/>
      <c r="WYA85" s="119"/>
      <c r="WYB85" s="116"/>
      <c r="WYC85" s="201"/>
      <c r="WYD85" s="118"/>
      <c r="WYE85" s="119"/>
      <c r="WYF85" s="119"/>
      <c r="WYG85" s="119"/>
      <c r="WYH85" s="119"/>
      <c r="WYI85" s="119"/>
      <c r="WYJ85" s="116"/>
      <c r="WYK85" s="201"/>
      <c r="WYL85" s="118"/>
      <c r="WYM85" s="119"/>
      <c r="WYN85" s="119"/>
      <c r="WYO85" s="119"/>
      <c r="WYP85" s="119"/>
      <c r="WYQ85" s="119"/>
      <c r="WYR85" s="116"/>
      <c r="WYS85" s="201"/>
      <c r="WYT85" s="118"/>
      <c r="WYU85" s="119"/>
      <c r="WYV85" s="119"/>
      <c r="WYW85" s="119"/>
      <c r="WYX85" s="119"/>
      <c r="WYY85" s="119"/>
      <c r="WYZ85" s="116"/>
      <c r="WZA85" s="201"/>
      <c r="WZB85" s="118"/>
      <c r="WZC85" s="119"/>
      <c r="WZD85" s="119"/>
      <c r="WZE85" s="119"/>
      <c r="WZF85" s="119"/>
      <c r="WZG85" s="119"/>
      <c r="WZH85" s="116"/>
      <c r="WZI85" s="201"/>
      <c r="WZJ85" s="118"/>
      <c r="WZK85" s="119"/>
      <c r="WZL85" s="119"/>
      <c r="WZM85" s="119"/>
      <c r="WZN85" s="119"/>
      <c r="WZO85" s="119"/>
      <c r="WZP85" s="116"/>
      <c r="WZQ85" s="201"/>
      <c r="WZR85" s="118"/>
      <c r="WZS85" s="119"/>
      <c r="WZT85" s="119"/>
      <c r="WZU85" s="119"/>
      <c r="WZV85" s="119"/>
      <c r="WZW85" s="119"/>
      <c r="WZX85" s="116"/>
      <c r="WZY85" s="201"/>
      <c r="WZZ85" s="118"/>
      <c r="XAA85" s="119"/>
      <c r="XAB85" s="119"/>
      <c r="XAC85" s="119"/>
      <c r="XAD85" s="119"/>
      <c r="XAE85" s="119"/>
      <c r="XAF85" s="116"/>
      <c r="XAG85" s="201"/>
      <c r="XAH85" s="118"/>
      <c r="XAI85" s="119"/>
      <c r="XAJ85" s="119"/>
      <c r="XAK85" s="119"/>
      <c r="XAL85" s="119"/>
      <c r="XAM85" s="119"/>
      <c r="XAN85" s="116"/>
      <c r="XAO85" s="201"/>
      <c r="XAP85" s="118"/>
      <c r="XAQ85" s="119"/>
      <c r="XAR85" s="119"/>
      <c r="XAS85" s="119"/>
      <c r="XAT85" s="119"/>
      <c r="XAU85" s="119"/>
      <c r="XAV85" s="116"/>
      <c r="XAW85" s="201"/>
      <c r="XAX85" s="118"/>
      <c r="XAY85" s="119"/>
      <c r="XAZ85" s="119"/>
      <c r="XBA85" s="119"/>
      <c r="XBB85" s="119"/>
      <c r="XBC85" s="119"/>
      <c r="XBD85" s="116"/>
      <c r="XBE85" s="201"/>
      <c r="XBF85" s="118"/>
      <c r="XBG85" s="119"/>
      <c r="XBH85" s="119"/>
      <c r="XBI85" s="119"/>
      <c r="XBJ85" s="119"/>
      <c r="XBK85" s="119"/>
      <c r="XBL85" s="116"/>
      <c r="XBM85" s="201"/>
      <c r="XBN85" s="118"/>
      <c r="XBO85" s="119"/>
      <c r="XBP85" s="119"/>
      <c r="XBQ85" s="119"/>
      <c r="XBR85" s="119"/>
      <c r="XBS85" s="119"/>
      <c r="XBT85" s="116"/>
      <c r="XBU85" s="201"/>
      <c r="XBV85" s="118"/>
      <c r="XBW85" s="119"/>
      <c r="XBX85" s="119"/>
      <c r="XBY85" s="119"/>
      <c r="XBZ85" s="119"/>
      <c r="XCA85" s="119"/>
      <c r="XCB85" s="116"/>
      <c r="XCC85" s="201"/>
      <c r="XCD85" s="118"/>
      <c r="XCE85" s="119"/>
      <c r="XCF85" s="119"/>
      <c r="XCG85" s="119"/>
      <c r="XCH85" s="119"/>
      <c r="XCI85" s="119"/>
      <c r="XCJ85" s="116"/>
      <c r="XCK85" s="201"/>
      <c r="XCL85" s="118"/>
      <c r="XCM85" s="119"/>
      <c r="XCN85" s="119"/>
      <c r="XCO85" s="119"/>
      <c r="XCP85" s="119"/>
      <c r="XCQ85" s="119"/>
      <c r="XCR85" s="116"/>
      <c r="XCS85" s="201"/>
      <c r="XCT85" s="118"/>
      <c r="XCU85" s="119"/>
      <c r="XCV85" s="119"/>
      <c r="XCW85" s="119"/>
      <c r="XCX85" s="119"/>
      <c r="XCY85" s="119"/>
      <c r="XCZ85" s="116"/>
      <c r="XDA85" s="201"/>
      <c r="XDB85" s="118"/>
      <c r="XDC85" s="119"/>
      <c r="XDD85" s="119"/>
      <c r="XDE85" s="119"/>
      <c r="XDF85" s="119"/>
      <c r="XDG85" s="119"/>
      <c r="XDH85" s="116"/>
      <c r="XDI85" s="201"/>
      <c r="XDJ85" s="118"/>
      <c r="XDK85" s="119"/>
      <c r="XDL85" s="119"/>
      <c r="XDM85" s="119"/>
      <c r="XDN85" s="119"/>
      <c r="XDO85" s="119"/>
      <c r="XDP85" s="116"/>
      <c r="XDQ85" s="201"/>
      <c r="XDR85" s="118"/>
      <c r="XDS85" s="119"/>
      <c r="XDT85" s="119"/>
      <c r="XDU85" s="119"/>
      <c r="XDV85" s="119"/>
      <c r="XDW85" s="119"/>
      <c r="XDX85" s="116"/>
      <c r="XDY85" s="201"/>
      <c r="XDZ85" s="118"/>
      <c r="XEA85" s="119"/>
      <c r="XEB85" s="119"/>
      <c r="XEC85" s="119"/>
      <c r="XED85" s="119"/>
      <c r="XEE85" s="119"/>
      <c r="XEF85" s="116"/>
      <c r="XEG85" s="201"/>
      <c r="XEH85" s="118"/>
      <c r="XEI85" s="119"/>
      <c r="XEJ85" s="119"/>
      <c r="XEK85" s="119"/>
      <c r="XEL85" s="119"/>
      <c r="XEM85" s="119"/>
      <c r="XEN85" s="116"/>
      <c r="XEO85" s="201"/>
      <c r="XEP85" s="118"/>
      <c r="XEQ85" s="119"/>
      <c r="XER85" s="119"/>
      <c r="XES85" s="119"/>
      <c r="XET85" s="119"/>
      <c r="XEU85" s="119"/>
      <c r="XEV85" s="116"/>
      <c r="XEW85" s="201"/>
      <c r="XEX85" s="118"/>
      <c r="XEY85" s="119"/>
      <c r="XEZ85" s="119"/>
      <c r="XFA85" s="119"/>
      <c r="XFB85" s="119"/>
      <c r="XFC85" s="119"/>
      <c r="XFD85" s="116"/>
    </row>
    <row r="86" spans="1:16384" s="99" customFormat="1">
      <c r="A86" s="201"/>
      <c r="B86" s="118"/>
      <c r="C86" s="119"/>
      <c r="D86" s="119"/>
      <c r="E86" s="119"/>
      <c r="F86" s="119"/>
      <c r="G86" s="119"/>
      <c r="H86" s="116"/>
      <c r="I86" s="201"/>
      <c r="J86" s="118"/>
      <c r="K86" s="119"/>
      <c r="L86" s="119"/>
      <c r="M86" s="119"/>
      <c r="N86" s="119"/>
      <c r="O86" s="119"/>
      <c r="P86" s="116"/>
      <c r="Q86" s="201"/>
      <c r="R86" s="118"/>
      <c r="S86" s="119"/>
      <c r="T86" s="119"/>
      <c r="U86" s="119"/>
      <c r="V86" s="119"/>
      <c r="W86" s="119"/>
      <c r="X86" s="116"/>
      <c r="Y86" s="201"/>
      <c r="Z86" s="118"/>
      <c r="AA86" s="119"/>
      <c r="AB86" s="119"/>
      <c r="AC86" s="119"/>
      <c r="AD86" s="119"/>
      <c r="AE86" s="119"/>
      <c r="AF86" s="116"/>
      <c r="AG86" s="201"/>
      <c r="AH86" s="118"/>
      <c r="AI86" s="119"/>
      <c r="AJ86" s="119"/>
      <c r="AK86" s="119"/>
      <c r="AL86" s="119"/>
      <c r="AM86" s="119"/>
      <c r="AN86" s="116"/>
      <c r="AO86" s="201"/>
      <c r="AP86" s="118"/>
      <c r="AQ86" s="119"/>
      <c r="AR86" s="119"/>
      <c r="AS86" s="119"/>
      <c r="AT86" s="119"/>
      <c r="AU86" s="119"/>
      <c r="AV86" s="116"/>
      <c r="AW86" s="201"/>
      <c r="AX86" s="118"/>
      <c r="AY86" s="119"/>
      <c r="AZ86" s="119"/>
      <c r="BA86" s="119"/>
      <c r="BB86" s="119"/>
      <c r="BC86" s="119"/>
      <c r="BD86" s="116"/>
      <c r="BE86" s="201"/>
      <c r="BF86" s="118"/>
      <c r="BG86" s="119"/>
      <c r="BH86" s="119"/>
      <c r="BI86" s="119"/>
      <c r="BJ86" s="119"/>
      <c r="BK86" s="119"/>
      <c r="BL86" s="116"/>
      <c r="BM86" s="201"/>
      <c r="BN86" s="118"/>
      <c r="BO86" s="119"/>
      <c r="BP86" s="119"/>
      <c r="BQ86" s="119"/>
      <c r="BR86" s="119"/>
      <c r="BS86" s="119"/>
      <c r="BT86" s="116"/>
      <c r="BU86" s="201"/>
      <c r="BV86" s="118"/>
      <c r="BW86" s="119"/>
      <c r="BX86" s="119"/>
      <c r="BY86" s="119"/>
      <c r="BZ86" s="119"/>
      <c r="CA86" s="119"/>
      <c r="CB86" s="116"/>
      <c r="CC86" s="201"/>
      <c r="CD86" s="118"/>
      <c r="CE86" s="119"/>
      <c r="CF86" s="119"/>
      <c r="CG86" s="119"/>
      <c r="CH86" s="119"/>
      <c r="CI86" s="119"/>
      <c r="CJ86" s="116"/>
      <c r="CK86" s="201"/>
      <c r="CL86" s="118"/>
      <c r="CM86" s="119"/>
      <c r="CN86" s="119"/>
      <c r="CO86" s="119"/>
      <c r="CP86" s="119"/>
      <c r="CQ86" s="119"/>
      <c r="CR86" s="116"/>
      <c r="CS86" s="201"/>
      <c r="CT86" s="118"/>
      <c r="CU86" s="119"/>
      <c r="CV86" s="119"/>
      <c r="CW86" s="119"/>
      <c r="CX86" s="119"/>
      <c r="CY86" s="119"/>
      <c r="CZ86" s="116"/>
      <c r="DA86" s="201"/>
      <c r="DB86" s="118"/>
      <c r="DC86" s="119"/>
      <c r="DD86" s="119"/>
      <c r="DE86" s="119"/>
      <c r="DF86" s="119"/>
      <c r="DG86" s="119"/>
      <c r="DH86" s="116"/>
      <c r="DI86" s="201"/>
      <c r="DJ86" s="118"/>
      <c r="DK86" s="119"/>
      <c r="DL86" s="119"/>
      <c r="DM86" s="119"/>
      <c r="DN86" s="119"/>
      <c r="DO86" s="119"/>
      <c r="DP86" s="116"/>
      <c r="DQ86" s="201"/>
      <c r="DR86" s="118"/>
      <c r="DS86" s="119"/>
      <c r="DT86" s="119"/>
      <c r="DU86" s="119"/>
      <c r="DV86" s="119"/>
      <c r="DW86" s="119"/>
      <c r="DX86" s="116"/>
      <c r="DY86" s="201"/>
      <c r="DZ86" s="118"/>
      <c r="EA86" s="119"/>
      <c r="EB86" s="119"/>
      <c r="EC86" s="119"/>
      <c r="ED86" s="119"/>
      <c r="EE86" s="119"/>
      <c r="EF86" s="116"/>
      <c r="EG86" s="201"/>
      <c r="EH86" s="118"/>
      <c r="EI86" s="119"/>
      <c r="EJ86" s="119"/>
      <c r="EK86" s="119"/>
      <c r="EL86" s="119"/>
      <c r="EM86" s="119"/>
      <c r="EN86" s="116"/>
      <c r="EO86" s="201"/>
      <c r="EP86" s="118"/>
      <c r="EQ86" s="119"/>
      <c r="ER86" s="119"/>
      <c r="ES86" s="119"/>
      <c r="ET86" s="119"/>
      <c r="EU86" s="119"/>
      <c r="EV86" s="116"/>
      <c r="EW86" s="201"/>
      <c r="EX86" s="118"/>
      <c r="EY86" s="119"/>
      <c r="EZ86" s="119"/>
      <c r="FA86" s="119"/>
      <c r="FB86" s="119"/>
      <c r="FC86" s="119"/>
      <c r="FD86" s="116"/>
      <c r="FE86" s="201"/>
      <c r="FF86" s="118"/>
      <c r="FG86" s="119"/>
      <c r="FH86" s="119"/>
      <c r="FI86" s="119"/>
      <c r="FJ86" s="119"/>
      <c r="FK86" s="119"/>
      <c r="FL86" s="116"/>
      <c r="FM86" s="201"/>
      <c r="FN86" s="118"/>
      <c r="FO86" s="119"/>
      <c r="FP86" s="119"/>
      <c r="FQ86" s="119"/>
      <c r="FR86" s="119"/>
      <c r="FS86" s="119"/>
      <c r="FT86" s="116"/>
      <c r="FU86" s="201"/>
      <c r="FV86" s="118"/>
      <c r="FW86" s="119"/>
      <c r="FX86" s="119"/>
      <c r="FY86" s="119"/>
      <c r="FZ86" s="119"/>
      <c r="GA86" s="119"/>
      <c r="GB86" s="116"/>
      <c r="GC86" s="201"/>
      <c r="GD86" s="118"/>
      <c r="GE86" s="119"/>
      <c r="GF86" s="119"/>
      <c r="GG86" s="119"/>
      <c r="GH86" s="119"/>
      <c r="GI86" s="119"/>
      <c r="GJ86" s="116"/>
      <c r="GK86" s="201"/>
      <c r="GL86" s="118"/>
      <c r="GM86" s="119"/>
      <c r="GN86" s="119"/>
      <c r="GO86" s="119"/>
      <c r="GP86" s="119"/>
      <c r="GQ86" s="119"/>
      <c r="GR86" s="116"/>
      <c r="GS86" s="201"/>
      <c r="GT86" s="118"/>
      <c r="GU86" s="119"/>
      <c r="GV86" s="119"/>
      <c r="GW86" s="119"/>
      <c r="GX86" s="119"/>
      <c r="GY86" s="119"/>
      <c r="GZ86" s="116"/>
      <c r="HA86" s="201"/>
      <c r="HB86" s="118"/>
      <c r="HC86" s="119"/>
      <c r="HD86" s="119"/>
      <c r="HE86" s="119"/>
      <c r="HF86" s="119"/>
      <c r="HG86" s="119"/>
      <c r="HH86" s="116"/>
      <c r="HI86" s="201"/>
      <c r="HJ86" s="118"/>
      <c r="HK86" s="119"/>
      <c r="HL86" s="119"/>
      <c r="HM86" s="119"/>
      <c r="HN86" s="119"/>
      <c r="HO86" s="119"/>
      <c r="HP86" s="116"/>
      <c r="HQ86" s="201"/>
      <c r="HR86" s="118"/>
      <c r="HS86" s="119"/>
      <c r="HT86" s="119"/>
      <c r="HU86" s="119"/>
      <c r="HV86" s="119"/>
      <c r="HW86" s="119"/>
      <c r="HX86" s="116"/>
      <c r="HY86" s="201"/>
      <c r="HZ86" s="118"/>
      <c r="IA86" s="119"/>
      <c r="IB86" s="119"/>
      <c r="IC86" s="119"/>
      <c r="ID86" s="119"/>
      <c r="IE86" s="119"/>
      <c r="IF86" s="116"/>
      <c r="IG86" s="201"/>
      <c r="IH86" s="118"/>
      <c r="II86" s="119"/>
      <c r="IJ86" s="119"/>
      <c r="IK86" s="119"/>
      <c r="IL86" s="119"/>
      <c r="IM86" s="119"/>
      <c r="IN86" s="116"/>
      <c r="IO86" s="201"/>
      <c r="IP86" s="118"/>
      <c r="IQ86" s="119"/>
      <c r="IR86" s="119"/>
      <c r="IS86" s="119"/>
      <c r="IT86" s="119"/>
      <c r="IU86" s="119"/>
      <c r="IV86" s="116"/>
      <c r="IW86" s="201"/>
      <c r="IX86" s="118"/>
      <c r="IY86" s="119"/>
      <c r="IZ86" s="119"/>
      <c r="JA86" s="119"/>
      <c r="JB86" s="119"/>
      <c r="JC86" s="119"/>
      <c r="JD86" s="116"/>
      <c r="JE86" s="201"/>
      <c r="JF86" s="118"/>
      <c r="JG86" s="119"/>
      <c r="JH86" s="119"/>
      <c r="JI86" s="119"/>
      <c r="JJ86" s="119"/>
      <c r="JK86" s="119"/>
      <c r="JL86" s="116"/>
      <c r="JM86" s="201"/>
      <c r="JN86" s="118"/>
      <c r="JO86" s="119"/>
      <c r="JP86" s="119"/>
      <c r="JQ86" s="119"/>
      <c r="JR86" s="119"/>
      <c r="JS86" s="119"/>
      <c r="JT86" s="116"/>
      <c r="JU86" s="201"/>
      <c r="JV86" s="118"/>
      <c r="JW86" s="119"/>
      <c r="JX86" s="119"/>
      <c r="JY86" s="119"/>
      <c r="JZ86" s="119"/>
      <c r="KA86" s="119"/>
      <c r="KB86" s="116"/>
      <c r="KC86" s="201"/>
      <c r="KD86" s="118"/>
      <c r="KE86" s="119"/>
      <c r="KF86" s="119"/>
      <c r="KG86" s="119"/>
      <c r="KH86" s="119"/>
      <c r="KI86" s="119"/>
      <c r="KJ86" s="116"/>
      <c r="KK86" s="201"/>
      <c r="KL86" s="118"/>
      <c r="KM86" s="119"/>
      <c r="KN86" s="119"/>
      <c r="KO86" s="119"/>
      <c r="KP86" s="119"/>
      <c r="KQ86" s="119"/>
      <c r="KR86" s="116"/>
      <c r="KS86" s="201"/>
      <c r="KT86" s="118"/>
      <c r="KU86" s="119"/>
      <c r="KV86" s="119"/>
      <c r="KW86" s="119"/>
      <c r="KX86" s="119"/>
      <c r="KY86" s="119"/>
      <c r="KZ86" s="116"/>
      <c r="LA86" s="201"/>
      <c r="LB86" s="118"/>
      <c r="LC86" s="119"/>
      <c r="LD86" s="119"/>
      <c r="LE86" s="119"/>
      <c r="LF86" s="119"/>
      <c r="LG86" s="119"/>
      <c r="LH86" s="116"/>
      <c r="LI86" s="201"/>
      <c r="LJ86" s="118"/>
      <c r="LK86" s="119"/>
      <c r="LL86" s="119"/>
      <c r="LM86" s="119"/>
      <c r="LN86" s="119"/>
      <c r="LO86" s="119"/>
      <c r="LP86" s="116"/>
      <c r="LQ86" s="201"/>
      <c r="LR86" s="118"/>
      <c r="LS86" s="119"/>
      <c r="LT86" s="119"/>
      <c r="LU86" s="119"/>
      <c r="LV86" s="119"/>
      <c r="LW86" s="119"/>
      <c r="LX86" s="116"/>
      <c r="LY86" s="201"/>
      <c r="LZ86" s="118"/>
      <c r="MA86" s="119"/>
      <c r="MB86" s="119"/>
      <c r="MC86" s="119"/>
      <c r="MD86" s="119"/>
      <c r="ME86" s="119"/>
      <c r="MF86" s="116"/>
      <c r="MG86" s="201"/>
      <c r="MH86" s="118"/>
      <c r="MI86" s="119"/>
      <c r="MJ86" s="119"/>
      <c r="MK86" s="119"/>
      <c r="ML86" s="119"/>
      <c r="MM86" s="119"/>
      <c r="MN86" s="116"/>
      <c r="MO86" s="201"/>
      <c r="MP86" s="118"/>
      <c r="MQ86" s="119"/>
      <c r="MR86" s="119"/>
      <c r="MS86" s="119"/>
      <c r="MT86" s="119"/>
      <c r="MU86" s="119"/>
      <c r="MV86" s="116"/>
      <c r="MW86" s="201"/>
      <c r="MX86" s="118"/>
      <c r="MY86" s="119"/>
      <c r="MZ86" s="119"/>
      <c r="NA86" s="119"/>
      <c r="NB86" s="119"/>
      <c r="NC86" s="119"/>
      <c r="ND86" s="116"/>
      <c r="NE86" s="201"/>
      <c r="NF86" s="118"/>
      <c r="NG86" s="119"/>
      <c r="NH86" s="119"/>
      <c r="NI86" s="119"/>
      <c r="NJ86" s="119"/>
      <c r="NK86" s="119"/>
      <c r="NL86" s="116"/>
      <c r="NM86" s="201"/>
      <c r="NN86" s="118"/>
      <c r="NO86" s="119"/>
      <c r="NP86" s="119"/>
      <c r="NQ86" s="119"/>
      <c r="NR86" s="119"/>
      <c r="NS86" s="119"/>
      <c r="NT86" s="116"/>
      <c r="NU86" s="201"/>
      <c r="NV86" s="118"/>
      <c r="NW86" s="119"/>
      <c r="NX86" s="119"/>
      <c r="NY86" s="119"/>
      <c r="NZ86" s="119"/>
      <c r="OA86" s="119"/>
      <c r="OB86" s="116"/>
      <c r="OC86" s="201"/>
      <c r="OD86" s="118"/>
      <c r="OE86" s="119"/>
      <c r="OF86" s="119"/>
      <c r="OG86" s="119"/>
      <c r="OH86" s="119"/>
      <c r="OI86" s="119"/>
      <c r="OJ86" s="116"/>
      <c r="OK86" s="201"/>
      <c r="OL86" s="118"/>
      <c r="OM86" s="119"/>
      <c r="ON86" s="119"/>
      <c r="OO86" s="119"/>
      <c r="OP86" s="119"/>
      <c r="OQ86" s="119"/>
      <c r="OR86" s="116"/>
      <c r="OS86" s="201"/>
      <c r="OT86" s="118"/>
      <c r="OU86" s="119"/>
      <c r="OV86" s="119"/>
      <c r="OW86" s="119"/>
      <c r="OX86" s="119"/>
      <c r="OY86" s="119"/>
      <c r="OZ86" s="116"/>
      <c r="PA86" s="201"/>
      <c r="PB86" s="118"/>
      <c r="PC86" s="119"/>
      <c r="PD86" s="119"/>
      <c r="PE86" s="119"/>
      <c r="PF86" s="119"/>
      <c r="PG86" s="119"/>
      <c r="PH86" s="116"/>
      <c r="PI86" s="201"/>
      <c r="PJ86" s="118"/>
      <c r="PK86" s="119"/>
      <c r="PL86" s="119"/>
      <c r="PM86" s="119"/>
      <c r="PN86" s="119"/>
      <c r="PO86" s="119"/>
      <c r="PP86" s="116"/>
      <c r="PQ86" s="201"/>
      <c r="PR86" s="118"/>
      <c r="PS86" s="119"/>
      <c r="PT86" s="119"/>
      <c r="PU86" s="119"/>
      <c r="PV86" s="119"/>
      <c r="PW86" s="119"/>
      <c r="PX86" s="116"/>
      <c r="PY86" s="201"/>
      <c r="PZ86" s="118"/>
      <c r="QA86" s="119"/>
      <c r="QB86" s="119"/>
      <c r="QC86" s="119"/>
      <c r="QD86" s="119"/>
      <c r="QE86" s="119"/>
      <c r="QF86" s="116"/>
      <c r="QG86" s="201"/>
      <c r="QH86" s="118"/>
      <c r="QI86" s="119"/>
      <c r="QJ86" s="119"/>
      <c r="QK86" s="119"/>
      <c r="QL86" s="119"/>
      <c r="QM86" s="119"/>
      <c r="QN86" s="116"/>
      <c r="QO86" s="201"/>
      <c r="QP86" s="118"/>
      <c r="QQ86" s="119"/>
      <c r="QR86" s="119"/>
      <c r="QS86" s="119"/>
      <c r="QT86" s="119"/>
      <c r="QU86" s="119"/>
      <c r="QV86" s="116"/>
      <c r="QW86" s="201"/>
      <c r="QX86" s="118"/>
      <c r="QY86" s="119"/>
      <c r="QZ86" s="119"/>
      <c r="RA86" s="119"/>
      <c r="RB86" s="119"/>
      <c r="RC86" s="119"/>
      <c r="RD86" s="116"/>
      <c r="RE86" s="201"/>
      <c r="RF86" s="118"/>
      <c r="RG86" s="119"/>
      <c r="RH86" s="119"/>
      <c r="RI86" s="119"/>
      <c r="RJ86" s="119"/>
      <c r="RK86" s="119"/>
      <c r="RL86" s="116"/>
      <c r="RM86" s="201"/>
      <c r="RN86" s="118"/>
      <c r="RO86" s="119"/>
      <c r="RP86" s="119"/>
      <c r="RQ86" s="119"/>
      <c r="RR86" s="119"/>
      <c r="RS86" s="119"/>
      <c r="RT86" s="116"/>
      <c r="RU86" s="201"/>
      <c r="RV86" s="118"/>
      <c r="RW86" s="119"/>
      <c r="RX86" s="119"/>
      <c r="RY86" s="119"/>
      <c r="RZ86" s="119"/>
      <c r="SA86" s="119"/>
      <c r="SB86" s="116"/>
      <c r="SC86" s="201"/>
      <c r="SD86" s="118"/>
      <c r="SE86" s="119"/>
      <c r="SF86" s="119"/>
      <c r="SG86" s="119"/>
      <c r="SH86" s="119"/>
      <c r="SI86" s="119"/>
      <c r="SJ86" s="116"/>
      <c r="SK86" s="201"/>
      <c r="SL86" s="118"/>
      <c r="SM86" s="119"/>
      <c r="SN86" s="119"/>
      <c r="SO86" s="119"/>
      <c r="SP86" s="119"/>
      <c r="SQ86" s="119"/>
      <c r="SR86" s="116"/>
      <c r="SS86" s="201"/>
      <c r="ST86" s="118"/>
      <c r="SU86" s="119"/>
      <c r="SV86" s="119"/>
      <c r="SW86" s="119"/>
      <c r="SX86" s="119"/>
      <c r="SY86" s="119"/>
      <c r="SZ86" s="116"/>
      <c r="TA86" s="201"/>
      <c r="TB86" s="118"/>
      <c r="TC86" s="119"/>
      <c r="TD86" s="119"/>
      <c r="TE86" s="119"/>
      <c r="TF86" s="119"/>
      <c r="TG86" s="119"/>
      <c r="TH86" s="116"/>
      <c r="TI86" s="201"/>
      <c r="TJ86" s="118"/>
      <c r="TK86" s="119"/>
      <c r="TL86" s="119"/>
      <c r="TM86" s="119"/>
      <c r="TN86" s="119"/>
      <c r="TO86" s="119"/>
      <c r="TP86" s="116"/>
      <c r="TQ86" s="201"/>
      <c r="TR86" s="118"/>
      <c r="TS86" s="119"/>
      <c r="TT86" s="119"/>
      <c r="TU86" s="119"/>
      <c r="TV86" s="119"/>
      <c r="TW86" s="119"/>
      <c r="TX86" s="116"/>
      <c r="TY86" s="201"/>
      <c r="TZ86" s="118"/>
      <c r="UA86" s="119"/>
      <c r="UB86" s="119"/>
      <c r="UC86" s="119"/>
      <c r="UD86" s="119"/>
      <c r="UE86" s="119"/>
      <c r="UF86" s="116"/>
      <c r="UG86" s="201"/>
      <c r="UH86" s="118"/>
      <c r="UI86" s="119"/>
      <c r="UJ86" s="119"/>
      <c r="UK86" s="119"/>
      <c r="UL86" s="119"/>
      <c r="UM86" s="119"/>
      <c r="UN86" s="116"/>
      <c r="UO86" s="201"/>
      <c r="UP86" s="118"/>
      <c r="UQ86" s="119"/>
      <c r="UR86" s="119"/>
      <c r="US86" s="119"/>
      <c r="UT86" s="119"/>
      <c r="UU86" s="119"/>
      <c r="UV86" s="116"/>
      <c r="UW86" s="201"/>
      <c r="UX86" s="118"/>
      <c r="UY86" s="119"/>
      <c r="UZ86" s="119"/>
      <c r="VA86" s="119"/>
      <c r="VB86" s="119"/>
      <c r="VC86" s="119"/>
      <c r="VD86" s="116"/>
      <c r="VE86" s="201"/>
      <c r="VF86" s="118"/>
      <c r="VG86" s="119"/>
      <c r="VH86" s="119"/>
      <c r="VI86" s="119"/>
      <c r="VJ86" s="119"/>
      <c r="VK86" s="119"/>
      <c r="VL86" s="116"/>
      <c r="VM86" s="201"/>
      <c r="VN86" s="118"/>
      <c r="VO86" s="119"/>
      <c r="VP86" s="119"/>
      <c r="VQ86" s="119"/>
      <c r="VR86" s="119"/>
      <c r="VS86" s="119"/>
      <c r="VT86" s="116"/>
      <c r="VU86" s="201"/>
      <c r="VV86" s="118"/>
      <c r="VW86" s="119"/>
      <c r="VX86" s="119"/>
      <c r="VY86" s="119"/>
      <c r="VZ86" s="119"/>
      <c r="WA86" s="119"/>
      <c r="WB86" s="116"/>
      <c r="WC86" s="201"/>
      <c r="WD86" s="118"/>
      <c r="WE86" s="119"/>
      <c r="WF86" s="119"/>
      <c r="WG86" s="119"/>
      <c r="WH86" s="119"/>
      <c r="WI86" s="119"/>
      <c r="WJ86" s="116"/>
      <c r="WK86" s="201"/>
      <c r="WL86" s="118"/>
      <c r="WM86" s="119"/>
      <c r="WN86" s="119"/>
      <c r="WO86" s="119"/>
      <c r="WP86" s="119"/>
      <c r="WQ86" s="119"/>
      <c r="WR86" s="116"/>
      <c r="WS86" s="201"/>
      <c r="WT86" s="118"/>
      <c r="WU86" s="119"/>
      <c r="WV86" s="119"/>
      <c r="WW86" s="119"/>
      <c r="WX86" s="119"/>
      <c r="WY86" s="119"/>
      <c r="WZ86" s="116"/>
      <c r="XA86" s="201"/>
      <c r="XB86" s="118"/>
      <c r="XC86" s="119"/>
      <c r="XD86" s="119"/>
      <c r="XE86" s="119"/>
      <c r="XF86" s="119"/>
      <c r="XG86" s="119"/>
      <c r="XH86" s="116"/>
      <c r="XI86" s="201"/>
      <c r="XJ86" s="118"/>
      <c r="XK86" s="119"/>
      <c r="XL86" s="119"/>
      <c r="XM86" s="119"/>
      <c r="XN86" s="119"/>
      <c r="XO86" s="119"/>
      <c r="XP86" s="116"/>
      <c r="XQ86" s="201"/>
      <c r="XR86" s="118"/>
      <c r="XS86" s="119"/>
      <c r="XT86" s="119"/>
      <c r="XU86" s="119"/>
      <c r="XV86" s="119"/>
      <c r="XW86" s="119"/>
      <c r="XX86" s="116"/>
      <c r="XY86" s="201"/>
      <c r="XZ86" s="118"/>
      <c r="YA86" s="119"/>
      <c r="YB86" s="119"/>
      <c r="YC86" s="119"/>
      <c r="YD86" s="119"/>
      <c r="YE86" s="119"/>
      <c r="YF86" s="116"/>
      <c r="YG86" s="201"/>
      <c r="YH86" s="118"/>
      <c r="YI86" s="119"/>
      <c r="YJ86" s="119"/>
      <c r="YK86" s="119"/>
      <c r="YL86" s="119"/>
      <c r="YM86" s="119"/>
      <c r="YN86" s="116"/>
      <c r="YO86" s="201"/>
      <c r="YP86" s="118"/>
      <c r="YQ86" s="119"/>
      <c r="YR86" s="119"/>
      <c r="YS86" s="119"/>
      <c r="YT86" s="119"/>
      <c r="YU86" s="119"/>
      <c r="YV86" s="116"/>
      <c r="YW86" s="201"/>
      <c r="YX86" s="118"/>
      <c r="YY86" s="119"/>
      <c r="YZ86" s="119"/>
      <c r="ZA86" s="119"/>
      <c r="ZB86" s="119"/>
      <c r="ZC86" s="119"/>
      <c r="ZD86" s="116"/>
      <c r="ZE86" s="201"/>
      <c r="ZF86" s="118"/>
      <c r="ZG86" s="119"/>
      <c r="ZH86" s="119"/>
      <c r="ZI86" s="119"/>
      <c r="ZJ86" s="119"/>
      <c r="ZK86" s="119"/>
      <c r="ZL86" s="116"/>
      <c r="ZM86" s="201"/>
      <c r="ZN86" s="118"/>
      <c r="ZO86" s="119"/>
      <c r="ZP86" s="119"/>
      <c r="ZQ86" s="119"/>
      <c r="ZR86" s="119"/>
      <c r="ZS86" s="119"/>
      <c r="ZT86" s="116"/>
      <c r="ZU86" s="201"/>
      <c r="ZV86" s="118"/>
      <c r="ZW86" s="119"/>
      <c r="ZX86" s="119"/>
      <c r="ZY86" s="119"/>
      <c r="ZZ86" s="119"/>
      <c r="AAA86" s="119"/>
      <c r="AAB86" s="116"/>
      <c r="AAC86" s="201"/>
      <c r="AAD86" s="118"/>
      <c r="AAE86" s="119"/>
      <c r="AAF86" s="119"/>
      <c r="AAG86" s="119"/>
      <c r="AAH86" s="119"/>
      <c r="AAI86" s="119"/>
      <c r="AAJ86" s="116"/>
      <c r="AAK86" s="201"/>
      <c r="AAL86" s="118"/>
      <c r="AAM86" s="119"/>
      <c r="AAN86" s="119"/>
      <c r="AAO86" s="119"/>
      <c r="AAP86" s="119"/>
      <c r="AAQ86" s="119"/>
      <c r="AAR86" s="116"/>
      <c r="AAS86" s="201"/>
      <c r="AAT86" s="118"/>
      <c r="AAU86" s="119"/>
      <c r="AAV86" s="119"/>
      <c r="AAW86" s="119"/>
      <c r="AAX86" s="119"/>
      <c r="AAY86" s="119"/>
      <c r="AAZ86" s="116"/>
      <c r="ABA86" s="201"/>
      <c r="ABB86" s="118"/>
      <c r="ABC86" s="119"/>
      <c r="ABD86" s="119"/>
      <c r="ABE86" s="119"/>
      <c r="ABF86" s="119"/>
      <c r="ABG86" s="119"/>
      <c r="ABH86" s="116"/>
      <c r="ABI86" s="201"/>
      <c r="ABJ86" s="118"/>
      <c r="ABK86" s="119"/>
      <c r="ABL86" s="119"/>
      <c r="ABM86" s="119"/>
      <c r="ABN86" s="119"/>
      <c r="ABO86" s="119"/>
      <c r="ABP86" s="116"/>
      <c r="ABQ86" s="201"/>
      <c r="ABR86" s="118"/>
      <c r="ABS86" s="119"/>
      <c r="ABT86" s="119"/>
      <c r="ABU86" s="119"/>
      <c r="ABV86" s="119"/>
      <c r="ABW86" s="119"/>
      <c r="ABX86" s="116"/>
      <c r="ABY86" s="201"/>
      <c r="ABZ86" s="118"/>
      <c r="ACA86" s="119"/>
      <c r="ACB86" s="119"/>
      <c r="ACC86" s="119"/>
      <c r="ACD86" s="119"/>
      <c r="ACE86" s="119"/>
      <c r="ACF86" s="116"/>
      <c r="ACG86" s="201"/>
      <c r="ACH86" s="118"/>
      <c r="ACI86" s="119"/>
      <c r="ACJ86" s="119"/>
      <c r="ACK86" s="119"/>
      <c r="ACL86" s="119"/>
      <c r="ACM86" s="119"/>
      <c r="ACN86" s="116"/>
      <c r="ACO86" s="201"/>
      <c r="ACP86" s="118"/>
      <c r="ACQ86" s="119"/>
      <c r="ACR86" s="119"/>
      <c r="ACS86" s="119"/>
      <c r="ACT86" s="119"/>
      <c r="ACU86" s="119"/>
      <c r="ACV86" s="116"/>
      <c r="ACW86" s="201"/>
      <c r="ACX86" s="118"/>
      <c r="ACY86" s="119"/>
      <c r="ACZ86" s="119"/>
      <c r="ADA86" s="119"/>
      <c r="ADB86" s="119"/>
      <c r="ADC86" s="119"/>
      <c r="ADD86" s="116"/>
      <c r="ADE86" s="201"/>
      <c r="ADF86" s="118"/>
      <c r="ADG86" s="119"/>
      <c r="ADH86" s="119"/>
      <c r="ADI86" s="119"/>
      <c r="ADJ86" s="119"/>
      <c r="ADK86" s="119"/>
      <c r="ADL86" s="116"/>
      <c r="ADM86" s="201"/>
      <c r="ADN86" s="118"/>
      <c r="ADO86" s="119"/>
      <c r="ADP86" s="119"/>
      <c r="ADQ86" s="119"/>
      <c r="ADR86" s="119"/>
      <c r="ADS86" s="119"/>
      <c r="ADT86" s="116"/>
      <c r="ADU86" s="201"/>
      <c r="ADV86" s="118"/>
      <c r="ADW86" s="119"/>
      <c r="ADX86" s="119"/>
      <c r="ADY86" s="119"/>
      <c r="ADZ86" s="119"/>
      <c r="AEA86" s="119"/>
      <c r="AEB86" s="116"/>
      <c r="AEC86" s="201"/>
      <c r="AED86" s="118"/>
      <c r="AEE86" s="119"/>
      <c r="AEF86" s="119"/>
      <c r="AEG86" s="119"/>
      <c r="AEH86" s="119"/>
      <c r="AEI86" s="119"/>
      <c r="AEJ86" s="116"/>
      <c r="AEK86" s="201"/>
      <c r="AEL86" s="118"/>
      <c r="AEM86" s="119"/>
      <c r="AEN86" s="119"/>
      <c r="AEO86" s="119"/>
      <c r="AEP86" s="119"/>
      <c r="AEQ86" s="119"/>
      <c r="AER86" s="116"/>
      <c r="AES86" s="201"/>
      <c r="AET86" s="118"/>
      <c r="AEU86" s="119"/>
      <c r="AEV86" s="119"/>
      <c r="AEW86" s="119"/>
      <c r="AEX86" s="119"/>
      <c r="AEY86" s="119"/>
      <c r="AEZ86" s="116"/>
      <c r="AFA86" s="201"/>
      <c r="AFB86" s="118"/>
      <c r="AFC86" s="119"/>
      <c r="AFD86" s="119"/>
      <c r="AFE86" s="119"/>
      <c r="AFF86" s="119"/>
      <c r="AFG86" s="119"/>
      <c r="AFH86" s="116"/>
      <c r="AFI86" s="201"/>
      <c r="AFJ86" s="118"/>
      <c r="AFK86" s="119"/>
      <c r="AFL86" s="119"/>
      <c r="AFM86" s="119"/>
      <c r="AFN86" s="119"/>
      <c r="AFO86" s="119"/>
      <c r="AFP86" s="116"/>
      <c r="AFQ86" s="201"/>
      <c r="AFR86" s="118"/>
      <c r="AFS86" s="119"/>
      <c r="AFT86" s="119"/>
      <c r="AFU86" s="119"/>
      <c r="AFV86" s="119"/>
      <c r="AFW86" s="119"/>
      <c r="AFX86" s="116"/>
      <c r="AFY86" s="201"/>
      <c r="AFZ86" s="118"/>
      <c r="AGA86" s="119"/>
      <c r="AGB86" s="119"/>
      <c r="AGC86" s="119"/>
      <c r="AGD86" s="119"/>
      <c r="AGE86" s="119"/>
      <c r="AGF86" s="116"/>
      <c r="AGG86" s="201"/>
      <c r="AGH86" s="118"/>
      <c r="AGI86" s="119"/>
      <c r="AGJ86" s="119"/>
      <c r="AGK86" s="119"/>
      <c r="AGL86" s="119"/>
      <c r="AGM86" s="119"/>
      <c r="AGN86" s="116"/>
      <c r="AGO86" s="201"/>
      <c r="AGP86" s="118"/>
      <c r="AGQ86" s="119"/>
      <c r="AGR86" s="119"/>
      <c r="AGS86" s="119"/>
      <c r="AGT86" s="119"/>
      <c r="AGU86" s="119"/>
      <c r="AGV86" s="116"/>
      <c r="AGW86" s="201"/>
      <c r="AGX86" s="118"/>
      <c r="AGY86" s="119"/>
      <c r="AGZ86" s="119"/>
      <c r="AHA86" s="119"/>
      <c r="AHB86" s="119"/>
      <c r="AHC86" s="119"/>
      <c r="AHD86" s="116"/>
      <c r="AHE86" s="201"/>
      <c r="AHF86" s="118"/>
      <c r="AHG86" s="119"/>
      <c r="AHH86" s="119"/>
      <c r="AHI86" s="119"/>
      <c r="AHJ86" s="119"/>
      <c r="AHK86" s="119"/>
      <c r="AHL86" s="116"/>
      <c r="AHM86" s="201"/>
      <c r="AHN86" s="118"/>
      <c r="AHO86" s="119"/>
      <c r="AHP86" s="119"/>
      <c r="AHQ86" s="119"/>
      <c r="AHR86" s="119"/>
      <c r="AHS86" s="119"/>
      <c r="AHT86" s="116"/>
      <c r="AHU86" s="201"/>
      <c r="AHV86" s="118"/>
      <c r="AHW86" s="119"/>
      <c r="AHX86" s="119"/>
      <c r="AHY86" s="119"/>
      <c r="AHZ86" s="119"/>
      <c r="AIA86" s="119"/>
      <c r="AIB86" s="116"/>
      <c r="AIC86" s="201"/>
      <c r="AID86" s="118"/>
      <c r="AIE86" s="119"/>
      <c r="AIF86" s="119"/>
      <c r="AIG86" s="119"/>
      <c r="AIH86" s="119"/>
      <c r="AII86" s="119"/>
      <c r="AIJ86" s="116"/>
      <c r="AIK86" s="201"/>
      <c r="AIL86" s="118"/>
      <c r="AIM86" s="119"/>
      <c r="AIN86" s="119"/>
      <c r="AIO86" s="119"/>
      <c r="AIP86" s="119"/>
      <c r="AIQ86" s="119"/>
      <c r="AIR86" s="116"/>
      <c r="AIS86" s="201"/>
      <c r="AIT86" s="118"/>
      <c r="AIU86" s="119"/>
      <c r="AIV86" s="119"/>
      <c r="AIW86" s="119"/>
      <c r="AIX86" s="119"/>
      <c r="AIY86" s="119"/>
      <c r="AIZ86" s="116"/>
      <c r="AJA86" s="201"/>
      <c r="AJB86" s="118"/>
      <c r="AJC86" s="119"/>
      <c r="AJD86" s="119"/>
      <c r="AJE86" s="119"/>
      <c r="AJF86" s="119"/>
      <c r="AJG86" s="119"/>
      <c r="AJH86" s="116"/>
      <c r="AJI86" s="201"/>
      <c r="AJJ86" s="118"/>
      <c r="AJK86" s="119"/>
      <c r="AJL86" s="119"/>
      <c r="AJM86" s="119"/>
      <c r="AJN86" s="119"/>
      <c r="AJO86" s="119"/>
      <c r="AJP86" s="116"/>
      <c r="AJQ86" s="201"/>
      <c r="AJR86" s="118"/>
      <c r="AJS86" s="119"/>
      <c r="AJT86" s="119"/>
      <c r="AJU86" s="119"/>
      <c r="AJV86" s="119"/>
      <c r="AJW86" s="119"/>
      <c r="AJX86" s="116"/>
      <c r="AJY86" s="201"/>
      <c r="AJZ86" s="118"/>
      <c r="AKA86" s="119"/>
      <c r="AKB86" s="119"/>
      <c r="AKC86" s="119"/>
      <c r="AKD86" s="119"/>
      <c r="AKE86" s="119"/>
      <c r="AKF86" s="116"/>
      <c r="AKG86" s="201"/>
      <c r="AKH86" s="118"/>
      <c r="AKI86" s="119"/>
      <c r="AKJ86" s="119"/>
      <c r="AKK86" s="119"/>
      <c r="AKL86" s="119"/>
      <c r="AKM86" s="119"/>
      <c r="AKN86" s="116"/>
      <c r="AKO86" s="201"/>
      <c r="AKP86" s="118"/>
      <c r="AKQ86" s="119"/>
      <c r="AKR86" s="119"/>
      <c r="AKS86" s="119"/>
      <c r="AKT86" s="119"/>
      <c r="AKU86" s="119"/>
      <c r="AKV86" s="116"/>
      <c r="AKW86" s="201"/>
      <c r="AKX86" s="118"/>
      <c r="AKY86" s="119"/>
      <c r="AKZ86" s="119"/>
      <c r="ALA86" s="119"/>
      <c r="ALB86" s="119"/>
      <c r="ALC86" s="119"/>
      <c r="ALD86" s="116"/>
      <c r="ALE86" s="201"/>
      <c r="ALF86" s="118"/>
      <c r="ALG86" s="119"/>
      <c r="ALH86" s="119"/>
      <c r="ALI86" s="119"/>
      <c r="ALJ86" s="119"/>
      <c r="ALK86" s="119"/>
      <c r="ALL86" s="116"/>
      <c r="ALM86" s="201"/>
      <c r="ALN86" s="118"/>
      <c r="ALO86" s="119"/>
      <c r="ALP86" s="119"/>
      <c r="ALQ86" s="119"/>
      <c r="ALR86" s="119"/>
      <c r="ALS86" s="119"/>
      <c r="ALT86" s="116"/>
      <c r="ALU86" s="201"/>
      <c r="ALV86" s="118"/>
      <c r="ALW86" s="119"/>
      <c r="ALX86" s="119"/>
      <c r="ALY86" s="119"/>
      <c r="ALZ86" s="119"/>
      <c r="AMA86" s="119"/>
      <c r="AMB86" s="116"/>
      <c r="AMC86" s="201"/>
      <c r="AMD86" s="118"/>
      <c r="AME86" s="119"/>
      <c r="AMF86" s="119"/>
      <c r="AMG86" s="119"/>
      <c r="AMH86" s="119"/>
      <c r="AMI86" s="119"/>
      <c r="AMJ86" s="116"/>
      <c r="AMK86" s="201"/>
      <c r="AML86" s="118"/>
      <c r="AMM86" s="119"/>
      <c r="AMN86" s="119"/>
      <c r="AMO86" s="119"/>
      <c r="AMP86" s="119"/>
      <c r="AMQ86" s="119"/>
      <c r="AMR86" s="116"/>
      <c r="AMS86" s="201"/>
      <c r="AMT86" s="118"/>
      <c r="AMU86" s="119"/>
      <c r="AMV86" s="119"/>
      <c r="AMW86" s="119"/>
      <c r="AMX86" s="119"/>
      <c r="AMY86" s="119"/>
      <c r="AMZ86" s="116"/>
      <c r="ANA86" s="201"/>
      <c r="ANB86" s="118"/>
      <c r="ANC86" s="119"/>
      <c r="AND86" s="119"/>
      <c r="ANE86" s="119"/>
      <c r="ANF86" s="119"/>
      <c r="ANG86" s="119"/>
      <c r="ANH86" s="116"/>
      <c r="ANI86" s="201"/>
      <c r="ANJ86" s="118"/>
      <c r="ANK86" s="119"/>
      <c r="ANL86" s="119"/>
      <c r="ANM86" s="119"/>
      <c r="ANN86" s="119"/>
      <c r="ANO86" s="119"/>
      <c r="ANP86" s="116"/>
      <c r="ANQ86" s="201"/>
      <c r="ANR86" s="118"/>
      <c r="ANS86" s="119"/>
      <c r="ANT86" s="119"/>
      <c r="ANU86" s="119"/>
      <c r="ANV86" s="119"/>
      <c r="ANW86" s="119"/>
      <c r="ANX86" s="116"/>
      <c r="ANY86" s="201"/>
      <c r="ANZ86" s="118"/>
      <c r="AOA86" s="119"/>
      <c r="AOB86" s="119"/>
      <c r="AOC86" s="119"/>
      <c r="AOD86" s="119"/>
      <c r="AOE86" s="119"/>
      <c r="AOF86" s="116"/>
      <c r="AOG86" s="201"/>
      <c r="AOH86" s="118"/>
      <c r="AOI86" s="119"/>
      <c r="AOJ86" s="119"/>
      <c r="AOK86" s="119"/>
      <c r="AOL86" s="119"/>
      <c r="AOM86" s="119"/>
      <c r="AON86" s="116"/>
      <c r="AOO86" s="201"/>
      <c r="AOP86" s="118"/>
      <c r="AOQ86" s="119"/>
      <c r="AOR86" s="119"/>
      <c r="AOS86" s="119"/>
      <c r="AOT86" s="119"/>
      <c r="AOU86" s="119"/>
      <c r="AOV86" s="116"/>
      <c r="AOW86" s="201"/>
      <c r="AOX86" s="118"/>
      <c r="AOY86" s="119"/>
      <c r="AOZ86" s="119"/>
      <c r="APA86" s="119"/>
      <c r="APB86" s="119"/>
      <c r="APC86" s="119"/>
      <c r="APD86" s="116"/>
      <c r="APE86" s="201"/>
      <c r="APF86" s="118"/>
      <c r="APG86" s="119"/>
      <c r="APH86" s="119"/>
      <c r="API86" s="119"/>
      <c r="APJ86" s="119"/>
      <c r="APK86" s="119"/>
      <c r="APL86" s="116"/>
      <c r="APM86" s="201"/>
      <c r="APN86" s="118"/>
      <c r="APO86" s="119"/>
      <c r="APP86" s="119"/>
      <c r="APQ86" s="119"/>
      <c r="APR86" s="119"/>
      <c r="APS86" s="119"/>
      <c r="APT86" s="116"/>
      <c r="APU86" s="201"/>
      <c r="APV86" s="118"/>
      <c r="APW86" s="119"/>
      <c r="APX86" s="119"/>
      <c r="APY86" s="119"/>
      <c r="APZ86" s="119"/>
      <c r="AQA86" s="119"/>
      <c r="AQB86" s="116"/>
      <c r="AQC86" s="201"/>
      <c r="AQD86" s="118"/>
      <c r="AQE86" s="119"/>
      <c r="AQF86" s="119"/>
      <c r="AQG86" s="119"/>
      <c r="AQH86" s="119"/>
      <c r="AQI86" s="119"/>
      <c r="AQJ86" s="116"/>
      <c r="AQK86" s="201"/>
      <c r="AQL86" s="118"/>
      <c r="AQM86" s="119"/>
      <c r="AQN86" s="119"/>
      <c r="AQO86" s="119"/>
      <c r="AQP86" s="119"/>
      <c r="AQQ86" s="119"/>
      <c r="AQR86" s="116"/>
      <c r="AQS86" s="201"/>
      <c r="AQT86" s="118"/>
      <c r="AQU86" s="119"/>
      <c r="AQV86" s="119"/>
      <c r="AQW86" s="119"/>
      <c r="AQX86" s="119"/>
      <c r="AQY86" s="119"/>
      <c r="AQZ86" s="116"/>
      <c r="ARA86" s="201"/>
      <c r="ARB86" s="118"/>
      <c r="ARC86" s="119"/>
      <c r="ARD86" s="119"/>
      <c r="ARE86" s="119"/>
      <c r="ARF86" s="119"/>
      <c r="ARG86" s="119"/>
      <c r="ARH86" s="116"/>
      <c r="ARI86" s="201"/>
      <c r="ARJ86" s="118"/>
      <c r="ARK86" s="119"/>
      <c r="ARL86" s="119"/>
      <c r="ARM86" s="119"/>
      <c r="ARN86" s="119"/>
      <c r="ARO86" s="119"/>
      <c r="ARP86" s="116"/>
      <c r="ARQ86" s="201"/>
      <c r="ARR86" s="118"/>
      <c r="ARS86" s="119"/>
      <c r="ART86" s="119"/>
      <c r="ARU86" s="119"/>
      <c r="ARV86" s="119"/>
      <c r="ARW86" s="119"/>
      <c r="ARX86" s="116"/>
      <c r="ARY86" s="201"/>
      <c r="ARZ86" s="118"/>
      <c r="ASA86" s="119"/>
      <c r="ASB86" s="119"/>
      <c r="ASC86" s="119"/>
      <c r="ASD86" s="119"/>
      <c r="ASE86" s="119"/>
      <c r="ASF86" s="116"/>
      <c r="ASG86" s="201"/>
      <c r="ASH86" s="118"/>
      <c r="ASI86" s="119"/>
      <c r="ASJ86" s="119"/>
      <c r="ASK86" s="119"/>
      <c r="ASL86" s="119"/>
      <c r="ASM86" s="119"/>
      <c r="ASN86" s="116"/>
      <c r="ASO86" s="201"/>
      <c r="ASP86" s="118"/>
      <c r="ASQ86" s="119"/>
      <c r="ASR86" s="119"/>
      <c r="ASS86" s="119"/>
      <c r="AST86" s="119"/>
      <c r="ASU86" s="119"/>
      <c r="ASV86" s="116"/>
      <c r="ASW86" s="201"/>
      <c r="ASX86" s="118"/>
      <c r="ASY86" s="119"/>
      <c r="ASZ86" s="119"/>
      <c r="ATA86" s="119"/>
      <c r="ATB86" s="119"/>
      <c r="ATC86" s="119"/>
      <c r="ATD86" s="116"/>
      <c r="ATE86" s="201"/>
      <c r="ATF86" s="118"/>
      <c r="ATG86" s="119"/>
      <c r="ATH86" s="119"/>
      <c r="ATI86" s="119"/>
      <c r="ATJ86" s="119"/>
      <c r="ATK86" s="119"/>
      <c r="ATL86" s="116"/>
      <c r="ATM86" s="201"/>
      <c r="ATN86" s="118"/>
      <c r="ATO86" s="119"/>
      <c r="ATP86" s="119"/>
      <c r="ATQ86" s="119"/>
      <c r="ATR86" s="119"/>
      <c r="ATS86" s="119"/>
      <c r="ATT86" s="116"/>
      <c r="ATU86" s="201"/>
      <c r="ATV86" s="118"/>
      <c r="ATW86" s="119"/>
      <c r="ATX86" s="119"/>
      <c r="ATY86" s="119"/>
      <c r="ATZ86" s="119"/>
      <c r="AUA86" s="119"/>
      <c r="AUB86" s="116"/>
      <c r="AUC86" s="201"/>
      <c r="AUD86" s="118"/>
      <c r="AUE86" s="119"/>
      <c r="AUF86" s="119"/>
      <c r="AUG86" s="119"/>
      <c r="AUH86" s="119"/>
      <c r="AUI86" s="119"/>
      <c r="AUJ86" s="116"/>
      <c r="AUK86" s="201"/>
      <c r="AUL86" s="118"/>
      <c r="AUM86" s="119"/>
      <c r="AUN86" s="119"/>
      <c r="AUO86" s="119"/>
      <c r="AUP86" s="119"/>
      <c r="AUQ86" s="119"/>
      <c r="AUR86" s="116"/>
      <c r="AUS86" s="201"/>
      <c r="AUT86" s="118"/>
      <c r="AUU86" s="119"/>
      <c r="AUV86" s="119"/>
      <c r="AUW86" s="119"/>
      <c r="AUX86" s="119"/>
      <c r="AUY86" s="119"/>
      <c r="AUZ86" s="116"/>
      <c r="AVA86" s="201"/>
      <c r="AVB86" s="118"/>
      <c r="AVC86" s="119"/>
      <c r="AVD86" s="119"/>
      <c r="AVE86" s="119"/>
      <c r="AVF86" s="119"/>
      <c r="AVG86" s="119"/>
      <c r="AVH86" s="116"/>
      <c r="AVI86" s="201"/>
      <c r="AVJ86" s="118"/>
      <c r="AVK86" s="119"/>
      <c r="AVL86" s="119"/>
      <c r="AVM86" s="119"/>
      <c r="AVN86" s="119"/>
      <c r="AVO86" s="119"/>
      <c r="AVP86" s="116"/>
      <c r="AVQ86" s="201"/>
      <c r="AVR86" s="118"/>
      <c r="AVS86" s="119"/>
      <c r="AVT86" s="119"/>
      <c r="AVU86" s="119"/>
      <c r="AVV86" s="119"/>
      <c r="AVW86" s="119"/>
      <c r="AVX86" s="116"/>
      <c r="AVY86" s="201"/>
      <c r="AVZ86" s="118"/>
      <c r="AWA86" s="119"/>
      <c r="AWB86" s="119"/>
      <c r="AWC86" s="119"/>
      <c r="AWD86" s="119"/>
      <c r="AWE86" s="119"/>
      <c r="AWF86" s="116"/>
      <c r="AWG86" s="201"/>
      <c r="AWH86" s="118"/>
      <c r="AWI86" s="119"/>
      <c r="AWJ86" s="119"/>
      <c r="AWK86" s="119"/>
      <c r="AWL86" s="119"/>
      <c r="AWM86" s="119"/>
      <c r="AWN86" s="116"/>
      <c r="AWO86" s="201"/>
      <c r="AWP86" s="118"/>
      <c r="AWQ86" s="119"/>
      <c r="AWR86" s="119"/>
      <c r="AWS86" s="119"/>
      <c r="AWT86" s="119"/>
      <c r="AWU86" s="119"/>
      <c r="AWV86" s="116"/>
      <c r="AWW86" s="201"/>
      <c r="AWX86" s="118"/>
      <c r="AWY86" s="119"/>
      <c r="AWZ86" s="119"/>
      <c r="AXA86" s="119"/>
      <c r="AXB86" s="119"/>
      <c r="AXC86" s="119"/>
      <c r="AXD86" s="116"/>
      <c r="AXE86" s="201"/>
      <c r="AXF86" s="118"/>
      <c r="AXG86" s="119"/>
      <c r="AXH86" s="119"/>
      <c r="AXI86" s="119"/>
      <c r="AXJ86" s="119"/>
      <c r="AXK86" s="119"/>
      <c r="AXL86" s="116"/>
      <c r="AXM86" s="201"/>
      <c r="AXN86" s="118"/>
      <c r="AXO86" s="119"/>
      <c r="AXP86" s="119"/>
      <c r="AXQ86" s="119"/>
      <c r="AXR86" s="119"/>
      <c r="AXS86" s="119"/>
      <c r="AXT86" s="116"/>
      <c r="AXU86" s="201"/>
      <c r="AXV86" s="118"/>
      <c r="AXW86" s="119"/>
      <c r="AXX86" s="119"/>
      <c r="AXY86" s="119"/>
      <c r="AXZ86" s="119"/>
      <c r="AYA86" s="119"/>
      <c r="AYB86" s="116"/>
      <c r="AYC86" s="201"/>
      <c r="AYD86" s="118"/>
      <c r="AYE86" s="119"/>
      <c r="AYF86" s="119"/>
      <c r="AYG86" s="119"/>
      <c r="AYH86" s="119"/>
      <c r="AYI86" s="119"/>
      <c r="AYJ86" s="116"/>
      <c r="AYK86" s="201"/>
      <c r="AYL86" s="118"/>
      <c r="AYM86" s="119"/>
      <c r="AYN86" s="119"/>
      <c r="AYO86" s="119"/>
      <c r="AYP86" s="119"/>
      <c r="AYQ86" s="119"/>
      <c r="AYR86" s="116"/>
      <c r="AYS86" s="201"/>
      <c r="AYT86" s="118"/>
      <c r="AYU86" s="119"/>
      <c r="AYV86" s="119"/>
      <c r="AYW86" s="119"/>
      <c r="AYX86" s="119"/>
      <c r="AYY86" s="119"/>
      <c r="AYZ86" s="116"/>
      <c r="AZA86" s="201"/>
      <c r="AZB86" s="118"/>
      <c r="AZC86" s="119"/>
      <c r="AZD86" s="119"/>
      <c r="AZE86" s="119"/>
      <c r="AZF86" s="119"/>
      <c r="AZG86" s="119"/>
      <c r="AZH86" s="116"/>
      <c r="AZI86" s="201"/>
      <c r="AZJ86" s="118"/>
      <c r="AZK86" s="119"/>
      <c r="AZL86" s="119"/>
      <c r="AZM86" s="119"/>
      <c r="AZN86" s="119"/>
      <c r="AZO86" s="119"/>
      <c r="AZP86" s="116"/>
      <c r="AZQ86" s="201"/>
      <c r="AZR86" s="118"/>
      <c r="AZS86" s="119"/>
      <c r="AZT86" s="119"/>
      <c r="AZU86" s="119"/>
      <c r="AZV86" s="119"/>
      <c r="AZW86" s="119"/>
      <c r="AZX86" s="116"/>
      <c r="AZY86" s="201"/>
      <c r="AZZ86" s="118"/>
      <c r="BAA86" s="119"/>
      <c r="BAB86" s="119"/>
      <c r="BAC86" s="119"/>
      <c r="BAD86" s="119"/>
      <c r="BAE86" s="119"/>
      <c r="BAF86" s="116"/>
      <c r="BAG86" s="201"/>
      <c r="BAH86" s="118"/>
      <c r="BAI86" s="119"/>
      <c r="BAJ86" s="119"/>
      <c r="BAK86" s="119"/>
      <c r="BAL86" s="119"/>
      <c r="BAM86" s="119"/>
      <c r="BAN86" s="116"/>
      <c r="BAO86" s="201"/>
      <c r="BAP86" s="118"/>
      <c r="BAQ86" s="119"/>
      <c r="BAR86" s="119"/>
      <c r="BAS86" s="119"/>
      <c r="BAT86" s="119"/>
      <c r="BAU86" s="119"/>
      <c r="BAV86" s="116"/>
      <c r="BAW86" s="201"/>
      <c r="BAX86" s="118"/>
      <c r="BAY86" s="119"/>
      <c r="BAZ86" s="119"/>
      <c r="BBA86" s="119"/>
      <c r="BBB86" s="119"/>
      <c r="BBC86" s="119"/>
      <c r="BBD86" s="116"/>
      <c r="BBE86" s="201"/>
      <c r="BBF86" s="118"/>
      <c r="BBG86" s="119"/>
      <c r="BBH86" s="119"/>
      <c r="BBI86" s="119"/>
      <c r="BBJ86" s="119"/>
      <c r="BBK86" s="119"/>
      <c r="BBL86" s="116"/>
      <c r="BBM86" s="201"/>
      <c r="BBN86" s="118"/>
      <c r="BBO86" s="119"/>
      <c r="BBP86" s="119"/>
      <c r="BBQ86" s="119"/>
      <c r="BBR86" s="119"/>
      <c r="BBS86" s="119"/>
      <c r="BBT86" s="116"/>
      <c r="BBU86" s="201"/>
      <c r="BBV86" s="118"/>
      <c r="BBW86" s="119"/>
      <c r="BBX86" s="119"/>
      <c r="BBY86" s="119"/>
      <c r="BBZ86" s="119"/>
      <c r="BCA86" s="119"/>
      <c r="BCB86" s="116"/>
      <c r="BCC86" s="201"/>
      <c r="BCD86" s="118"/>
      <c r="BCE86" s="119"/>
      <c r="BCF86" s="119"/>
      <c r="BCG86" s="119"/>
      <c r="BCH86" s="119"/>
      <c r="BCI86" s="119"/>
      <c r="BCJ86" s="116"/>
      <c r="BCK86" s="201"/>
      <c r="BCL86" s="118"/>
      <c r="BCM86" s="119"/>
      <c r="BCN86" s="119"/>
      <c r="BCO86" s="119"/>
      <c r="BCP86" s="119"/>
      <c r="BCQ86" s="119"/>
      <c r="BCR86" s="116"/>
      <c r="BCS86" s="201"/>
      <c r="BCT86" s="118"/>
      <c r="BCU86" s="119"/>
      <c r="BCV86" s="119"/>
      <c r="BCW86" s="119"/>
      <c r="BCX86" s="119"/>
      <c r="BCY86" s="119"/>
      <c r="BCZ86" s="116"/>
      <c r="BDA86" s="201"/>
      <c r="BDB86" s="118"/>
      <c r="BDC86" s="119"/>
      <c r="BDD86" s="119"/>
      <c r="BDE86" s="119"/>
      <c r="BDF86" s="119"/>
      <c r="BDG86" s="119"/>
      <c r="BDH86" s="116"/>
      <c r="BDI86" s="201"/>
      <c r="BDJ86" s="118"/>
      <c r="BDK86" s="119"/>
      <c r="BDL86" s="119"/>
      <c r="BDM86" s="119"/>
      <c r="BDN86" s="119"/>
      <c r="BDO86" s="119"/>
      <c r="BDP86" s="116"/>
      <c r="BDQ86" s="201"/>
      <c r="BDR86" s="118"/>
      <c r="BDS86" s="119"/>
      <c r="BDT86" s="119"/>
      <c r="BDU86" s="119"/>
      <c r="BDV86" s="119"/>
      <c r="BDW86" s="119"/>
      <c r="BDX86" s="116"/>
      <c r="BDY86" s="201"/>
      <c r="BDZ86" s="118"/>
      <c r="BEA86" s="119"/>
      <c r="BEB86" s="119"/>
      <c r="BEC86" s="119"/>
      <c r="BED86" s="119"/>
      <c r="BEE86" s="119"/>
      <c r="BEF86" s="116"/>
      <c r="BEG86" s="201"/>
      <c r="BEH86" s="118"/>
      <c r="BEI86" s="119"/>
      <c r="BEJ86" s="119"/>
      <c r="BEK86" s="119"/>
      <c r="BEL86" s="119"/>
      <c r="BEM86" s="119"/>
      <c r="BEN86" s="116"/>
      <c r="BEO86" s="201"/>
      <c r="BEP86" s="118"/>
      <c r="BEQ86" s="119"/>
      <c r="BER86" s="119"/>
      <c r="BES86" s="119"/>
      <c r="BET86" s="119"/>
      <c r="BEU86" s="119"/>
      <c r="BEV86" s="116"/>
      <c r="BEW86" s="201"/>
      <c r="BEX86" s="118"/>
      <c r="BEY86" s="119"/>
      <c r="BEZ86" s="119"/>
      <c r="BFA86" s="119"/>
      <c r="BFB86" s="119"/>
      <c r="BFC86" s="119"/>
      <c r="BFD86" s="116"/>
      <c r="BFE86" s="201"/>
      <c r="BFF86" s="118"/>
      <c r="BFG86" s="119"/>
      <c r="BFH86" s="119"/>
      <c r="BFI86" s="119"/>
      <c r="BFJ86" s="119"/>
      <c r="BFK86" s="119"/>
      <c r="BFL86" s="116"/>
      <c r="BFM86" s="201"/>
      <c r="BFN86" s="118"/>
      <c r="BFO86" s="119"/>
      <c r="BFP86" s="119"/>
      <c r="BFQ86" s="119"/>
      <c r="BFR86" s="119"/>
      <c r="BFS86" s="119"/>
      <c r="BFT86" s="116"/>
      <c r="BFU86" s="201"/>
      <c r="BFV86" s="118"/>
      <c r="BFW86" s="119"/>
      <c r="BFX86" s="119"/>
      <c r="BFY86" s="119"/>
      <c r="BFZ86" s="119"/>
      <c r="BGA86" s="119"/>
      <c r="BGB86" s="116"/>
      <c r="BGC86" s="201"/>
      <c r="BGD86" s="118"/>
      <c r="BGE86" s="119"/>
      <c r="BGF86" s="119"/>
      <c r="BGG86" s="119"/>
      <c r="BGH86" s="119"/>
      <c r="BGI86" s="119"/>
      <c r="BGJ86" s="116"/>
      <c r="BGK86" s="201"/>
      <c r="BGL86" s="118"/>
      <c r="BGM86" s="119"/>
      <c r="BGN86" s="119"/>
      <c r="BGO86" s="119"/>
      <c r="BGP86" s="119"/>
      <c r="BGQ86" s="119"/>
      <c r="BGR86" s="116"/>
      <c r="BGS86" s="201"/>
      <c r="BGT86" s="118"/>
      <c r="BGU86" s="119"/>
      <c r="BGV86" s="119"/>
      <c r="BGW86" s="119"/>
      <c r="BGX86" s="119"/>
      <c r="BGY86" s="119"/>
      <c r="BGZ86" s="116"/>
      <c r="BHA86" s="201"/>
      <c r="BHB86" s="118"/>
      <c r="BHC86" s="119"/>
      <c r="BHD86" s="119"/>
      <c r="BHE86" s="119"/>
      <c r="BHF86" s="119"/>
      <c r="BHG86" s="119"/>
      <c r="BHH86" s="116"/>
      <c r="BHI86" s="201"/>
      <c r="BHJ86" s="118"/>
      <c r="BHK86" s="119"/>
      <c r="BHL86" s="119"/>
      <c r="BHM86" s="119"/>
      <c r="BHN86" s="119"/>
      <c r="BHO86" s="119"/>
      <c r="BHP86" s="116"/>
      <c r="BHQ86" s="201"/>
      <c r="BHR86" s="118"/>
      <c r="BHS86" s="119"/>
      <c r="BHT86" s="119"/>
      <c r="BHU86" s="119"/>
      <c r="BHV86" s="119"/>
      <c r="BHW86" s="119"/>
      <c r="BHX86" s="116"/>
      <c r="BHY86" s="201"/>
      <c r="BHZ86" s="118"/>
      <c r="BIA86" s="119"/>
      <c r="BIB86" s="119"/>
      <c r="BIC86" s="119"/>
      <c r="BID86" s="119"/>
      <c r="BIE86" s="119"/>
      <c r="BIF86" s="116"/>
      <c r="BIG86" s="201"/>
      <c r="BIH86" s="118"/>
      <c r="BII86" s="119"/>
      <c r="BIJ86" s="119"/>
      <c r="BIK86" s="119"/>
      <c r="BIL86" s="119"/>
      <c r="BIM86" s="119"/>
      <c r="BIN86" s="116"/>
      <c r="BIO86" s="201"/>
      <c r="BIP86" s="118"/>
      <c r="BIQ86" s="119"/>
      <c r="BIR86" s="119"/>
      <c r="BIS86" s="119"/>
      <c r="BIT86" s="119"/>
      <c r="BIU86" s="119"/>
      <c r="BIV86" s="116"/>
      <c r="BIW86" s="201"/>
      <c r="BIX86" s="118"/>
      <c r="BIY86" s="119"/>
      <c r="BIZ86" s="119"/>
      <c r="BJA86" s="119"/>
      <c r="BJB86" s="119"/>
      <c r="BJC86" s="119"/>
      <c r="BJD86" s="116"/>
      <c r="BJE86" s="201"/>
      <c r="BJF86" s="118"/>
      <c r="BJG86" s="119"/>
      <c r="BJH86" s="119"/>
      <c r="BJI86" s="119"/>
      <c r="BJJ86" s="119"/>
      <c r="BJK86" s="119"/>
      <c r="BJL86" s="116"/>
      <c r="BJM86" s="201"/>
      <c r="BJN86" s="118"/>
      <c r="BJO86" s="119"/>
      <c r="BJP86" s="119"/>
      <c r="BJQ86" s="119"/>
      <c r="BJR86" s="119"/>
      <c r="BJS86" s="119"/>
      <c r="BJT86" s="116"/>
      <c r="BJU86" s="201"/>
      <c r="BJV86" s="118"/>
      <c r="BJW86" s="119"/>
      <c r="BJX86" s="119"/>
      <c r="BJY86" s="119"/>
      <c r="BJZ86" s="119"/>
      <c r="BKA86" s="119"/>
      <c r="BKB86" s="116"/>
      <c r="BKC86" s="201"/>
      <c r="BKD86" s="118"/>
      <c r="BKE86" s="119"/>
      <c r="BKF86" s="119"/>
      <c r="BKG86" s="119"/>
      <c r="BKH86" s="119"/>
      <c r="BKI86" s="119"/>
      <c r="BKJ86" s="116"/>
      <c r="BKK86" s="201"/>
      <c r="BKL86" s="118"/>
      <c r="BKM86" s="119"/>
      <c r="BKN86" s="119"/>
      <c r="BKO86" s="119"/>
      <c r="BKP86" s="119"/>
      <c r="BKQ86" s="119"/>
      <c r="BKR86" s="116"/>
      <c r="BKS86" s="201"/>
      <c r="BKT86" s="118"/>
      <c r="BKU86" s="119"/>
      <c r="BKV86" s="119"/>
      <c r="BKW86" s="119"/>
      <c r="BKX86" s="119"/>
      <c r="BKY86" s="119"/>
      <c r="BKZ86" s="116"/>
      <c r="BLA86" s="201"/>
      <c r="BLB86" s="118"/>
      <c r="BLC86" s="119"/>
      <c r="BLD86" s="119"/>
      <c r="BLE86" s="119"/>
      <c r="BLF86" s="119"/>
      <c r="BLG86" s="119"/>
      <c r="BLH86" s="116"/>
      <c r="BLI86" s="201"/>
      <c r="BLJ86" s="118"/>
      <c r="BLK86" s="119"/>
      <c r="BLL86" s="119"/>
      <c r="BLM86" s="119"/>
      <c r="BLN86" s="119"/>
      <c r="BLO86" s="119"/>
      <c r="BLP86" s="116"/>
      <c r="BLQ86" s="201"/>
      <c r="BLR86" s="118"/>
      <c r="BLS86" s="119"/>
      <c r="BLT86" s="119"/>
      <c r="BLU86" s="119"/>
      <c r="BLV86" s="119"/>
      <c r="BLW86" s="119"/>
      <c r="BLX86" s="116"/>
      <c r="BLY86" s="201"/>
      <c r="BLZ86" s="118"/>
      <c r="BMA86" s="119"/>
      <c r="BMB86" s="119"/>
      <c r="BMC86" s="119"/>
      <c r="BMD86" s="119"/>
      <c r="BME86" s="119"/>
      <c r="BMF86" s="116"/>
      <c r="BMG86" s="201"/>
      <c r="BMH86" s="118"/>
      <c r="BMI86" s="119"/>
      <c r="BMJ86" s="119"/>
      <c r="BMK86" s="119"/>
      <c r="BML86" s="119"/>
      <c r="BMM86" s="119"/>
      <c r="BMN86" s="116"/>
      <c r="BMO86" s="201"/>
      <c r="BMP86" s="118"/>
      <c r="BMQ86" s="119"/>
      <c r="BMR86" s="119"/>
      <c r="BMS86" s="119"/>
      <c r="BMT86" s="119"/>
      <c r="BMU86" s="119"/>
      <c r="BMV86" s="116"/>
      <c r="BMW86" s="201"/>
      <c r="BMX86" s="118"/>
      <c r="BMY86" s="119"/>
      <c r="BMZ86" s="119"/>
      <c r="BNA86" s="119"/>
      <c r="BNB86" s="119"/>
      <c r="BNC86" s="119"/>
      <c r="BND86" s="116"/>
      <c r="BNE86" s="201"/>
      <c r="BNF86" s="118"/>
      <c r="BNG86" s="119"/>
      <c r="BNH86" s="119"/>
      <c r="BNI86" s="119"/>
      <c r="BNJ86" s="119"/>
      <c r="BNK86" s="119"/>
      <c r="BNL86" s="116"/>
      <c r="BNM86" s="201"/>
      <c r="BNN86" s="118"/>
      <c r="BNO86" s="119"/>
      <c r="BNP86" s="119"/>
      <c r="BNQ86" s="119"/>
      <c r="BNR86" s="119"/>
      <c r="BNS86" s="119"/>
      <c r="BNT86" s="116"/>
      <c r="BNU86" s="201"/>
      <c r="BNV86" s="118"/>
      <c r="BNW86" s="119"/>
      <c r="BNX86" s="119"/>
      <c r="BNY86" s="119"/>
      <c r="BNZ86" s="119"/>
      <c r="BOA86" s="119"/>
      <c r="BOB86" s="116"/>
      <c r="BOC86" s="201"/>
      <c r="BOD86" s="118"/>
      <c r="BOE86" s="119"/>
      <c r="BOF86" s="119"/>
      <c r="BOG86" s="119"/>
      <c r="BOH86" s="119"/>
      <c r="BOI86" s="119"/>
      <c r="BOJ86" s="116"/>
      <c r="BOK86" s="201"/>
      <c r="BOL86" s="118"/>
      <c r="BOM86" s="119"/>
      <c r="BON86" s="119"/>
      <c r="BOO86" s="119"/>
      <c r="BOP86" s="119"/>
      <c r="BOQ86" s="119"/>
      <c r="BOR86" s="116"/>
      <c r="BOS86" s="201"/>
      <c r="BOT86" s="118"/>
      <c r="BOU86" s="119"/>
      <c r="BOV86" s="119"/>
      <c r="BOW86" s="119"/>
      <c r="BOX86" s="119"/>
      <c r="BOY86" s="119"/>
      <c r="BOZ86" s="116"/>
      <c r="BPA86" s="201"/>
      <c r="BPB86" s="118"/>
      <c r="BPC86" s="119"/>
      <c r="BPD86" s="119"/>
      <c r="BPE86" s="119"/>
      <c r="BPF86" s="119"/>
      <c r="BPG86" s="119"/>
      <c r="BPH86" s="116"/>
      <c r="BPI86" s="201"/>
      <c r="BPJ86" s="118"/>
      <c r="BPK86" s="119"/>
      <c r="BPL86" s="119"/>
      <c r="BPM86" s="119"/>
      <c r="BPN86" s="119"/>
      <c r="BPO86" s="119"/>
      <c r="BPP86" s="116"/>
      <c r="BPQ86" s="201"/>
      <c r="BPR86" s="118"/>
      <c r="BPS86" s="119"/>
      <c r="BPT86" s="119"/>
      <c r="BPU86" s="119"/>
      <c r="BPV86" s="119"/>
      <c r="BPW86" s="119"/>
      <c r="BPX86" s="116"/>
      <c r="BPY86" s="201"/>
      <c r="BPZ86" s="118"/>
      <c r="BQA86" s="119"/>
      <c r="BQB86" s="119"/>
      <c r="BQC86" s="119"/>
      <c r="BQD86" s="119"/>
      <c r="BQE86" s="119"/>
      <c r="BQF86" s="116"/>
      <c r="BQG86" s="201"/>
      <c r="BQH86" s="118"/>
      <c r="BQI86" s="119"/>
      <c r="BQJ86" s="119"/>
      <c r="BQK86" s="119"/>
      <c r="BQL86" s="119"/>
      <c r="BQM86" s="119"/>
      <c r="BQN86" s="116"/>
      <c r="BQO86" s="201"/>
      <c r="BQP86" s="118"/>
      <c r="BQQ86" s="119"/>
      <c r="BQR86" s="119"/>
      <c r="BQS86" s="119"/>
      <c r="BQT86" s="119"/>
      <c r="BQU86" s="119"/>
      <c r="BQV86" s="116"/>
      <c r="BQW86" s="201"/>
      <c r="BQX86" s="118"/>
      <c r="BQY86" s="119"/>
      <c r="BQZ86" s="119"/>
      <c r="BRA86" s="119"/>
      <c r="BRB86" s="119"/>
      <c r="BRC86" s="119"/>
      <c r="BRD86" s="116"/>
      <c r="BRE86" s="201"/>
      <c r="BRF86" s="118"/>
      <c r="BRG86" s="119"/>
      <c r="BRH86" s="119"/>
      <c r="BRI86" s="119"/>
      <c r="BRJ86" s="119"/>
      <c r="BRK86" s="119"/>
      <c r="BRL86" s="116"/>
      <c r="BRM86" s="201"/>
      <c r="BRN86" s="118"/>
      <c r="BRO86" s="119"/>
      <c r="BRP86" s="119"/>
      <c r="BRQ86" s="119"/>
      <c r="BRR86" s="119"/>
      <c r="BRS86" s="119"/>
      <c r="BRT86" s="116"/>
      <c r="BRU86" s="201"/>
      <c r="BRV86" s="118"/>
      <c r="BRW86" s="119"/>
      <c r="BRX86" s="119"/>
      <c r="BRY86" s="119"/>
      <c r="BRZ86" s="119"/>
      <c r="BSA86" s="119"/>
      <c r="BSB86" s="116"/>
      <c r="BSC86" s="201"/>
      <c r="BSD86" s="118"/>
      <c r="BSE86" s="119"/>
      <c r="BSF86" s="119"/>
      <c r="BSG86" s="119"/>
      <c r="BSH86" s="119"/>
      <c r="BSI86" s="119"/>
      <c r="BSJ86" s="116"/>
      <c r="BSK86" s="201"/>
      <c r="BSL86" s="118"/>
      <c r="BSM86" s="119"/>
      <c r="BSN86" s="119"/>
      <c r="BSO86" s="119"/>
      <c r="BSP86" s="119"/>
      <c r="BSQ86" s="119"/>
      <c r="BSR86" s="116"/>
      <c r="BSS86" s="201"/>
      <c r="BST86" s="118"/>
      <c r="BSU86" s="119"/>
      <c r="BSV86" s="119"/>
      <c r="BSW86" s="119"/>
      <c r="BSX86" s="119"/>
      <c r="BSY86" s="119"/>
      <c r="BSZ86" s="116"/>
      <c r="BTA86" s="201"/>
      <c r="BTB86" s="118"/>
      <c r="BTC86" s="119"/>
      <c r="BTD86" s="119"/>
      <c r="BTE86" s="119"/>
      <c r="BTF86" s="119"/>
      <c r="BTG86" s="119"/>
      <c r="BTH86" s="116"/>
      <c r="BTI86" s="201"/>
      <c r="BTJ86" s="118"/>
      <c r="BTK86" s="119"/>
      <c r="BTL86" s="119"/>
      <c r="BTM86" s="119"/>
      <c r="BTN86" s="119"/>
      <c r="BTO86" s="119"/>
      <c r="BTP86" s="116"/>
      <c r="BTQ86" s="201"/>
      <c r="BTR86" s="118"/>
      <c r="BTS86" s="119"/>
      <c r="BTT86" s="119"/>
      <c r="BTU86" s="119"/>
      <c r="BTV86" s="119"/>
      <c r="BTW86" s="119"/>
      <c r="BTX86" s="116"/>
      <c r="BTY86" s="201"/>
      <c r="BTZ86" s="118"/>
      <c r="BUA86" s="119"/>
      <c r="BUB86" s="119"/>
      <c r="BUC86" s="119"/>
      <c r="BUD86" s="119"/>
      <c r="BUE86" s="119"/>
      <c r="BUF86" s="116"/>
      <c r="BUG86" s="201"/>
      <c r="BUH86" s="118"/>
      <c r="BUI86" s="119"/>
      <c r="BUJ86" s="119"/>
      <c r="BUK86" s="119"/>
      <c r="BUL86" s="119"/>
      <c r="BUM86" s="119"/>
      <c r="BUN86" s="116"/>
      <c r="BUO86" s="201"/>
      <c r="BUP86" s="118"/>
      <c r="BUQ86" s="119"/>
      <c r="BUR86" s="119"/>
      <c r="BUS86" s="119"/>
      <c r="BUT86" s="119"/>
      <c r="BUU86" s="119"/>
      <c r="BUV86" s="116"/>
      <c r="BUW86" s="201"/>
      <c r="BUX86" s="118"/>
      <c r="BUY86" s="119"/>
      <c r="BUZ86" s="119"/>
      <c r="BVA86" s="119"/>
      <c r="BVB86" s="119"/>
      <c r="BVC86" s="119"/>
      <c r="BVD86" s="116"/>
      <c r="BVE86" s="201"/>
      <c r="BVF86" s="118"/>
      <c r="BVG86" s="119"/>
      <c r="BVH86" s="119"/>
      <c r="BVI86" s="119"/>
      <c r="BVJ86" s="119"/>
      <c r="BVK86" s="119"/>
      <c r="BVL86" s="116"/>
      <c r="BVM86" s="201"/>
      <c r="BVN86" s="118"/>
      <c r="BVO86" s="119"/>
      <c r="BVP86" s="119"/>
      <c r="BVQ86" s="119"/>
      <c r="BVR86" s="119"/>
      <c r="BVS86" s="119"/>
      <c r="BVT86" s="116"/>
      <c r="BVU86" s="201"/>
      <c r="BVV86" s="118"/>
      <c r="BVW86" s="119"/>
      <c r="BVX86" s="119"/>
      <c r="BVY86" s="119"/>
      <c r="BVZ86" s="119"/>
      <c r="BWA86" s="119"/>
      <c r="BWB86" s="116"/>
      <c r="BWC86" s="201"/>
      <c r="BWD86" s="118"/>
      <c r="BWE86" s="119"/>
      <c r="BWF86" s="119"/>
      <c r="BWG86" s="119"/>
      <c r="BWH86" s="119"/>
      <c r="BWI86" s="119"/>
      <c r="BWJ86" s="116"/>
      <c r="BWK86" s="201"/>
      <c r="BWL86" s="118"/>
      <c r="BWM86" s="119"/>
      <c r="BWN86" s="119"/>
      <c r="BWO86" s="119"/>
      <c r="BWP86" s="119"/>
      <c r="BWQ86" s="119"/>
      <c r="BWR86" s="116"/>
      <c r="BWS86" s="201"/>
      <c r="BWT86" s="118"/>
      <c r="BWU86" s="119"/>
      <c r="BWV86" s="119"/>
      <c r="BWW86" s="119"/>
      <c r="BWX86" s="119"/>
      <c r="BWY86" s="119"/>
      <c r="BWZ86" s="116"/>
      <c r="BXA86" s="201"/>
      <c r="BXB86" s="118"/>
      <c r="BXC86" s="119"/>
      <c r="BXD86" s="119"/>
      <c r="BXE86" s="119"/>
      <c r="BXF86" s="119"/>
      <c r="BXG86" s="119"/>
      <c r="BXH86" s="116"/>
      <c r="BXI86" s="201"/>
      <c r="BXJ86" s="118"/>
      <c r="BXK86" s="119"/>
      <c r="BXL86" s="119"/>
      <c r="BXM86" s="119"/>
      <c r="BXN86" s="119"/>
      <c r="BXO86" s="119"/>
      <c r="BXP86" s="116"/>
      <c r="BXQ86" s="201"/>
      <c r="BXR86" s="118"/>
      <c r="BXS86" s="119"/>
      <c r="BXT86" s="119"/>
      <c r="BXU86" s="119"/>
      <c r="BXV86" s="119"/>
      <c r="BXW86" s="119"/>
      <c r="BXX86" s="116"/>
      <c r="BXY86" s="201"/>
      <c r="BXZ86" s="118"/>
      <c r="BYA86" s="119"/>
      <c r="BYB86" s="119"/>
      <c r="BYC86" s="119"/>
      <c r="BYD86" s="119"/>
      <c r="BYE86" s="119"/>
      <c r="BYF86" s="116"/>
      <c r="BYG86" s="201"/>
      <c r="BYH86" s="118"/>
      <c r="BYI86" s="119"/>
      <c r="BYJ86" s="119"/>
      <c r="BYK86" s="119"/>
      <c r="BYL86" s="119"/>
      <c r="BYM86" s="119"/>
      <c r="BYN86" s="116"/>
      <c r="BYO86" s="201"/>
      <c r="BYP86" s="118"/>
      <c r="BYQ86" s="119"/>
      <c r="BYR86" s="119"/>
      <c r="BYS86" s="119"/>
      <c r="BYT86" s="119"/>
      <c r="BYU86" s="119"/>
      <c r="BYV86" s="116"/>
      <c r="BYW86" s="201"/>
      <c r="BYX86" s="118"/>
      <c r="BYY86" s="119"/>
      <c r="BYZ86" s="119"/>
      <c r="BZA86" s="119"/>
      <c r="BZB86" s="119"/>
      <c r="BZC86" s="119"/>
      <c r="BZD86" s="116"/>
      <c r="BZE86" s="201"/>
      <c r="BZF86" s="118"/>
      <c r="BZG86" s="119"/>
      <c r="BZH86" s="119"/>
      <c r="BZI86" s="119"/>
      <c r="BZJ86" s="119"/>
      <c r="BZK86" s="119"/>
      <c r="BZL86" s="116"/>
      <c r="BZM86" s="201"/>
      <c r="BZN86" s="118"/>
      <c r="BZO86" s="119"/>
      <c r="BZP86" s="119"/>
      <c r="BZQ86" s="119"/>
      <c r="BZR86" s="119"/>
      <c r="BZS86" s="119"/>
      <c r="BZT86" s="116"/>
      <c r="BZU86" s="201"/>
      <c r="BZV86" s="118"/>
      <c r="BZW86" s="119"/>
      <c r="BZX86" s="119"/>
      <c r="BZY86" s="119"/>
      <c r="BZZ86" s="119"/>
      <c r="CAA86" s="119"/>
      <c r="CAB86" s="116"/>
      <c r="CAC86" s="201"/>
      <c r="CAD86" s="118"/>
      <c r="CAE86" s="119"/>
      <c r="CAF86" s="119"/>
      <c r="CAG86" s="119"/>
      <c r="CAH86" s="119"/>
      <c r="CAI86" s="119"/>
      <c r="CAJ86" s="116"/>
      <c r="CAK86" s="201"/>
      <c r="CAL86" s="118"/>
      <c r="CAM86" s="119"/>
      <c r="CAN86" s="119"/>
      <c r="CAO86" s="119"/>
      <c r="CAP86" s="119"/>
      <c r="CAQ86" s="119"/>
      <c r="CAR86" s="116"/>
      <c r="CAS86" s="201"/>
      <c r="CAT86" s="118"/>
      <c r="CAU86" s="119"/>
      <c r="CAV86" s="119"/>
      <c r="CAW86" s="119"/>
      <c r="CAX86" s="119"/>
      <c r="CAY86" s="119"/>
      <c r="CAZ86" s="116"/>
      <c r="CBA86" s="201"/>
      <c r="CBB86" s="118"/>
      <c r="CBC86" s="119"/>
      <c r="CBD86" s="119"/>
      <c r="CBE86" s="119"/>
      <c r="CBF86" s="119"/>
      <c r="CBG86" s="119"/>
      <c r="CBH86" s="116"/>
      <c r="CBI86" s="201"/>
      <c r="CBJ86" s="118"/>
      <c r="CBK86" s="119"/>
      <c r="CBL86" s="119"/>
      <c r="CBM86" s="119"/>
      <c r="CBN86" s="119"/>
      <c r="CBO86" s="119"/>
      <c r="CBP86" s="116"/>
      <c r="CBQ86" s="201"/>
      <c r="CBR86" s="118"/>
      <c r="CBS86" s="119"/>
      <c r="CBT86" s="119"/>
      <c r="CBU86" s="119"/>
      <c r="CBV86" s="119"/>
      <c r="CBW86" s="119"/>
      <c r="CBX86" s="116"/>
      <c r="CBY86" s="201"/>
      <c r="CBZ86" s="118"/>
      <c r="CCA86" s="119"/>
      <c r="CCB86" s="119"/>
      <c r="CCC86" s="119"/>
      <c r="CCD86" s="119"/>
      <c r="CCE86" s="119"/>
      <c r="CCF86" s="116"/>
      <c r="CCG86" s="201"/>
      <c r="CCH86" s="118"/>
      <c r="CCI86" s="119"/>
      <c r="CCJ86" s="119"/>
      <c r="CCK86" s="119"/>
      <c r="CCL86" s="119"/>
      <c r="CCM86" s="119"/>
      <c r="CCN86" s="116"/>
      <c r="CCO86" s="201"/>
      <c r="CCP86" s="118"/>
      <c r="CCQ86" s="119"/>
      <c r="CCR86" s="119"/>
      <c r="CCS86" s="119"/>
      <c r="CCT86" s="119"/>
      <c r="CCU86" s="119"/>
      <c r="CCV86" s="116"/>
      <c r="CCW86" s="201"/>
      <c r="CCX86" s="118"/>
      <c r="CCY86" s="119"/>
      <c r="CCZ86" s="119"/>
      <c r="CDA86" s="119"/>
      <c r="CDB86" s="119"/>
      <c r="CDC86" s="119"/>
      <c r="CDD86" s="116"/>
      <c r="CDE86" s="201"/>
      <c r="CDF86" s="118"/>
      <c r="CDG86" s="119"/>
      <c r="CDH86" s="119"/>
      <c r="CDI86" s="119"/>
      <c r="CDJ86" s="119"/>
      <c r="CDK86" s="119"/>
      <c r="CDL86" s="116"/>
      <c r="CDM86" s="201"/>
      <c r="CDN86" s="118"/>
      <c r="CDO86" s="119"/>
      <c r="CDP86" s="119"/>
      <c r="CDQ86" s="119"/>
      <c r="CDR86" s="119"/>
      <c r="CDS86" s="119"/>
      <c r="CDT86" s="116"/>
      <c r="CDU86" s="201"/>
      <c r="CDV86" s="118"/>
      <c r="CDW86" s="119"/>
      <c r="CDX86" s="119"/>
      <c r="CDY86" s="119"/>
      <c r="CDZ86" s="119"/>
      <c r="CEA86" s="119"/>
      <c r="CEB86" s="116"/>
      <c r="CEC86" s="201"/>
      <c r="CED86" s="118"/>
      <c r="CEE86" s="119"/>
      <c r="CEF86" s="119"/>
      <c r="CEG86" s="119"/>
      <c r="CEH86" s="119"/>
      <c r="CEI86" s="119"/>
      <c r="CEJ86" s="116"/>
      <c r="CEK86" s="201"/>
      <c r="CEL86" s="118"/>
      <c r="CEM86" s="119"/>
      <c r="CEN86" s="119"/>
      <c r="CEO86" s="119"/>
      <c r="CEP86" s="119"/>
      <c r="CEQ86" s="119"/>
      <c r="CER86" s="116"/>
      <c r="CES86" s="201"/>
      <c r="CET86" s="118"/>
      <c r="CEU86" s="119"/>
      <c r="CEV86" s="119"/>
      <c r="CEW86" s="119"/>
      <c r="CEX86" s="119"/>
      <c r="CEY86" s="119"/>
      <c r="CEZ86" s="116"/>
      <c r="CFA86" s="201"/>
      <c r="CFB86" s="118"/>
      <c r="CFC86" s="119"/>
      <c r="CFD86" s="119"/>
      <c r="CFE86" s="119"/>
      <c r="CFF86" s="119"/>
      <c r="CFG86" s="119"/>
      <c r="CFH86" s="116"/>
      <c r="CFI86" s="201"/>
      <c r="CFJ86" s="118"/>
      <c r="CFK86" s="119"/>
      <c r="CFL86" s="119"/>
      <c r="CFM86" s="119"/>
      <c r="CFN86" s="119"/>
      <c r="CFO86" s="119"/>
      <c r="CFP86" s="116"/>
      <c r="CFQ86" s="201"/>
      <c r="CFR86" s="118"/>
      <c r="CFS86" s="119"/>
      <c r="CFT86" s="119"/>
      <c r="CFU86" s="119"/>
      <c r="CFV86" s="119"/>
      <c r="CFW86" s="119"/>
      <c r="CFX86" s="116"/>
      <c r="CFY86" s="201"/>
      <c r="CFZ86" s="118"/>
      <c r="CGA86" s="119"/>
      <c r="CGB86" s="119"/>
      <c r="CGC86" s="119"/>
      <c r="CGD86" s="119"/>
      <c r="CGE86" s="119"/>
      <c r="CGF86" s="116"/>
      <c r="CGG86" s="201"/>
      <c r="CGH86" s="118"/>
      <c r="CGI86" s="119"/>
      <c r="CGJ86" s="119"/>
      <c r="CGK86" s="119"/>
      <c r="CGL86" s="119"/>
      <c r="CGM86" s="119"/>
      <c r="CGN86" s="116"/>
      <c r="CGO86" s="201"/>
      <c r="CGP86" s="118"/>
      <c r="CGQ86" s="119"/>
      <c r="CGR86" s="119"/>
      <c r="CGS86" s="119"/>
      <c r="CGT86" s="119"/>
      <c r="CGU86" s="119"/>
      <c r="CGV86" s="116"/>
      <c r="CGW86" s="201"/>
      <c r="CGX86" s="118"/>
      <c r="CGY86" s="119"/>
      <c r="CGZ86" s="119"/>
      <c r="CHA86" s="119"/>
      <c r="CHB86" s="119"/>
      <c r="CHC86" s="119"/>
      <c r="CHD86" s="116"/>
      <c r="CHE86" s="201"/>
      <c r="CHF86" s="118"/>
      <c r="CHG86" s="119"/>
      <c r="CHH86" s="119"/>
      <c r="CHI86" s="119"/>
      <c r="CHJ86" s="119"/>
      <c r="CHK86" s="119"/>
      <c r="CHL86" s="116"/>
      <c r="CHM86" s="201"/>
      <c r="CHN86" s="118"/>
      <c r="CHO86" s="119"/>
      <c r="CHP86" s="119"/>
      <c r="CHQ86" s="119"/>
      <c r="CHR86" s="119"/>
      <c r="CHS86" s="119"/>
      <c r="CHT86" s="116"/>
      <c r="CHU86" s="201"/>
      <c r="CHV86" s="118"/>
      <c r="CHW86" s="119"/>
      <c r="CHX86" s="119"/>
      <c r="CHY86" s="119"/>
      <c r="CHZ86" s="119"/>
      <c r="CIA86" s="119"/>
      <c r="CIB86" s="116"/>
      <c r="CIC86" s="201"/>
      <c r="CID86" s="118"/>
      <c r="CIE86" s="119"/>
      <c r="CIF86" s="119"/>
      <c r="CIG86" s="119"/>
      <c r="CIH86" s="119"/>
      <c r="CII86" s="119"/>
      <c r="CIJ86" s="116"/>
      <c r="CIK86" s="201"/>
      <c r="CIL86" s="118"/>
      <c r="CIM86" s="119"/>
      <c r="CIN86" s="119"/>
      <c r="CIO86" s="119"/>
      <c r="CIP86" s="119"/>
      <c r="CIQ86" s="119"/>
      <c r="CIR86" s="116"/>
      <c r="CIS86" s="201"/>
      <c r="CIT86" s="118"/>
      <c r="CIU86" s="119"/>
      <c r="CIV86" s="119"/>
      <c r="CIW86" s="119"/>
      <c r="CIX86" s="119"/>
      <c r="CIY86" s="119"/>
      <c r="CIZ86" s="116"/>
      <c r="CJA86" s="201"/>
      <c r="CJB86" s="118"/>
      <c r="CJC86" s="119"/>
      <c r="CJD86" s="119"/>
      <c r="CJE86" s="119"/>
      <c r="CJF86" s="119"/>
      <c r="CJG86" s="119"/>
      <c r="CJH86" s="116"/>
      <c r="CJI86" s="201"/>
      <c r="CJJ86" s="118"/>
      <c r="CJK86" s="119"/>
      <c r="CJL86" s="119"/>
      <c r="CJM86" s="119"/>
      <c r="CJN86" s="119"/>
      <c r="CJO86" s="119"/>
      <c r="CJP86" s="116"/>
      <c r="CJQ86" s="201"/>
      <c r="CJR86" s="118"/>
      <c r="CJS86" s="119"/>
      <c r="CJT86" s="119"/>
      <c r="CJU86" s="119"/>
      <c r="CJV86" s="119"/>
      <c r="CJW86" s="119"/>
      <c r="CJX86" s="116"/>
      <c r="CJY86" s="201"/>
      <c r="CJZ86" s="118"/>
      <c r="CKA86" s="119"/>
      <c r="CKB86" s="119"/>
      <c r="CKC86" s="119"/>
      <c r="CKD86" s="119"/>
      <c r="CKE86" s="119"/>
      <c r="CKF86" s="116"/>
      <c r="CKG86" s="201"/>
      <c r="CKH86" s="118"/>
      <c r="CKI86" s="119"/>
      <c r="CKJ86" s="119"/>
      <c r="CKK86" s="119"/>
      <c r="CKL86" s="119"/>
      <c r="CKM86" s="119"/>
      <c r="CKN86" s="116"/>
      <c r="CKO86" s="201"/>
      <c r="CKP86" s="118"/>
      <c r="CKQ86" s="119"/>
      <c r="CKR86" s="119"/>
      <c r="CKS86" s="119"/>
      <c r="CKT86" s="119"/>
      <c r="CKU86" s="119"/>
      <c r="CKV86" s="116"/>
      <c r="CKW86" s="201"/>
      <c r="CKX86" s="118"/>
      <c r="CKY86" s="119"/>
      <c r="CKZ86" s="119"/>
      <c r="CLA86" s="119"/>
      <c r="CLB86" s="119"/>
      <c r="CLC86" s="119"/>
      <c r="CLD86" s="116"/>
      <c r="CLE86" s="201"/>
      <c r="CLF86" s="118"/>
      <c r="CLG86" s="119"/>
      <c r="CLH86" s="119"/>
      <c r="CLI86" s="119"/>
      <c r="CLJ86" s="119"/>
      <c r="CLK86" s="119"/>
      <c r="CLL86" s="116"/>
      <c r="CLM86" s="201"/>
      <c r="CLN86" s="118"/>
      <c r="CLO86" s="119"/>
      <c r="CLP86" s="119"/>
      <c r="CLQ86" s="119"/>
      <c r="CLR86" s="119"/>
      <c r="CLS86" s="119"/>
      <c r="CLT86" s="116"/>
      <c r="CLU86" s="201"/>
      <c r="CLV86" s="118"/>
      <c r="CLW86" s="119"/>
      <c r="CLX86" s="119"/>
      <c r="CLY86" s="119"/>
      <c r="CLZ86" s="119"/>
      <c r="CMA86" s="119"/>
      <c r="CMB86" s="116"/>
      <c r="CMC86" s="201"/>
      <c r="CMD86" s="118"/>
      <c r="CME86" s="119"/>
      <c r="CMF86" s="119"/>
      <c r="CMG86" s="119"/>
      <c r="CMH86" s="119"/>
      <c r="CMI86" s="119"/>
      <c r="CMJ86" s="116"/>
      <c r="CMK86" s="201"/>
      <c r="CML86" s="118"/>
      <c r="CMM86" s="119"/>
      <c r="CMN86" s="119"/>
      <c r="CMO86" s="119"/>
      <c r="CMP86" s="119"/>
      <c r="CMQ86" s="119"/>
      <c r="CMR86" s="116"/>
      <c r="CMS86" s="201"/>
      <c r="CMT86" s="118"/>
      <c r="CMU86" s="119"/>
      <c r="CMV86" s="119"/>
      <c r="CMW86" s="119"/>
      <c r="CMX86" s="119"/>
      <c r="CMY86" s="119"/>
      <c r="CMZ86" s="116"/>
      <c r="CNA86" s="201"/>
      <c r="CNB86" s="118"/>
      <c r="CNC86" s="119"/>
      <c r="CND86" s="119"/>
      <c r="CNE86" s="119"/>
      <c r="CNF86" s="119"/>
      <c r="CNG86" s="119"/>
      <c r="CNH86" s="116"/>
      <c r="CNI86" s="201"/>
      <c r="CNJ86" s="118"/>
      <c r="CNK86" s="119"/>
      <c r="CNL86" s="119"/>
      <c r="CNM86" s="119"/>
      <c r="CNN86" s="119"/>
      <c r="CNO86" s="119"/>
      <c r="CNP86" s="116"/>
      <c r="CNQ86" s="201"/>
      <c r="CNR86" s="118"/>
      <c r="CNS86" s="119"/>
      <c r="CNT86" s="119"/>
      <c r="CNU86" s="119"/>
      <c r="CNV86" s="119"/>
      <c r="CNW86" s="119"/>
      <c r="CNX86" s="116"/>
      <c r="CNY86" s="201"/>
      <c r="CNZ86" s="118"/>
      <c r="COA86" s="119"/>
      <c r="COB86" s="119"/>
      <c r="COC86" s="119"/>
      <c r="COD86" s="119"/>
      <c r="COE86" s="119"/>
      <c r="COF86" s="116"/>
      <c r="COG86" s="201"/>
      <c r="COH86" s="118"/>
      <c r="COI86" s="119"/>
      <c r="COJ86" s="119"/>
      <c r="COK86" s="119"/>
      <c r="COL86" s="119"/>
      <c r="COM86" s="119"/>
      <c r="CON86" s="116"/>
      <c r="COO86" s="201"/>
      <c r="COP86" s="118"/>
      <c r="COQ86" s="119"/>
      <c r="COR86" s="119"/>
      <c r="COS86" s="119"/>
      <c r="COT86" s="119"/>
      <c r="COU86" s="119"/>
      <c r="COV86" s="116"/>
      <c r="COW86" s="201"/>
      <c r="COX86" s="118"/>
      <c r="COY86" s="119"/>
      <c r="COZ86" s="119"/>
      <c r="CPA86" s="119"/>
      <c r="CPB86" s="119"/>
      <c r="CPC86" s="119"/>
      <c r="CPD86" s="116"/>
      <c r="CPE86" s="201"/>
      <c r="CPF86" s="118"/>
      <c r="CPG86" s="119"/>
      <c r="CPH86" s="119"/>
      <c r="CPI86" s="119"/>
      <c r="CPJ86" s="119"/>
      <c r="CPK86" s="119"/>
      <c r="CPL86" s="116"/>
      <c r="CPM86" s="201"/>
      <c r="CPN86" s="118"/>
      <c r="CPO86" s="119"/>
      <c r="CPP86" s="119"/>
      <c r="CPQ86" s="119"/>
      <c r="CPR86" s="119"/>
      <c r="CPS86" s="119"/>
      <c r="CPT86" s="116"/>
      <c r="CPU86" s="201"/>
      <c r="CPV86" s="118"/>
      <c r="CPW86" s="119"/>
      <c r="CPX86" s="119"/>
      <c r="CPY86" s="119"/>
      <c r="CPZ86" s="119"/>
      <c r="CQA86" s="119"/>
      <c r="CQB86" s="116"/>
      <c r="CQC86" s="201"/>
      <c r="CQD86" s="118"/>
      <c r="CQE86" s="119"/>
      <c r="CQF86" s="119"/>
      <c r="CQG86" s="119"/>
      <c r="CQH86" s="119"/>
      <c r="CQI86" s="119"/>
      <c r="CQJ86" s="116"/>
      <c r="CQK86" s="201"/>
      <c r="CQL86" s="118"/>
      <c r="CQM86" s="119"/>
      <c r="CQN86" s="119"/>
      <c r="CQO86" s="119"/>
      <c r="CQP86" s="119"/>
      <c r="CQQ86" s="119"/>
      <c r="CQR86" s="116"/>
      <c r="CQS86" s="201"/>
      <c r="CQT86" s="118"/>
      <c r="CQU86" s="119"/>
      <c r="CQV86" s="119"/>
      <c r="CQW86" s="119"/>
      <c r="CQX86" s="119"/>
      <c r="CQY86" s="119"/>
      <c r="CQZ86" s="116"/>
      <c r="CRA86" s="201"/>
      <c r="CRB86" s="118"/>
      <c r="CRC86" s="119"/>
      <c r="CRD86" s="119"/>
      <c r="CRE86" s="119"/>
      <c r="CRF86" s="119"/>
      <c r="CRG86" s="119"/>
      <c r="CRH86" s="116"/>
      <c r="CRI86" s="201"/>
      <c r="CRJ86" s="118"/>
      <c r="CRK86" s="119"/>
      <c r="CRL86" s="119"/>
      <c r="CRM86" s="119"/>
      <c r="CRN86" s="119"/>
      <c r="CRO86" s="119"/>
      <c r="CRP86" s="116"/>
      <c r="CRQ86" s="201"/>
      <c r="CRR86" s="118"/>
      <c r="CRS86" s="119"/>
      <c r="CRT86" s="119"/>
      <c r="CRU86" s="119"/>
      <c r="CRV86" s="119"/>
      <c r="CRW86" s="119"/>
      <c r="CRX86" s="116"/>
      <c r="CRY86" s="201"/>
      <c r="CRZ86" s="118"/>
      <c r="CSA86" s="119"/>
      <c r="CSB86" s="119"/>
      <c r="CSC86" s="119"/>
      <c r="CSD86" s="119"/>
      <c r="CSE86" s="119"/>
      <c r="CSF86" s="116"/>
      <c r="CSG86" s="201"/>
      <c r="CSH86" s="118"/>
      <c r="CSI86" s="119"/>
      <c r="CSJ86" s="119"/>
      <c r="CSK86" s="119"/>
      <c r="CSL86" s="119"/>
      <c r="CSM86" s="119"/>
      <c r="CSN86" s="116"/>
      <c r="CSO86" s="201"/>
      <c r="CSP86" s="118"/>
      <c r="CSQ86" s="119"/>
      <c r="CSR86" s="119"/>
      <c r="CSS86" s="119"/>
      <c r="CST86" s="119"/>
      <c r="CSU86" s="119"/>
      <c r="CSV86" s="116"/>
      <c r="CSW86" s="201"/>
      <c r="CSX86" s="118"/>
      <c r="CSY86" s="119"/>
      <c r="CSZ86" s="119"/>
      <c r="CTA86" s="119"/>
      <c r="CTB86" s="119"/>
      <c r="CTC86" s="119"/>
      <c r="CTD86" s="116"/>
      <c r="CTE86" s="201"/>
      <c r="CTF86" s="118"/>
      <c r="CTG86" s="119"/>
      <c r="CTH86" s="119"/>
      <c r="CTI86" s="119"/>
      <c r="CTJ86" s="119"/>
      <c r="CTK86" s="119"/>
      <c r="CTL86" s="116"/>
      <c r="CTM86" s="201"/>
      <c r="CTN86" s="118"/>
      <c r="CTO86" s="119"/>
      <c r="CTP86" s="119"/>
      <c r="CTQ86" s="119"/>
      <c r="CTR86" s="119"/>
      <c r="CTS86" s="119"/>
      <c r="CTT86" s="116"/>
      <c r="CTU86" s="201"/>
      <c r="CTV86" s="118"/>
      <c r="CTW86" s="119"/>
      <c r="CTX86" s="119"/>
      <c r="CTY86" s="119"/>
      <c r="CTZ86" s="119"/>
      <c r="CUA86" s="119"/>
      <c r="CUB86" s="116"/>
      <c r="CUC86" s="201"/>
      <c r="CUD86" s="118"/>
      <c r="CUE86" s="119"/>
      <c r="CUF86" s="119"/>
      <c r="CUG86" s="119"/>
      <c r="CUH86" s="119"/>
      <c r="CUI86" s="119"/>
      <c r="CUJ86" s="116"/>
      <c r="CUK86" s="201"/>
      <c r="CUL86" s="118"/>
      <c r="CUM86" s="119"/>
      <c r="CUN86" s="119"/>
      <c r="CUO86" s="119"/>
      <c r="CUP86" s="119"/>
      <c r="CUQ86" s="119"/>
      <c r="CUR86" s="116"/>
      <c r="CUS86" s="201"/>
      <c r="CUT86" s="118"/>
      <c r="CUU86" s="119"/>
      <c r="CUV86" s="119"/>
      <c r="CUW86" s="119"/>
      <c r="CUX86" s="119"/>
      <c r="CUY86" s="119"/>
      <c r="CUZ86" s="116"/>
      <c r="CVA86" s="201"/>
      <c r="CVB86" s="118"/>
      <c r="CVC86" s="119"/>
      <c r="CVD86" s="119"/>
      <c r="CVE86" s="119"/>
      <c r="CVF86" s="119"/>
      <c r="CVG86" s="119"/>
      <c r="CVH86" s="116"/>
      <c r="CVI86" s="201"/>
      <c r="CVJ86" s="118"/>
      <c r="CVK86" s="119"/>
      <c r="CVL86" s="119"/>
      <c r="CVM86" s="119"/>
      <c r="CVN86" s="119"/>
      <c r="CVO86" s="119"/>
      <c r="CVP86" s="116"/>
      <c r="CVQ86" s="201"/>
      <c r="CVR86" s="118"/>
      <c r="CVS86" s="119"/>
      <c r="CVT86" s="119"/>
      <c r="CVU86" s="119"/>
      <c r="CVV86" s="119"/>
      <c r="CVW86" s="119"/>
      <c r="CVX86" s="116"/>
      <c r="CVY86" s="201"/>
      <c r="CVZ86" s="118"/>
      <c r="CWA86" s="119"/>
      <c r="CWB86" s="119"/>
      <c r="CWC86" s="119"/>
      <c r="CWD86" s="119"/>
      <c r="CWE86" s="119"/>
      <c r="CWF86" s="116"/>
      <c r="CWG86" s="201"/>
      <c r="CWH86" s="118"/>
      <c r="CWI86" s="119"/>
      <c r="CWJ86" s="119"/>
      <c r="CWK86" s="119"/>
      <c r="CWL86" s="119"/>
      <c r="CWM86" s="119"/>
      <c r="CWN86" s="116"/>
      <c r="CWO86" s="201"/>
      <c r="CWP86" s="118"/>
      <c r="CWQ86" s="119"/>
      <c r="CWR86" s="119"/>
      <c r="CWS86" s="119"/>
      <c r="CWT86" s="119"/>
      <c r="CWU86" s="119"/>
      <c r="CWV86" s="116"/>
      <c r="CWW86" s="201"/>
      <c r="CWX86" s="118"/>
      <c r="CWY86" s="119"/>
      <c r="CWZ86" s="119"/>
      <c r="CXA86" s="119"/>
      <c r="CXB86" s="119"/>
      <c r="CXC86" s="119"/>
      <c r="CXD86" s="116"/>
      <c r="CXE86" s="201"/>
      <c r="CXF86" s="118"/>
      <c r="CXG86" s="119"/>
      <c r="CXH86" s="119"/>
      <c r="CXI86" s="119"/>
      <c r="CXJ86" s="119"/>
      <c r="CXK86" s="119"/>
      <c r="CXL86" s="116"/>
      <c r="CXM86" s="201"/>
      <c r="CXN86" s="118"/>
      <c r="CXO86" s="119"/>
      <c r="CXP86" s="119"/>
      <c r="CXQ86" s="119"/>
      <c r="CXR86" s="119"/>
      <c r="CXS86" s="119"/>
      <c r="CXT86" s="116"/>
      <c r="CXU86" s="201"/>
      <c r="CXV86" s="118"/>
      <c r="CXW86" s="119"/>
      <c r="CXX86" s="119"/>
      <c r="CXY86" s="119"/>
      <c r="CXZ86" s="119"/>
      <c r="CYA86" s="119"/>
      <c r="CYB86" s="116"/>
      <c r="CYC86" s="201"/>
      <c r="CYD86" s="118"/>
      <c r="CYE86" s="119"/>
      <c r="CYF86" s="119"/>
      <c r="CYG86" s="119"/>
      <c r="CYH86" s="119"/>
      <c r="CYI86" s="119"/>
      <c r="CYJ86" s="116"/>
      <c r="CYK86" s="201"/>
      <c r="CYL86" s="118"/>
      <c r="CYM86" s="119"/>
      <c r="CYN86" s="119"/>
      <c r="CYO86" s="119"/>
      <c r="CYP86" s="119"/>
      <c r="CYQ86" s="119"/>
      <c r="CYR86" s="116"/>
      <c r="CYS86" s="201"/>
      <c r="CYT86" s="118"/>
      <c r="CYU86" s="119"/>
      <c r="CYV86" s="119"/>
      <c r="CYW86" s="119"/>
      <c r="CYX86" s="119"/>
      <c r="CYY86" s="119"/>
      <c r="CYZ86" s="116"/>
      <c r="CZA86" s="201"/>
      <c r="CZB86" s="118"/>
      <c r="CZC86" s="119"/>
      <c r="CZD86" s="119"/>
      <c r="CZE86" s="119"/>
      <c r="CZF86" s="119"/>
      <c r="CZG86" s="119"/>
      <c r="CZH86" s="116"/>
      <c r="CZI86" s="201"/>
      <c r="CZJ86" s="118"/>
      <c r="CZK86" s="119"/>
      <c r="CZL86" s="119"/>
      <c r="CZM86" s="119"/>
      <c r="CZN86" s="119"/>
      <c r="CZO86" s="119"/>
      <c r="CZP86" s="116"/>
      <c r="CZQ86" s="201"/>
      <c r="CZR86" s="118"/>
      <c r="CZS86" s="119"/>
      <c r="CZT86" s="119"/>
      <c r="CZU86" s="119"/>
      <c r="CZV86" s="119"/>
      <c r="CZW86" s="119"/>
      <c r="CZX86" s="116"/>
      <c r="CZY86" s="201"/>
      <c r="CZZ86" s="118"/>
      <c r="DAA86" s="119"/>
      <c r="DAB86" s="119"/>
      <c r="DAC86" s="119"/>
      <c r="DAD86" s="119"/>
      <c r="DAE86" s="119"/>
      <c r="DAF86" s="116"/>
      <c r="DAG86" s="201"/>
      <c r="DAH86" s="118"/>
      <c r="DAI86" s="119"/>
      <c r="DAJ86" s="119"/>
      <c r="DAK86" s="119"/>
      <c r="DAL86" s="119"/>
      <c r="DAM86" s="119"/>
      <c r="DAN86" s="116"/>
      <c r="DAO86" s="201"/>
      <c r="DAP86" s="118"/>
      <c r="DAQ86" s="119"/>
      <c r="DAR86" s="119"/>
      <c r="DAS86" s="119"/>
      <c r="DAT86" s="119"/>
      <c r="DAU86" s="119"/>
      <c r="DAV86" s="116"/>
      <c r="DAW86" s="201"/>
      <c r="DAX86" s="118"/>
      <c r="DAY86" s="119"/>
      <c r="DAZ86" s="119"/>
      <c r="DBA86" s="119"/>
      <c r="DBB86" s="119"/>
      <c r="DBC86" s="119"/>
      <c r="DBD86" s="116"/>
      <c r="DBE86" s="201"/>
      <c r="DBF86" s="118"/>
      <c r="DBG86" s="119"/>
      <c r="DBH86" s="119"/>
      <c r="DBI86" s="119"/>
      <c r="DBJ86" s="119"/>
      <c r="DBK86" s="119"/>
      <c r="DBL86" s="116"/>
      <c r="DBM86" s="201"/>
      <c r="DBN86" s="118"/>
      <c r="DBO86" s="119"/>
      <c r="DBP86" s="119"/>
      <c r="DBQ86" s="119"/>
      <c r="DBR86" s="119"/>
      <c r="DBS86" s="119"/>
      <c r="DBT86" s="116"/>
      <c r="DBU86" s="201"/>
      <c r="DBV86" s="118"/>
      <c r="DBW86" s="119"/>
      <c r="DBX86" s="119"/>
      <c r="DBY86" s="119"/>
      <c r="DBZ86" s="119"/>
      <c r="DCA86" s="119"/>
      <c r="DCB86" s="116"/>
      <c r="DCC86" s="201"/>
      <c r="DCD86" s="118"/>
      <c r="DCE86" s="119"/>
      <c r="DCF86" s="119"/>
      <c r="DCG86" s="119"/>
      <c r="DCH86" s="119"/>
      <c r="DCI86" s="119"/>
      <c r="DCJ86" s="116"/>
      <c r="DCK86" s="201"/>
      <c r="DCL86" s="118"/>
      <c r="DCM86" s="119"/>
      <c r="DCN86" s="119"/>
      <c r="DCO86" s="119"/>
      <c r="DCP86" s="119"/>
      <c r="DCQ86" s="119"/>
      <c r="DCR86" s="116"/>
      <c r="DCS86" s="201"/>
      <c r="DCT86" s="118"/>
      <c r="DCU86" s="119"/>
      <c r="DCV86" s="119"/>
      <c r="DCW86" s="119"/>
      <c r="DCX86" s="119"/>
      <c r="DCY86" s="119"/>
      <c r="DCZ86" s="116"/>
      <c r="DDA86" s="201"/>
      <c r="DDB86" s="118"/>
      <c r="DDC86" s="119"/>
      <c r="DDD86" s="119"/>
      <c r="DDE86" s="119"/>
      <c r="DDF86" s="119"/>
      <c r="DDG86" s="119"/>
      <c r="DDH86" s="116"/>
      <c r="DDI86" s="201"/>
      <c r="DDJ86" s="118"/>
      <c r="DDK86" s="119"/>
      <c r="DDL86" s="119"/>
      <c r="DDM86" s="119"/>
      <c r="DDN86" s="119"/>
      <c r="DDO86" s="119"/>
      <c r="DDP86" s="116"/>
      <c r="DDQ86" s="201"/>
      <c r="DDR86" s="118"/>
      <c r="DDS86" s="119"/>
      <c r="DDT86" s="119"/>
      <c r="DDU86" s="119"/>
      <c r="DDV86" s="119"/>
      <c r="DDW86" s="119"/>
      <c r="DDX86" s="116"/>
      <c r="DDY86" s="201"/>
      <c r="DDZ86" s="118"/>
      <c r="DEA86" s="119"/>
      <c r="DEB86" s="119"/>
      <c r="DEC86" s="119"/>
      <c r="DED86" s="119"/>
      <c r="DEE86" s="119"/>
      <c r="DEF86" s="116"/>
      <c r="DEG86" s="201"/>
      <c r="DEH86" s="118"/>
      <c r="DEI86" s="119"/>
      <c r="DEJ86" s="119"/>
      <c r="DEK86" s="119"/>
      <c r="DEL86" s="119"/>
      <c r="DEM86" s="119"/>
      <c r="DEN86" s="116"/>
      <c r="DEO86" s="201"/>
      <c r="DEP86" s="118"/>
      <c r="DEQ86" s="119"/>
      <c r="DER86" s="119"/>
      <c r="DES86" s="119"/>
      <c r="DET86" s="119"/>
      <c r="DEU86" s="119"/>
      <c r="DEV86" s="116"/>
      <c r="DEW86" s="201"/>
      <c r="DEX86" s="118"/>
      <c r="DEY86" s="119"/>
      <c r="DEZ86" s="119"/>
      <c r="DFA86" s="119"/>
      <c r="DFB86" s="119"/>
      <c r="DFC86" s="119"/>
      <c r="DFD86" s="116"/>
      <c r="DFE86" s="201"/>
      <c r="DFF86" s="118"/>
      <c r="DFG86" s="119"/>
      <c r="DFH86" s="119"/>
      <c r="DFI86" s="119"/>
      <c r="DFJ86" s="119"/>
      <c r="DFK86" s="119"/>
      <c r="DFL86" s="116"/>
      <c r="DFM86" s="201"/>
      <c r="DFN86" s="118"/>
      <c r="DFO86" s="119"/>
      <c r="DFP86" s="119"/>
      <c r="DFQ86" s="119"/>
      <c r="DFR86" s="119"/>
      <c r="DFS86" s="119"/>
      <c r="DFT86" s="116"/>
      <c r="DFU86" s="201"/>
      <c r="DFV86" s="118"/>
      <c r="DFW86" s="119"/>
      <c r="DFX86" s="119"/>
      <c r="DFY86" s="119"/>
      <c r="DFZ86" s="119"/>
      <c r="DGA86" s="119"/>
      <c r="DGB86" s="116"/>
      <c r="DGC86" s="201"/>
      <c r="DGD86" s="118"/>
      <c r="DGE86" s="119"/>
      <c r="DGF86" s="119"/>
      <c r="DGG86" s="119"/>
      <c r="DGH86" s="119"/>
      <c r="DGI86" s="119"/>
      <c r="DGJ86" s="116"/>
      <c r="DGK86" s="201"/>
      <c r="DGL86" s="118"/>
      <c r="DGM86" s="119"/>
      <c r="DGN86" s="119"/>
      <c r="DGO86" s="119"/>
      <c r="DGP86" s="119"/>
      <c r="DGQ86" s="119"/>
      <c r="DGR86" s="116"/>
      <c r="DGS86" s="201"/>
      <c r="DGT86" s="118"/>
      <c r="DGU86" s="119"/>
      <c r="DGV86" s="119"/>
      <c r="DGW86" s="119"/>
      <c r="DGX86" s="119"/>
      <c r="DGY86" s="119"/>
      <c r="DGZ86" s="116"/>
      <c r="DHA86" s="201"/>
      <c r="DHB86" s="118"/>
      <c r="DHC86" s="119"/>
      <c r="DHD86" s="119"/>
      <c r="DHE86" s="119"/>
      <c r="DHF86" s="119"/>
      <c r="DHG86" s="119"/>
      <c r="DHH86" s="116"/>
      <c r="DHI86" s="201"/>
      <c r="DHJ86" s="118"/>
      <c r="DHK86" s="119"/>
      <c r="DHL86" s="119"/>
      <c r="DHM86" s="119"/>
      <c r="DHN86" s="119"/>
      <c r="DHO86" s="119"/>
      <c r="DHP86" s="116"/>
      <c r="DHQ86" s="201"/>
      <c r="DHR86" s="118"/>
      <c r="DHS86" s="119"/>
      <c r="DHT86" s="119"/>
      <c r="DHU86" s="119"/>
      <c r="DHV86" s="119"/>
      <c r="DHW86" s="119"/>
      <c r="DHX86" s="116"/>
      <c r="DHY86" s="201"/>
      <c r="DHZ86" s="118"/>
      <c r="DIA86" s="119"/>
      <c r="DIB86" s="119"/>
      <c r="DIC86" s="119"/>
      <c r="DID86" s="119"/>
      <c r="DIE86" s="119"/>
      <c r="DIF86" s="116"/>
      <c r="DIG86" s="201"/>
      <c r="DIH86" s="118"/>
      <c r="DII86" s="119"/>
      <c r="DIJ86" s="119"/>
      <c r="DIK86" s="119"/>
      <c r="DIL86" s="119"/>
      <c r="DIM86" s="119"/>
      <c r="DIN86" s="116"/>
      <c r="DIO86" s="201"/>
      <c r="DIP86" s="118"/>
      <c r="DIQ86" s="119"/>
      <c r="DIR86" s="119"/>
      <c r="DIS86" s="119"/>
      <c r="DIT86" s="119"/>
      <c r="DIU86" s="119"/>
      <c r="DIV86" s="116"/>
      <c r="DIW86" s="201"/>
      <c r="DIX86" s="118"/>
      <c r="DIY86" s="119"/>
      <c r="DIZ86" s="119"/>
      <c r="DJA86" s="119"/>
      <c r="DJB86" s="119"/>
      <c r="DJC86" s="119"/>
      <c r="DJD86" s="116"/>
      <c r="DJE86" s="201"/>
      <c r="DJF86" s="118"/>
      <c r="DJG86" s="119"/>
      <c r="DJH86" s="119"/>
      <c r="DJI86" s="119"/>
      <c r="DJJ86" s="119"/>
      <c r="DJK86" s="119"/>
      <c r="DJL86" s="116"/>
      <c r="DJM86" s="201"/>
      <c r="DJN86" s="118"/>
      <c r="DJO86" s="119"/>
      <c r="DJP86" s="119"/>
      <c r="DJQ86" s="119"/>
      <c r="DJR86" s="119"/>
      <c r="DJS86" s="119"/>
      <c r="DJT86" s="116"/>
      <c r="DJU86" s="201"/>
      <c r="DJV86" s="118"/>
      <c r="DJW86" s="119"/>
      <c r="DJX86" s="119"/>
      <c r="DJY86" s="119"/>
      <c r="DJZ86" s="119"/>
      <c r="DKA86" s="119"/>
      <c r="DKB86" s="116"/>
      <c r="DKC86" s="201"/>
      <c r="DKD86" s="118"/>
      <c r="DKE86" s="119"/>
      <c r="DKF86" s="119"/>
      <c r="DKG86" s="119"/>
      <c r="DKH86" s="119"/>
      <c r="DKI86" s="119"/>
      <c r="DKJ86" s="116"/>
      <c r="DKK86" s="201"/>
      <c r="DKL86" s="118"/>
      <c r="DKM86" s="119"/>
      <c r="DKN86" s="119"/>
      <c r="DKO86" s="119"/>
      <c r="DKP86" s="119"/>
      <c r="DKQ86" s="119"/>
      <c r="DKR86" s="116"/>
      <c r="DKS86" s="201"/>
      <c r="DKT86" s="118"/>
      <c r="DKU86" s="119"/>
      <c r="DKV86" s="119"/>
      <c r="DKW86" s="119"/>
      <c r="DKX86" s="119"/>
      <c r="DKY86" s="119"/>
      <c r="DKZ86" s="116"/>
      <c r="DLA86" s="201"/>
      <c r="DLB86" s="118"/>
      <c r="DLC86" s="119"/>
      <c r="DLD86" s="119"/>
      <c r="DLE86" s="119"/>
      <c r="DLF86" s="119"/>
      <c r="DLG86" s="119"/>
      <c r="DLH86" s="116"/>
      <c r="DLI86" s="201"/>
      <c r="DLJ86" s="118"/>
      <c r="DLK86" s="119"/>
      <c r="DLL86" s="119"/>
      <c r="DLM86" s="119"/>
      <c r="DLN86" s="119"/>
      <c r="DLO86" s="119"/>
      <c r="DLP86" s="116"/>
      <c r="DLQ86" s="201"/>
      <c r="DLR86" s="118"/>
      <c r="DLS86" s="119"/>
      <c r="DLT86" s="119"/>
      <c r="DLU86" s="119"/>
      <c r="DLV86" s="119"/>
      <c r="DLW86" s="119"/>
      <c r="DLX86" s="116"/>
      <c r="DLY86" s="201"/>
      <c r="DLZ86" s="118"/>
      <c r="DMA86" s="119"/>
      <c r="DMB86" s="119"/>
      <c r="DMC86" s="119"/>
      <c r="DMD86" s="119"/>
      <c r="DME86" s="119"/>
      <c r="DMF86" s="116"/>
      <c r="DMG86" s="201"/>
      <c r="DMH86" s="118"/>
      <c r="DMI86" s="119"/>
      <c r="DMJ86" s="119"/>
      <c r="DMK86" s="119"/>
      <c r="DML86" s="119"/>
      <c r="DMM86" s="119"/>
      <c r="DMN86" s="116"/>
      <c r="DMO86" s="201"/>
      <c r="DMP86" s="118"/>
      <c r="DMQ86" s="119"/>
      <c r="DMR86" s="119"/>
      <c r="DMS86" s="119"/>
      <c r="DMT86" s="119"/>
      <c r="DMU86" s="119"/>
      <c r="DMV86" s="116"/>
      <c r="DMW86" s="201"/>
      <c r="DMX86" s="118"/>
      <c r="DMY86" s="119"/>
      <c r="DMZ86" s="119"/>
      <c r="DNA86" s="119"/>
      <c r="DNB86" s="119"/>
      <c r="DNC86" s="119"/>
      <c r="DND86" s="116"/>
      <c r="DNE86" s="201"/>
      <c r="DNF86" s="118"/>
      <c r="DNG86" s="119"/>
      <c r="DNH86" s="119"/>
      <c r="DNI86" s="119"/>
      <c r="DNJ86" s="119"/>
      <c r="DNK86" s="119"/>
      <c r="DNL86" s="116"/>
      <c r="DNM86" s="201"/>
      <c r="DNN86" s="118"/>
      <c r="DNO86" s="119"/>
      <c r="DNP86" s="119"/>
      <c r="DNQ86" s="119"/>
      <c r="DNR86" s="119"/>
      <c r="DNS86" s="119"/>
      <c r="DNT86" s="116"/>
      <c r="DNU86" s="201"/>
      <c r="DNV86" s="118"/>
      <c r="DNW86" s="119"/>
      <c r="DNX86" s="119"/>
      <c r="DNY86" s="119"/>
      <c r="DNZ86" s="119"/>
      <c r="DOA86" s="119"/>
      <c r="DOB86" s="116"/>
      <c r="DOC86" s="201"/>
      <c r="DOD86" s="118"/>
      <c r="DOE86" s="119"/>
      <c r="DOF86" s="119"/>
      <c r="DOG86" s="119"/>
      <c r="DOH86" s="119"/>
      <c r="DOI86" s="119"/>
      <c r="DOJ86" s="116"/>
      <c r="DOK86" s="201"/>
      <c r="DOL86" s="118"/>
      <c r="DOM86" s="119"/>
      <c r="DON86" s="119"/>
      <c r="DOO86" s="119"/>
      <c r="DOP86" s="119"/>
      <c r="DOQ86" s="119"/>
      <c r="DOR86" s="116"/>
      <c r="DOS86" s="201"/>
      <c r="DOT86" s="118"/>
      <c r="DOU86" s="119"/>
      <c r="DOV86" s="119"/>
      <c r="DOW86" s="119"/>
      <c r="DOX86" s="119"/>
      <c r="DOY86" s="119"/>
      <c r="DOZ86" s="116"/>
      <c r="DPA86" s="201"/>
      <c r="DPB86" s="118"/>
      <c r="DPC86" s="119"/>
      <c r="DPD86" s="119"/>
      <c r="DPE86" s="119"/>
      <c r="DPF86" s="119"/>
      <c r="DPG86" s="119"/>
      <c r="DPH86" s="116"/>
      <c r="DPI86" s="201"/>
      <c r="DPJ86" s="118"/>
      <c r="DPK86" s="119"/>
      <c r="DPL86" s="119"/>
      <c r="DPM86" s="119"/>
      <c r="DPN86" s="119"/>
      <c r="DPO86" s="119"/>
      <c r="DPP86" s="116"/>
      <c r="DPQ86" s="201"/>
      <c r="DPR86" s="118"/>
      <c r="DPS86" s="119"/>
      <c r="DPT86" s="119"/>
      <c r="DPU86" s="119"/>
      <c r="DPV86" s="119"/>
      <c r="DPW86" s="119"/>
      <c r="DPX86" s="116"/>
      <c r="DPY86" s="201"/>
      <c r="DPZ86" s="118"/>
      <c r="DQA86" s="119"/>
      <c r="DQB86" s="119"/>
      <c r="DQC86" s="119"/>
      <c r="DQD86" s="119"/>
      <c r="DQE86" s="119"/>
      <c r="DQF86" s="116"/>
      <c r="DQG86" s="201"/>
      <c r="DQH86" s="118"/>
      <c r="DQI86" s="119"/>
      <c r="DQJ86" s="119"/>
      <c r="DQK86" s="119"/>
      <c r="DQL86" s="119"/>
      <c r="DQM86" s="119"/>
      <c r="DQN86" s="116"/>
      <c r="DQO86" s="201"/>
      <c r="DQP86" s="118"/>
      <c r="DQQ86" s="119"/>
      <c r="DQR86" s="119"/>
      <c r="DQS86" s="119"/>
      <c r="DQT86" s="119"/>
      <c r="DQU86" s="119"/>
      <c r="DQV86" s="116"/>
      <c r="DQW86" s="201"/>
      <c r="DQX86" s="118"/>
      <c r="DQY86" s="119"/>
      <c r="DQZ86" s="119"/>
      <c r="DRA86" s="119"/>
      <c r="DRB86" s="119"/>
      <c r="DRC86" s="119"/>
      <c r="DRD86" s="116"/>
      <c r="DRE86" s="201"/>
      <c r="DRF86" s="118"/>
      <c r="DRG86" s="119"/>
      <c r="DRH86" s="119"/>
      <c r="DRI86" s="119"/>
      <c r="DRJ86" s="119"/>
      <c r="DRK86" s="119"/>
      <c r="DRL86" s="116"/>
      <c r="DRM86" s="201"/>
      <c r="DRN86" s="118"/>
      <c r="DRO86" s="119"/>
      <c r="DRP86" s="119"/>
      <c r="DRQ86" s="119"/>
      <c r="DRR86" s="119"/>
      <c r="DRS86" s="119"/>
      <c r="DRT86" s="116"/>
      <c r="DRU86" s="201"/>
      <c r="DRV86" s="118"/>
      <c r="DRW86" s="119"/>
      <c r="DRX86" s="119"/>
      <c r="DRY86" s="119"/>
      <c r="DRZ86" s="119"/>
      <c r="DSA86" s="119"/>
      <c r="DSB86" s="116"/>
      <c r="DSC86" s="201"/>
      <c r="DSD86" s="118"/>
      <c r="DSE86" s="119"/>
      <c r="DSF86" s="119"/>
      <c r="DSG86" s="119"/>
      <c r="DSH86" s="119"/>
      <c r="DSI86" s="119"/>
      <c r="DSJ86" s="116"/>
      <c r="DSK86" s="201"/>
      <c r="DSL86" s="118"/>
      <c r="DSM86" s="119"/>
      <c r="DSN86" s="119"/>
      <c r="DSO86" s="119"/>
      <c r="DSP86" s="119"/>
      <c r="DSQ86" s="119"/>
      <c r="DSR86" s="116"/>
      <c r="DSS86" s="201"/>
      <c r="DST86" s="118"/>
      <c r="DSU86" s="119"/>
      <c r="DSV86" s="119"/>
      <c r="DSW86" s="119"/>
      <c r="DSX86" s="119"/>
      <c r="DSY86" s="119"/>
      <c r="DSZ86" s="116"/>
      <c r="DTA86" s="201"/>
      <c r="DTB86" s="118"/>
      <c r="DTC86" s="119"/>
      <c r="DTD86" s="119"/>
      <c r="DTE86" s="119"/>
      <c r="DTF86" s="119"/>
      <c r="DTG86" s="119"/>
      <c r="DTH86" s="116"/>
      <c r="DTI86" s="201"/>
      <c r="DTJ86" s="118"/>
      <c r="DTK86" s="119"/>
      <c r="DTL86" s="119"/>
      <c r="DTM86" s="119"/>
      <c r="DTN86" s="119"/>
      <c r="DTO86" s="119"/>
      <c r="DTP86" s="116"/>
      <c r="DTQ86" s="201"/>
      <c r="DTR86" s="118"/>
      <c r="DTS86" s="119"/>
      <c r="DTT86" s="119"/>
      <c r="DTU86" s="119"/>
      <c r="DTV86" s="119"/>
      <c r="DTW86" s="119"/>
      <c r="DTX86" s="116"/>
      <c r="DTY86" s="201"/>
      <c r="DTZ86" s="118"/>
      <c r="DUA86" s="119"/>
      <c r="DUB86" s="119"/>
      <c r="DUC86" s="119"/>
      <c r="DUD86" s="119"/>
      <c r="DUE86" s="119"/>
      <c r="DUF86" s="116"/>
      <c r="DUG86" s="201"/>
      <c r="DUH86" s="118"/>
      <c r="DUI86" s="119"/>
      <c r="DUJ86" s="119"/>
      <c r="DUK86" s="119"/>
      <c r="DUL86" s="119"/>
      <c r="DUM86" s="119"/>
      <c r="DUN86" s="116"/>
      <c r="DUO86" s="201"/>
      <c r="DUP86" s="118"/>
      <c r="DUQ86" s="119"/>
      <c r="DUR86" s="119"/>
      <c r="DUS86" s="119"/>
      <c r="DUT86" s="119"/>
      <c r="DUU86" s="119"/>
      <c r="DUV86" s="116"/>
      <c r="DUW86" s="201"/>
      <c r="DUX86" s="118"/>
      <c r="DUY86" s="119"/>
      <c r="DUZ86" s="119"/>
      <c r="DVA86" s="119"/>
      <c r="DVB86" s="119"/>
      <c r="DVC86" s="119"/>
      <c r="DVD86" s="116"/>
      <c r="DVE86" s="201"/>
      <c r="DVF86" s="118"/>
      <c r="DVG86" s="119"/>
      <c r="DVH86" s="119"/>
      <c r="DVI86" s="119"/>
      <c r="DVJ86" s="119"/>
      <c r="DVK86" s="119"/>
      <c r="DVL86" s="116"/>
      <c r="DVM86" s="201"/>
      <c r="DVN86" s="118"/>
      <c r="DVO86" s="119"/>
      <c r="DVP86" s="119"/>
      <c r="DVQ86" s="119"/>
      <c r="DVR86" s="119"/>
      <c r="DVS86" s="119"/>
      <c r="DVT86" s="116"/>
      <c r="DVU86" s="201"/>
      <c r="DVV86" s="118"/>
      <c r="DVW86" s="119"/>
      <c r="DVX86" s="119"/>
      <c r="DVY86" s="119"/>
      <c r="DVZ86" s="119"/>
      <c r="DWA86" s="119"/>
      <c r="DWB86" s="116"/>
      <c r="DWC86" s="201"/>
      <c r="DWD86" s="118"/>
      <c r="DWE86" s="119"/>
      <c r="DWF86" s="119"/>
      <c r="DWG86" s="119"/>
      <c r="DWH86" s="119"/>
      <c r="DWI86" s="119"/>
      <c r="DWJ86" s="116"/>
      <c r="DWK86" s="201"/>
      <c r="DWL86" s="118"/>
      <c r="DWM86" s="119"/>
      <c r="DWN86" s="119"/>
      <c r="DWO86" s="119"/>
      <c r="DWP86" s="119"/>
      <c r="DWQ86" s="119"/>
      <c r="DWR86" s="116"/>
      <c r="DWS86" s="201"/>
      <c r="DWT86" s="118"/>
      <c r="DWU86" s="119"/>
      <c r="DWV86" s="119"/>
      <c r="DWW86" s="119"/>
      <c r="DWX86" s="119"/>
      <c r="DWY86" s="119"/>
      <c r="DWZ86" s="116"/>
      <c r="DXA86" s="201"/>
      <c r="DXB86" s="118"/>
      <c r="DXC86" s="119"/>
      <c r="DXD86" s="119"/>
      <c r="DXE86" s="119"/>
      <c r="DXF86" s="119"/>
      <c r="DXG86" s="119"/>
      <c r="DXH86" s="116"/>
      <c r="DXI86" s="201"/>
      <c r="DXJ86" s="118"/>
      <c r="DXK86" s="119"/>
      <c r="DXL86" s="119"/>
      <c r="DXM86" s="119"/>
      <c r="DXN86" s="119"/>
      <c r="DXO86" s="119"/>
      <c r="DXP86" s="116"/>
      <c r="DXQ86" s="201"/>
      <c r="DXR86" s="118"/>
      <c r="DXS86" s="119"/>
      <c r="DXT86" s="119"/>
      <c r="DXU86" s="119"/>
      <c r="DXV86" s="119"/>
      <c r="DXW86" s="119"/>
      <c r="DXX86" s="116"/>
      <c r="DXY86" s="201"/>
      <c r="DXZ86" s="118"/>
      <c r="DYA86" s="119"/>
      <c r="DYB86" s="119"/>
      <c r="DYC86" s="119"/>
      <c r="DYD86" s="119"/>
      <c r="DYE86" s="119"/>
      <c r="DYF86" s="116"/>
      <c r="DYG86" s="201"/>
      <c r="DYH86" s="118"/>
      <c r="DYI86" s="119"/>
      <c r="DYJ86" s="119"/>
      <c r="DYK86" s="119"/>
      <c r="DYL86" s="119"/>
      <c r="DYM86" s="119"/>
      <c r="DYN86" s="116"/>
      <c r="DYO86" s="201"/>
      <c r="DYP86" s="118"/>
      <c r="DYQ86" s="119"/>
      <c r="DYR86" s="119"/>
      <c r="DYS86" s="119"/>
      <c r="DYT86" s="119"/>
      <c r="DYU86" s="119"/>
      <c r="DYV86" s="116"/>
      <c r="DYW86" s="201"/>
      <c r="DYX86" s="118"/>
      <c r="DYY86" s="119"/>
      <c r="DYZ86" s="119"/>
      <c r="DZA86" s="119"/>
      <c r="DZB86" s="119"/>
      <c r="DZC86" s="119"/>
      <c r="DZD86" s="116"/>
      <c r="DZE86" s="201"/>
      <c r="DZF86" s="118"/>
      <c r="DZG86" s="119"/>
      <c r="DZH86" s="119"/>
      <c r="DZI86" s="119"/>
      <c r="DZJ86" s="119"/>
      <c r="DZK86" s="119"/>
      <c r="DZL86" s="116"/>
      <c r="DZM86" s="201"/>
      <c r="DZN86" s="118"/>
      <c r="DZO86" s="119"/>
      <c r="DZP86" s="119"/>
      <c r="DZQ86" s="119"/>
      <c r="DZR86" s="119"/>
      <c r="DZS86" s="119"/>
      <c r="DZT86" s="116"/>
      <c r="DZU86" s="201"/>
      <c r="DZV86" s="118"/>
      <c r="DZW86" s="119"/>
      <c r="DZX86" s="119"/>
      <c r="DZY86" s="119"/>
      <c r="DZZ86" s="119"/>
      <c r="EAA86" s="119"/>
      <c r="EAB86" s="116"/>
      <c r="EAC86" s="201"/>
      <c r="EAD86" s="118"/>
      <c r="EAE86" s="119"/>
      <c r="EAF86" s="119"/>
      <c r="EAG86" s="119"/>
      <c r="EAH86" s="119"/>
      <c r="EAI86" s="119"/>
      <c r="EAJ86" s="116"/>
      <c r="EAK86" s="201"/>
      <c r="EAL86" s="118"/>
      <c r="EAM86" s="119"/>
      <c r="EAN86" s="119"/>
      <c r="EAO86" s="119"/>
      <c r="EAP86" s="119"/>
      <c r="EAQ86" s="119"/>
      <c r="EAR86" s="116"/>
      <c r="EAS86" s="201"/>
      <c r="EAT86" s="118"/>
      <c r="EAU86" s="119"/>
      <c r="EAV86" s="119"/>
      <c r="EAW86" s="119"/>
      <c r="EAX86" s="119"/>
      <c r="EAY86" s="119"/>
      <c r="EAZ86" s="116"/>
      <c r="EBA86" s="201"/>
      <c r="EBB86" s="118"/>
      <c r="EBC86" s="119"/>
      <c r="EBD86" s="119"/>
      <c r="EBE86" s="119"/>
      <c r="EBF86" s="119"/>
      <c r="EBG86" s="119"/>
      <c r="EBH86" s="116"/>
      <c r="EBI86" s="201"/>
      <c r="EBJ86" s="118"/>
      <c r="EBK86" s="119"/>
      <c r="EBL86" s="119"/>
      <c r="EBM86" s="119"/>
      <c r="EBN86" s="119"/>
      <c r="EBO86" s="119"/>
      <c r="EBP86" s="116"/>
      <c r="EBQ86" s="201"/>
      <c r="EBR86" s="118"/>
      <c r="EBS86" s="119"/>
      <c r="EBT86" s="119"/>
      <c r="EBU86" s="119"/>
      <c r="EBV86" s="119"/>
      <c r="EBW86" s="119"/>
      <c r="EBX86" s="116"/>
      <c r="EBY86" s="201"/>
      <c r="EBZ86" s="118"/>
      <c r="ECA86" s="119"/>
      <c r="ECB86" s="119"/>
      <c r="ECC86" s="119"/>
      <c r="ECD86" s="119"/>
      <c r="ECE86" s="119"/>
      <c r="ECF86" s="116"/>
      <c r="ECG86" s="201"/>
      <c r="ECH86" s="118"/>
      <c r="ECI86" s="119"/>
      <c r="ECJ86" s="119"/>
      <c r="ECK86" s="119"/>
      <c r="ECL86" s="119"/>
      <c r="ECM86" s="119"/>
      <c r="ECN86" s="116"/>
      <c r="ECO86" s="201"/>
      <c r="ECP86" s="118"/>
      <c r="ECQ86" s="119"/>
      <c r="ECR86" s="119"/>
      <c r="ECS86" s="119"/>
      <c r="ECT86" s="119"/>
      <c r="ECU86" s="119"/>
      <c r="ECV86" s="116"/>
      <c r="ECW86" s="201"/>
      <c r="ECX86" s="118"/>
      <c r="ECY86" s="119"/>
      <c r="ECZ86" s="119"/>
      <c r="EDA86" s="119"/>
      <c r="EDB86" s="119"/>
      <c r="EDC86" s="119"/>
      <c r="EDD86" s="116"/>
      <c r="EDE86" s="201"/>
      <c r="EDF86" s="118"/>
      <c r="EDG86" s="119"/>
      <c r="EDH86" s="119"/>
      <c r="EDI86" s="119"/>
      <c r="EDJ86" s="119"/>
      <c r="EDK86" s="119"/>
      <c r="EDL86" s="116"/>
      <c r="EDM86" s="201"/>
      <c r="EDN86" s="118"/>
      <c r="EDO86" s="119"/>
      <c r="EDP86" s="119"/>
      <c r="EDQ86" s="119"/>
      <c r="EDR86" s="119"/>
      <c r="EDS86" s="119"/>
      <c r="EDT86" s="116"/>
      <c r="EDU86" s="201"/>
      <c r="EDV86" s="118"/>
      <c r="EDW86" s="119"/>
      <c r="EDX86" s="119"/>
      <c r="EDY86" s="119"/>
      <c r="EDZ86" s="119"/>
      <c r="EEA86" s="119"/>
      <c r="EEB86" s="116"/>
      <c r="EEC86" s="201"/>
      <c r="EED86" s="118"/>
      <c r="EEE86" s="119"/>
      <c r="EEF86" s="119"/>
      <c r="EEG86" s="119"/>
      <c r="EEH86" s="119"/>
      <c r="EEI86" s="119"/>
      <c r="EEJ86" s="116"/>
      <c r="EEK86" s="201"/>
      <c r="EEL86" s="118"/>
      <c r="EEM86" s="119"/>
      <c r="EEN86" s="119"/>
      <c r="EEO86" s="119"/>
      <c r="EEP86" s="119"/>
      <c r="EEQ86" s="119"/>
      <c r="EER86" s="116"/>
      <c r="EES86" s="201"/>
      <c r="EET86" s="118"/>
      <c r="EEU86" s="119"/>
      <c r="EEV86" s="119"/>
      <c r="EEW86" s="119"/>
      <c r="EEX86" s="119"/>
      <c r="EEY86" s="119"/>
      <c r="EEZ86" s="116"/>
      <c r="EFA86" s="201"/>
      <c r="EFB86" s="118"/>
      <c r="EFC86" s="119"/>
      <c r="EFD86" s="119"/>
      <c r="EFE86" s="119"/>
      <c r="EFF86" s="119"/>
      <c r="EFG86" s="119"/>
      <c r="EFH86" s="116"/>
      <c r="EFI86" s="201"/>
      <c r="EFJ86" s="118"/>
      <c r="EFK86" s="119"/>
      <c r="EFL86" s="119"/>
      <c r="EFM86" s="119"/>
      <c r="EFN86" s="119"/>
      <c r="EFO86" s="119"/>
      <c r="EFP86" s="116"/>
      <c r="EFQ86" s="201"/>
      <c r="EFR86" s="118"/>
      <c r="EFS86" s="119"/>
      <c r="EFT86" s="119"/>
      <c r="EFU86" s="119"/>
      <c r="EFV86" s="119"/>
      <c r="EFW86" s="119"/>
      <c r="EFX86" s="116"/>
      <c r="EFY86" s="201"/>
      <c r="EFZ86" s="118"/>
      <c r="EGA86" s="119"/>
      <c r="EGB86" s="119"/>
      <c r="EGC86" s="119"/>
      <c r="EGD86" s="119"/>
      <c r="EGE86" s="119"/>
      <c r="EGF86" s="116"/>
      <c r="EGG86" s="201"/>
      <c r="EGH86" s="118"/>
      <c r="EGI86" s="119"/>
      <c r="EGJ86" s="119"/>
      <c r="EGK86" s="119"/>
      <c r="EGL86" s="119"/>
      <c r="EGM86" s="119"/>
      <c r="EGN86" s="116"/>
      <c r="EGO86" s="201"/>
      <c r="EGP86" s="118"/>
      <c r="EGQ86" s="119"/>
      <c r="EGR86" s="119"/>
      <c r="EGS86" s="119"/>
      <c r="EGT86" s="119"/>
      <c r="EGU86" s="119"/>
      <c r="EGV86" s="116"/>
      <c r="EGW86" s="201"/>
      <c r="EGX86" s="118"/>
      <c r="EGY86" s="119"/>
      <c r="EGZ86" s="119"/>
      <c r="EHA86" s="119"/>
      <c r="EHB86" s="119"/>
      <c r="EHC86" s="119"/>
      <c r="EHD86" s="116"/>
      <c r="EHE86" s="201"/>
      <c r="EHF86" s="118"/>
      <c r="EHG86" s="119"/>
      <c r="EHH86" s="119"/>
      <c r="EHI86" s="119"/>
      <c r="EHJ86" s="119"/>
      <c r="EHK86" s="119"/>
      <c r="EHL86" s="116"/>
      <c r="EHM86" s="201"/>
      <c r="EHN86" s="118"/>
      <c r="EHO86" s="119"/>
      <c r="EHP86" s="119"/>
      <c r="EHQ86" s="119"/>
      <c r="EHR86" s="119"/>
      <c r="EHS86" s="119"/>
      <c r="EHT86" s="116"/>
      <c r="EHU86" s="201"/>
      <c r="EHV86" s="118"/>
      <c r="EHW86" s="119"/>
      <c r="EHX86" s="119"/>
      <c r="EHY86" s="119"/>
      <c r="EHZ86" s="119"/>
      <c r="EIA86" s="119"/>
      <c r="EIB86" s="116"/>
      <c r="EIC86" s="201"/>
      <c r="EID86" s="118"/>
      <c r="EIE86" s="119"/>
      <c r="EIF86" s="119"/>
      <c r="EIG86" s="119"/>
      <c r="EIH86" s="119"/>
      <c r="EII86" s="119"/>
      <c r="EIJ86" s="116"/>
      <c r="EIK86" s="201"/>
      <c r="EIL86" s="118"/>
      <c r="EIM86" s="119"/>
      <c r="EIN86" s="119"/>
      <c r="EIO86" s="119"/>
      <c r="EIP86" s="119"/>
      <c r="EIQ86" s="119"/>
      <c r="EIR86" s="116"/>
      <c r="EIS86" s="201"/>
      <c r="EIT86" s="118"/>
      <c r="EIU86" s="119"/>
      <c r="EIV86" s="119"/>
      <c r="EIW86" s="119"/>
      <c r="EIX86" s="119"/>
      <c r="EIY86" s="119"/>
      <c r="EIZ86" s="116"/>
      <c r="EJA86" s="201"/>
      <c r="EJB86" s="118"/>
      <c r="EJC86" s="119"/>
      <c r="EJD86" s="119"/>
      <c r="EJE86" s="119"/>
      <c r="EJF86" s="119"/>
      <c r="EJG86" s="119"/>
      <c r="EJH86" s="116"/>
      <c r="EJI86" s="201"/>
      <c r="EJJ86" s="118"/>
      <c r="EJK86" s="119"/>
      <c r="EJL86" s="119"/>
      <c r="EJM86" s="119"/>
      <c r="EJN86" s="119"/>
      <c r="EJO86" s="119"/>
      <c r="EJP86" s="116"/>
      <c r="EJQ86" s="201"/>
      <c r="EJR86" s="118"/>
      <c r="EJS86" s="119"/>
      <c r="EJT86" s="119"/>
      <c r="EJU86" s="119"/>
      <c r="EJV86" s="119"/>
      <c r="EJW86" s="119"/>
      <c r="EJX86" s="116"/>
      <c r="EJY86" s="201"/>
      <c r="EJZ86" s="118"/>
      <c r="EKA86" s="119"/>
      <c r="EKB86" s="119"/>
      <c r="EKC86" s="119"/>
      <c r="EKD86" s="119"/>
      <c r="EKE86" s="119"/>
      <c r="EKF86" s="116"/>
      <c r="EKG86" s="201"/>
      <c r="EKH86" s="118"/>
      <c r="EKI86" s="119"/>
      <c r="EKJ86" s="119"/>
      <c r="EKK86" s="119"/>
      <c r="EKL86" s="119"/>
      <c r="EKM86" s="119"/>
      <c r="EKN86" s="116"/>
      <c r="EKO86" s="201"/>
      <c r="EKP86" s="118"/>
      <c r="EKQ86" s="119"/>
      <c r="EKR86" s="119"/>
      <c r="EKS86" s="119"/>
      <c r="EKT86" s="119"/>
      <c r="EKU86" s="119"/>
      <c r="EKV86" s="116"/>
      <c r="EKW86" s="201"/>
      <c r="EKX86" s="118"/>
      <c r="EKY86" s="119"/>
      <c r="EKZ86" s="119"/>
      <c r="ELA86" s="119"/>
      <c r="ELB86" s="119"/>
      <c r="ELC86" s="119"/>
      <c r="ELD86" s="116"/>
      <c r="ELE86" s="201"/>
      <c r="ELF86" s="118"/>
      <c r="ELG86" s="119"/>
      <c r="ELH86" s="119"/>
      <c r="ELI86" s="119"/>
      <c r="ELJ86" s="119"/>
      <c r="ELK86" s="119"/>
      <c r="ELL86" s="116"/>
      <c r="ELM86" s="201"/>
      <c r="ELN86" s="118"/>
      <c r="ELO86" s="119"/>
      <c r="ELP86" s="119"/>
      <c r="ELQ86" s="119"/>
      <c r="ELR86" s="119"/>
      <c r="ELS86" s="119"/>
      <c r="ELT86" s="116"/>
      <c r="ELU86" s="201"/>
      <c r="ELV86" s="118"/>
      <c r="ELW86" s="119"/>
      <c r="ELX86" s="119"/>
      <c r="ELY86" s="119"/>
      <c r="ELZ86" s="119"/>
      <c r="EMA86" s="119"/>
      <c r="EMB86" s="116"/>
      <c r="EMC86" s="201"/>
      <c r="EMD86" s="118"/>
      <c r="EME86" s="119"/>
      <c r="EMF86" s="119"/>
      <c r="EMG86" s="119"/>
      <c r="EMH86" s="119"/>
      <c r="EMI86" s="119"/>
      <c r="EMJ86" s="116"/>
      <c r="EMK86" s="201"/>
      <c r="EML86" s="118"/>
      <c r="EMM86" s="119"/>
      <c r="EMN86" s="119"/>
      <c r="EMO86" s="119"/>
      <c r="EMP86" s="119"/>
      <c r="EMQ86" s="119"/>
      <c r="EMR86" s="116"/>
      <c r="EMS86" s="201"/>
      <c r="EMT86" s="118"/>
      <c r="EMU86" s="119"/>
      <c r="EMV86" s="119"/>
      <c r="EMW86" s="119"/>
      <c r="EMX86" s="119"/>
      <c r="EMY86" s="119"/>
      <c r="EMZ86" s="116"/>
      <c r="ENA86" s="201"/>
      <c r="ENB86" s="118"/>
      <c r="ENC86" s="119"/>
      <c r="END86" s="119"/>
      <c r="ENE86" s="119"/>
      <c r="ENF86" s="119"/>
      <c r="ENG86" s="119"/>
      <c r="ENH86" s="116"/>
      <c r="ENI86" s="201"/>
      <c r="ENJ86" s="118"/>
      <c r="ENK86" s="119"/>
      <c r="ENL86" s="119"/>
      <c r="ENM86" s="119"/>
      <c r="ENN86" s="119"/>
      <c r="ENO86" s="119"/>
      <c r="ENP86" s="116"/>
      <c r="ENQ86" s="201"/>
      <c r="ENR86" s="118"/>
      <c r="ENS86" s="119"/>
      <c r="ENT86" s="119"/>
      <c r="ENU86" s="119"/>
      <c r="ENV86" s="119"/>
      <c r="ENW86" s="119"/>
      <c r="ENX86" s="116"/>
      <c r="ENY86" s="201"/>
      <c r="ENZ86" s="118"/>
      <c r="EOA86" s="119"/>
      <c r="EOB86" s="119"/>
      <c r="EOC86" s="119"/>
      <c r="EOD86" s="119"/>
      <c r="EOE86" s="119"/>
      <c r="EOF86" s="116"/>
      <c r="EOG86" s="201"/>
      <c r="EOH86" s="118"/>
      <c r="EOI86" s="119"/>
      <c r="EOJ86" s="119"/>
      <c r="EOK86" s="119"/>
      <c r="EOL86" s="119"/>
      <c r="EOM86" s="119"/>
      <c r="EON86" s="116"/>
      <c r="EOO86" s="201"/>
      <c r="EOP86" s="118"/>
      <c r="EOQ86" s="119"/>
      <c r="EOR86" s="119"/>
      <c r="EOS86" s="119"/>
      <c r="EOT86" s="119"/>
      <c r="EOU86" s="119"/>
      <c r="EOV86" s="116"/>
      <c r="EOW86" s="201"/>
      <c r="EOX86" s="118"/>
      <c r="EOY86" s="119"/>
      <c r="EOZ86" s="119"/>
      <c r="EPA86" s="119"/>
      <c r="EPB86" s="119"/>
      <c r="EPC86" s="119"/>
      <c r="EPD86" s="116"/>
      <c r="EPE86" s="201"/>
      <c r="EPF86" s="118"/>
      <c r="EPG86" s="119"/>
      <c r="EPH86" s="119"/>
      <c r="EPI86" s="119"/>
      <c r="EPJ86" s="119"/>
      <c r="EPK86" s="119"/>
      <c r="EPL86" s="116"/>
      <c r="EPM86" s="201"/>
      <c r="EPN86" s="118"/>
      <c r="EPO86" s="119"/>
      <c r="EPP86" s="119"/>
      <c r="EPQ86" s="119"/>
      <c r="EPR86" s="119"/>
      <c r="EPS86" s="119"/>
      <c r="EPT86" s="116"/>
      <c r="EPU86" s="201"/>
      <c r="EPV86" s="118"/>
      <c r="EPW86" s="119"/>
      <c r="EPX86" s="119"/>
      <c r="EPY86" s="119"/>
      <c r="EPZ86" s="119"/>
      <c r="EQA86" s="119"/>
      <c r="EQB86" s="116"/>
      <c r="EQC86" s="201"/>
      <c r="EQD86" s="118"/>
      <c r="EQE86" s="119"/>
      <c r="EQF86" s="119"/>
      <c r="EQG86" s="119"/>
      <c r="EQH86" s="119"/>
      <c r="EQI86" s="119"/>
      <c r="EQJ86" s="116"/>
      <c r="EQK86" s="201"/>
      <c r="EQL86" s="118"/>
      <c r="EQM86" s="119"/>
      <c r="EQN86" s="119"/>
      <c r="EQO86" s="119"/>
      <c r="EQP86" s="119"/>
      <c r="EQQ86" s="119"/>
      <c r="EQR86" s="116"/>
      <c r="EQS86" s="201"/>
      <c r="EQT86" s="118"/>
      <c r="EQU86" s="119"/>
      <c r="EQV86" s="119"/>
      <c r="EQW86" s="119"/>
      <c r="EQX86" s="119"/>
      <c r="EQY86" s="119"/>
      <c r="EQZ86" s="116"/>
      <c r="ERA86" s="201"/>
      <c r="ERB86" s="118"/>
      <c r="ERC86" s="119"/>
      <c r="ERD86" s="119"/>
      <c r="ERE86" s="119"/>
      <c r="ERF86" s="119"/>
      <c r="ERG86" s="119"/>
      <c r="ERH86" s="116"/>
      <c r="ERI86" s="201"/>
      <c r="ERJ86" s="118"/>
      <c r="ERK86" s="119"/>
      <c r="ERL86" s="119"/>
      <c r="ERM86" s="119"/>
      <c r="ERN86" s="119"/>
      <c r="ERO86" s="119"/>
      <c r="ERP86" s="116"/>
      <c r="ERQ86" s="201"/>
      <c r="ERR86" s="118"/>
      <c r="ERS86" s="119"/>
      <c r="ERT86" s="119"/>
      <c r="ERU86" s="119"/>
      <c r="ERV86" s="119"/>
      <c r="ERW86" s="119"/>
      <c r="ERX86" s="116"/>
      <c r="ERY86" s="201"/>
      <c r="ERZ86" s="118"/>
      <c r="ESA86" s="119"/>
      <c r="ESB86" s="119"/>
      <c r="ESC86" s="119"/>
      <c r="ESD86" s="119"/>
      <c r="ESE86" s="119"/>
      <c r="ESF86" s="116"/>
      <c r="ESG86" s="201"/>
      <c r="ESH86" s="118"/>
      <c r="ESI86" s="119"/>
      <c r="ESJ86" s="119"/>
      <c r="ESK86" s="119"/>
      <c r="ESL86" s="119"/>
      <c r="ESM86" s="119"/>
      <c r="ESN86" s="116"/>
      <c r="ESO86" s="201"/>
      <c r="ESP86" s="118"/>
      <c r="ESQ86" s="119"/>
      <c r="ESR86" s="119"/>
      <c r="ESS86" s="119"/>
      <c r="EST86" s="119"/>
      <c r="ESU86" s="119"/>
      <c r="ESV86" s="116"/>
      <c r="ESW86" s="201"/>
      <c r="ESX86" s="118"/>
      <c r="ESY86" s="119"/>
      <c r="ESZ86" s="119"/>
      <c r="ETA86" s="119"/>
      <c r="ETB86" s="119"/>
      <c r="ETC86" s="119"/>
      <c r="ETD86" s="116"/>
      <c r="ETE86" s="201"/>
      <c r="ETF86" s="118"/>
      <c r="ETG86" s="119"/>
      <c r="ETH86" s="119"/>
      <c r="ETI86" s="119"/>
      <c r="ETJ86" s="119"/>
      <c r="ETK86" s="119"/>
      <c r="ETL86" s="116"/>
      <c r="ETM86" s="201"/>
      <c r="ETN86" s="118"/>
      <c r="ETO86" s="119"/>
      <c r="ETP86" s="119"/>
      <c r="ETQ86" s="119"/>
      <c r="ETR86" s="119"/>
      <c r="ETS86" s="119"/>
      <c r="ETT86" s="116"/>
      <c r="ETU86" s="201"/>
      <c r="ETV86" s="118"/>
      <c r="ETW86" s="119"/>
      <c r="ETX86" s="119"/>
      <c r="ETY86" s="119"/>
      <c r="ETZ86" s="119"/>
      <c r="EUA86" s="119"/>
      <c r="EUB86" s="116"/>
      <c r="EUC86" s="201"/>
      <c r="EUD86" s="118"/>
      <c r="EUE86" s="119"/>
      <c r="EUF86" s="119"/>
      <c r="EUG86" s="119"/>
      <c r="EUH86" s="119"/>
      <c r="EUI86" s="119"/>
      <c r="EUJ86" s="116"/>
      <c r="EUK86" s="201"/>
      <c r="EUL86" s="118"/>
      <c r="EUM86" s="119"/>
      <c r="EUN86" s="119"/>
      <c r="EUO86" s="119"/>
      <c r="EUP86" s="119"/>
      <c r="EUQ86" s="119"/>
      <c r="EUR86" s="116"/>
      <c r="EUS86" s="201"/>
      <c r="EUT86" s="118"/>
      <c r="EUU86" s="119"/>
      <c r="EUV86" s="119"/>
      <c r="EUW86" s="119"/>
      <c r="EUX86" s="119"/>
      <c r="EUY86" s="119"/>
      <c r="EUZ86" s="116"/>
      <c r="EVA86" s="201"/>
      <c r="EVB86" s="118"/>
      <c r="EVC86" s="119"/>
      <c r="EVD86" s="119"/>
      <c r="EVE86" s="119"/>
      <c r="EVF86" s="119"/>
      <c r="EVG86" s="119"/>
      <c r="EVH86" s="116"/>
      <c r="EVI86" s="201"/>
      <c r="EVJ86" s="118"/>
      <c r="EVK86" s="119"/>
      <c r="EVL86" s="119"/>
      <c r="EVM86" s="119"/>
      <c r="EVN86" s="119"/>
      <c r="EVO86" s="119"/>
      <c r="EVP86" s="116"/>
      <c r="EVQ86" s="201"/>
      <c r="EVR86" s="118"/>
      <c r="EVS86" s="119"/>
      <c r="EVT86" s="119"/>
      <c r="EVU86" s="119"/>
      <c r="EVV86" s="119"/>
      <c r="EVW86" s="119"/>
      <c r="EVX86" s="116"/>
      <c r="EVY86" s="201"/>
      <c r="EVZ86" s="118"/>
      <c r="EWA86" s="119"/>
      <c r="EWB86" s="119"/>
      <c r="EWC86" s="119"/>
      <c r="EWD86" s="119"/>
      <c r="EWE86" s="119"/>
      <c r="EWF86" s="116"/>
      <c r="EWG86" s="201"/>
      <c r="EWH86" s="118"/>
      <c r="EWI86" s="119"/>
      <c r="EWJ86" s="119"/>
      <c r="EWK86" s="119"/>
      <c r="EWL86" s="119"/>
      <c r="EWM86" s="119"/>
      <c r="EWN86" s="116"/>
      <c r="EWO86" s="201"/>
      <c r="EWP86" s="118"/>
      <c r="EWQ86" s="119"/>
      <c r="EWR86" s="119"/>
      <c r="EWS86" s="119"/>
      <c r="EWT86" s="119"/>
      <c r="EWU86" s="119"/>
      <c r="EWV86" s="116"/>
      <c r="EWW86" s="201"/>
      <c r="EWX86" s="118"/>
      <c r="EWY86" s="119"/>
      <c r="EWZ86" s="119"/>
      <c r="EXA86" s="119"/>
      <c r="EXB86" s="119"/>
      <c r="EXC86" s="119"/>
      <c r="EXD86" s="116"/>
      <c r="EXE86" s="201"/>
      <c r="EXF86" s="118"/>
      <c r="EXG86" s="119"/>
      <c r="EXH86" s="119"/>
      <c r="EXI86" s="119"/>
      <c r="EXJ86" s="119"/>
      <c r="EXK86" s="119"/>
      <c r="EXL86" s="116"/>
      <c r="EXM86" s="201"/>
      <c r="EXN86" s="118"/>
      <c r="EXO86" s="119"/>
      <c r="EXP86" s="119"/>
      <c r="EXQ86" s="119"/>
      <c r="EXR86" s="119"/>
      <c r="EXS86" s="119"/>
      <c r="EXT86" s="116"/>
      <c r="EXU86" s="201"/>
      <c r="EXV86" s="118"/>
      <c r="EXW86" s="119"/>
      <c r="EXX86" s="119"/>
      <c r="EXY86" s="119"/>
      <c r="EXZ86" s="119"/>
      <c r="EYA86" s="119"/>
      <c r="EYB86" s="116"/>
      <c r="EYC86" s="201"/>
      <c r="EYD86" s="118"/>
      <c r="EYE86" s="119"/>
      <c r="EYF86" s="119"/>
      <c r="EYG86" s="119"/>
      <c r="EYH86" s="119"/>
      <c r="EYI86" s="119"/>
      <c r="EYJ86" s="116"/>
      <c r="EYK86" s="201"/>
      <c r="EYL86" s="118"/>
      <c r="EYM86" s="119"/>
      <c r="EYN86" s="119"/>
      <c r="EYO86" s="119"/>
      <c r="EYP86" s="119"/>
      <c r="EYQ86" s="119"/>
      <c r="EYR86" s="116"/>
      <c r="EYS86" s="201"/>
      <c r="EYT86" s="118"/>
      <c r="EYU86" s="119"/>
      <c r="EYV86" s="119"/>
      <c r="EYW86" s="119"/>
      <c r="EYX86" s="119"/>
      <c r="EYY86" s="119"/>
      <c r="EYZ86" s="116"/>
      <c r="EZA86" s="201"/>
      <c r="EZB86" s="118"/>
      <c r="EZC86" s="119"/>
      <c r="EZD86" s="119"/>
      <c r="EZE86" s="119"/>
      <c r="EZF86" s="119"/>
      <c r="EZG86" s="119"/>
      <c r="EZH86" s="116"/>
      <c r="EZI86" s="201"/>
      <c r="EZJ86" s="118"/>
      <c r="EZK86" s="119"/>
      <c r="EZL86" s="119"/>
      <c r="EZM86" s="119"/>
      <c r="EZN86" s="119"/>
      <c r="EZO86" s="119"/>
      <c r="EZP86" s="116"/>
      <c r="EZQ86" s="201"/>
      <c r="EZR86" s="118"/>
      <c r="EZS86" s="119"/>
      <c r="EZT86" s="119"/>
      <c r="EZU86" s="119"/>
      <c r="EZV86" s="119"/>
      <c r="EZW86" s="119"/>
      <c r="EZX86" s="116"/>
      <c r="EZY86" s="201"/>
      <c r="EZZ86" s="118"/>
      <c r="FAA86" s="119"/>
      <c r="FAB86" s="119"/>
      <c r="FAC86" s="119"/>
      <c r="FAD86" s="119"/>
      <c r="FAE86" s="119"/>
      <c r="FAF86" s="116"/>
      <c r="FAG86" s="201"/>
      <c r="FAH86" s="118"/>
      <c r="FAI86" s="119"/>
      <c r="FAJ86" s="119"/>
      <c r="FAK86" s="119"/>
      <c r="FAL86" s="119"/>
      <c r="FAM86" s="119"/>
      <c r="FAN86" s="116"/>
      <c r="FAO86" s="201"/>
      <c r="FAP86" s="118"/>
      <c r="FAQ86" s="119"/>
      <c r="FAR86" s="119"/>
      <c r="FAS86" s="119"/>
      <c r="FAT86" s="119"/>
      <c r="FAU86" s="119"/>
      <c r="FAV86" s="116"/>
      <c r="FAW86" s="201"/>
      <c r="FAX86" s="118"/>
      <c r="FAY86" s="119"/>
      <c r="FAZ86" s="119"/>
      <c r="FBA86" s="119"/>
      <c r="FBB86" s="119"/>
      <c r="FBC86" s="119"/>
      <c r="FBD86" s="116"/>
      <c r="FBE86" s="201"/>
      <c r="FBF86" s="118"/>
      <c r="FBG86" s="119"/>
      <c r="FBH86" s="119"/>
      <c r="FBI86" s="119"/>
      <c r="FBJ86" s="119"/>
      <c r="FBK86" s="119"/>
      <c r="FBL86" s="116"/>
      <c r="FBM86" s="201"/>
      <c r="FBN86" s="118"/>
      <c r="FBO86" s="119"/>
      <c r="FBP86" s="119"/>
      <c r="FBQ86" s="119"/>
      <c r="FBR86" s="119"/>
      <c r="FBS86" s="119"/>
      <c r="FBT86" s="116"/>
      <c r="FBU86" s="201"/>
      <c r="FBV86" s="118"/>
      <c r="FBW86" s="119"/>
      <c r="FBX86" s="119"/>
      <c r="FBY86" s="119"/>
      <c r="FBZ86" s="119"/>
      <c r="FCA86" s="119"/>
      <c r="FCB86" s="116"/>
      <c r="FCC86" s="201"/>
      <c r="FCD86" s="118"/>
      <c r="FCE86" s="119"/>
      <c r="FCF86" s="119"/>
      <c r="FCG86" s="119"/>
      <c r="FCH86" s="119"/>
      <c r="FCI86" s="119"/>
      <c r="FCJ86" s="116"/>
      <c r="FCK86" s="201"/>
      <c r="FCL86" s="118"/>
      <c r="FCM86" s="119"/>
      <c r="FCN86" s="119"/>
      <c r="FCO86" s="119"/>
      <c r="FCP86" s="119"/>
      <c r="FCQ86" s="119"/>
      <c r="FCR86" s="116"/>
      <c r="FCS86" s="201"/>
      <c r="FCT86" s="118"/>
      <c r="FCU86" s="119"/>
      <c r="FCV86" s="119"/>
      <c r="FCW86" s="119"/>
      <c r="FCX86" s="119"/>
      <c r="FCY86" s="119"/>
      <c r="FCZ86" s="116"/>
      <c r="FDA86" s="201"/>
      <c r="FDB86" s="118"/>
      <c r="FDC86" s="119"/>
      <c r="FDD86" s="119"/>
      <c r="FDE86" s="119"/>
      <c r="FDF86" s="119"/>
      <c r="FDG86" s="119"/>
      <c r="FDH86" s="116"/>
      <c r="FDI86" s="201"/>
      <c r="FDJ86" s="118"/>
      <c r="FDK86" s="119"/>
      <c r="FDL86" s="119"/>
      <c r="FDM86" s="119"/>
      <c r="FDN86" s="119"/>
      <c r="FDO86" s="119"/>
      <c r="FDP86" s="116"/>
      <c r="FDQ86" s="201"/>
      <c r="FDR86" s="118"/>
      <c r="FDS86" s="119"/>
      <c r="FDT86" s="119"/>
      <c r="FDU86" s="119"/>
      <c r="FDV86" s="119"/>
      <c r="FDW86" s="119"/>
      <c r="FDX86" s="116"/>
      <c r="FDY86" s="201"/>
      <c r="FDZ86" s="118"/>
      <c r="FEA86" s="119"/>
      <c r="FEB86" s="119"/>
      <c r="FEC86" s="119"/>
      <c r="FED86" s="119"/>
      <c r="FEE86" s="119"/>
      <c r="FEF86" s="116"/>
      <c r="FEG86" s="201"/>
      <c r="FEH86" s="118"/>
      <c r="FEI86" s="119"/>
      <c r="FEJ86" s="119"/>
      <c r="FEK86" s="119"/>
      <c r="FEL86" s="119"/>
      <c r="FEM86" s="119"/>
      <c r="FEN86" s="116"/>
      <c r="FEO86" s="201"/>
      <c r="FEP86" s="118"/>
      <c r="FEQ86" s="119"/>
      <c r="FER86" s="119"/>
      <c r="FES86" s="119"/>
      <c r="FET86" s="119"/>
      <c r="FEU86" s="119"/>
      <c r="FEV86" s="116"/>
      <c r="FEW86" s="201"/>
      <c r="FEX86" s="118"/>
      <c r="FEY86" s="119"/>
      <c r="FEZ86" s="119"/>
      <c r="FFA86" s="119"/>
      <c r="FFB86" s="119"/>
      <c r="FFC86" s="119"/>
      <c r="FFD86" s="116"/>
      <c r="FFE86" s="201"/>
      <c r="FFF86" s="118"/>
      <c r="FFG86" s="119"/>
      <c r="FFH86" s="119"/>
      <c r="FFI86" s="119"/>
      <c r="FFJ86" s="119"/>
      <c r="FFK86" s="119"/>
      <c r="FFL86" s="116"/>
      <c r="FFM86" s="201"/>
      <c r="FFN86" s="118"/>
      <c r="FFO86" s="119"/>
      <c r="FFP86" s="119"/>
      <c r="FFQ86" s="119"/>
      <c r="FFR86" s="119"/>
      <c r="FFS86" s="119"/>
      <c r="FFT86" s="116"/>
      <c r="FFU86" s="201"/>
      <c r="FFV86" s="118"/>
      <c r="FFW86" s="119"/>
      <c r="FFX86" s="119"/>
      <c r="FFY86" s="119"/>
      <c r="FFZ86" s="119"/>
      <c r="FGA86" s="119"/>
      <c r="FGB86" s="116"/>
      <c r="FGC86" s="201"/>
      <c r="FGD86" s="118"/>
      <c r="FGE86" s="119"/>
      <c r="FGF86" s="119"/>
      <c r="FGG86" s="119"/>
      <c r="FGH86" s="119"/>
      <c r="FGI86" s="119"/>
      <c r="FGJ86" s="116"/>
      <c r="FGK86" s="201"/>
      <c r="FGL86" s="118"/>
      <c r="FGM86" s="119"/>
      <c r="FGN86" s="119"/>
      <c r="FGO86" s="119"/>
      <c r="FGP86" s="119"/>
      <c r="FGQ86" s="119"/>
      <c r="FGR86" s="116"/>
      <c r="FGS86" s="201"/>
      <c r="FGT86" s="118"/>
      <c r="FGU86" s="119"/>
      <c r="FGV86" s="119"/>
      <c r="FGW86" s="119"/>
      <c r="FGX86" s="119"/>
      <c r="FGY86" s="119"/>
      <c r="FGZ86" s="116"/>
      <c r="FHA86" s="201"/>
      <c r="FHB86" s="118"/>
      <c r="FHC86" s="119"/>
      <c r="FHD86" s="119"/>
      <c r="FHE86" s="119"/>
      <c r="FHF86" s="119"/>
      <c r="FHG86" s="119"/>
      <c r="FHH86" s="116"/>
      <c r="FHI86" s="201"/>
      <c r="FHJ86" s="118"/>
      <c r="FHK86" s="119"/>
      <c r="FHL86" s="119"/>
      <c r="FHM86" s="119"/>
      <c r="FHN86" s="119"/>
      <c r="FHO86" s="119"/>
      <c r="FHP86" s="116"/>
      <c r="FHQ86" s="201"/>
      <c r="FHR86" s="118"/>
      <c r="FHS86" s="119"/>
      <c r="FHT86" s="119"/>
      <c r="FHU86" s="119"/>
      <c r="FHV86" s="119"/>
      <c r="FHW86" s="119"/>
      <c r="FHX86" s="116"/>
      <c r="FHY86" s="201"/>
      <c r="FHZ86" s="118"/>
      <c r="FIA86" s="119"/>
      <c r="FIB86" s="119"/>
      <c r="FIC86" s="119"/>
      <c r="FID86" s="119"/>
      <c r="FIE86" s="119"/>
      <c r="FIF86" s="116"/>
      <c r="FIG86" s="201"/>
      <c r="FIH86" s="118"/>
      <c r="FII86" s="119"/>
      <c r="FIJ86" s="119"/>
      <c r="FIK86" s="119"/>
      <c r="FIL86" s="119"/>
      <c r="FIM86" s="119"/>
      <c r="FIN86" s="116"/>
      <c r="FIO86" s="201"/>
      <c r="FIP86" s="118"/>
      <c r="FIQ86" s="119"/>
      <c r="FIR86" s="119"/>
      <c r="FIS86" s="119"/>
      <c r="FIT86" s="119"/>
      <c r="FIU86" s="119"/>
      <c r="FIV86" s="116"/>
      <c r="FIW86" s="201"/>
      <c r="FIX86" s="118"/>
      <c r="FIY86" s="119"/>
      <c r="FIZ86" s="119"/>
      <c r="FJA86" s="119"/>
      <c r="FJB86" s="119"/>
      <c r="FJC86" s="119"/>
      <c r="FJD86" s="116"/>
      <c r="FJE86" s="201"/>
      <c r="FJF86" s="118"/>
      <c r="FJG86" s="119"/>
      <c r="FJH86" s="119"/>
      <c r="FJI86" s="119"/>
      <c r="FJJ86" s="119"/>
      <c r="FJK86" s="119"/>
      <c r="FJL86" s="116"/>
      <c r="FJM86" s="201"/>
      <c r="FJN86" s="118"/>
      <c r="FJO86" s="119"/>
      <c r="FJP86" s="119"/>
      <c r="FJQ86" s="119"/>
      <c r="FJR86" s="119"/>
      <c r="FJS86" s="119"/>
      <c r="FJT86" s="116"/>
      <c r="FJU86" s="201"/>
      <c r="FJV86" s="118"/>
      <c r="FJW86" s="119"/>
      <c r="FJX86" s="119"/>
      <c r="FJY86" s="119"/>
      <c r="FJZ86" s="119"/>
      <c r="FKA86" s="119"/>
      <c r="FKB86" s="116"/>
      <c r="FKC86" s="201"/>
      <c r="FKD86" s="118"/>
      <c r="FKE86" s="119"/>
      <c r="FKF86" s="119"/>
      <c r="FKG86" s="119"/>
      <c r="FKH86" s="119"/>
      <c r="FKI86" s="119"/>
      <c r="FKJ86" s="116"/>
      <c r="FKK86" s="201"/>
      <c r="FKL86" s="118"/>
      <c r="FKM86" s="119"/>
      <c r="FKN86" s="119"/>
      <c r="FKO86" s="119"/>
      <c r="FKP86" s="119"/>
      <c r="FKQ86" s="119"/>
      <c r="FKR86" s="116"/>
      <c r="FKS86" s="201"/>
      <c r="FKT86" s="118"/>
      <c r="FKU86" s="119"/>
      <c r="FKV86" s="119"/>
      <c r="FKW86" s="119"/>
      <c r="FKX86" s="119"/>
      <c r="FKY86" s="119"/>
      <c r="FKZ86" s="116"/>
      <c r="FLA86" s="201"/>
      <c r="FLB86" s="118"/>
      <c r="FLC86" s="119"/>
      <c r="FLD86" s="119"/>
      <c r="FLE86" s="119"/>
      <c r="FLF86" s="119"/>
      <c r="FLG86" s="119"/>
      <c r="FLH86" s="116"/>
      <c r="FLI86" s="201"/>
      <c r="FLJ86" s="118"/>
      <c r="FLK86" s="119"/>
      <c r="FLL86" s="119"/>
      <c r="FLM86" s="119"/>
      <c r="FLN86" s="119"/>
      <c r="FLO86" s="119"/>
      <c r="FLP86" s="116"/>
      <c r="FLQ86" s="201"/>
      <c r="FLR86" s="118"/>
      <c r="FLS86" s="119"/>
      <c r="FLT86" s="119"/>
      <c r="FLU86" s="119"/>
      <c r="FLV86" s="119"/>
      <c r="FLW86" s="119"/>
      <c r="FLX86" s="116"/>
      <c r="FLY86" s="201"/>
      <c r="FLZ86" s="118"/>
      <c r="FMA86" s="119"/>
      <c r="FMB86" s="119"/>
      <c r="FMC86" s="119"/>
      <c r="FMD86" s="119"/>
      <c r="FME86" s="119"/>
      <c r="FMF86" s="116"/>
      <c r="FMG86" s="201"/>
      <c r="FMH86" s="118"/>
      <c r="FMI86" s="119"/>
      <c r="FMJ86" s="119"/>
      <c r="FMK86" s="119"/>
      <c r="FML86" s="119"/>
      <c r="FMM86" s="119"/>
      <c r="FMN86" s="116"/>
      <c r="FMO86" s="201"/>
      <c r="FMP86" s="118"/>
      <c r="FMQ86" s="119"/>
      <c r="FMR86" s="119"/>
      <c r="FMS86" s="119"/>
      <c r="FMT86" s="119"/>
      <c r="FMU86" s="119"/>
      <c r="FMV86" s="116"/>
      <c r="FMW86" s="201"/>
      <c r="FMX86" s="118"/>
      <c r="FMY86" s="119"/>
      <c r="FMZ86" s="119"/>
      <c r="FNA86" s="119"/>
      <c r="FNB86" s="119"/>
      <c r="FNC86" s="119"/>
      <c r="FND86" s="116"/>
      <c r="FNE86" s="201"/>
      <c r="FNF86" s="118"/>
      <c r="FNG86" s="119"/>
      <c r="FNH86" s="119"/>
      <c r="FNI86" s="119"/>
      <c r="FNJ86" s="119"/>
      <c r="FNK86" s="119"/>
      <c r="FNL86" s="116"/>
      <c r="FNM86" s="201"/>
      <c r="FNN86" s="118"/>
      <c r="FNO86" s="119"/>
      <c r="FNP86" s="119"/>
      <c r="FNQ86" s="119"/>
      <c r="FNR86" s="119"/>
      <c r="FNS86" s="119"/>
      <c r="FNT86" s="116"/>
      <c r="FNU86" s="201"/>
      <c r="FNV86" s="118"/>
      <c r="FNW86" s="119"/>
      <c r="FNX86" s="119"/>
      <c r="FNY86" s="119"/>
      <c r="FNZ86" s="119"/>
      <c r="FOA86" s="119"/>
      <c r="FOB86" s="116"/>
      <c r="FOC86" s="201"/>
      <c r="FOD86" s="118"/>
      <c r="FOE86" s="119"/>
      <c r="FOF86" s="119"/>
      <c r="FOG86" s="119"/>
      <c r="FOH86" s="119"/>
      <c r="FOI86" s="119"/>
      <c r="FOJ86" s="116"/>
      <c r="FOK86" s="201"/>
      <c r="FOL86" s="118"/>
      <c r="FOM86" s="119"/>
      <c r="FON86" s="119"/>
      <c r="FOO86" s="119"/>
      <c r="FOP86" s="119"/>
      <c r="FOQ86" s="119"/>
      <c r="FOR86" s="116"/>
      <c r="FOS86" s="201"/>
      <c r="FOT86" s="118"/>
      <c r="FOU86" s="119"/>
      <c r="FOV86" s="119"/>
      <c r="FOW86" s="119"/>
      <c r="FOX86" s="119"/>
      <c r="FOY86" s="119"/>
      <c r="FOZ86" s="116"/>
      <c r="FPA86" s="201"/>
      <c r="FPB86" s="118"/>
      <c r="FPC86" s="119"/>
      <c r="FPD86" s="119"/>
      <c r="FPE86" s="119"/>
      <c r="FPF86" s="119"/>
      <c r="FPG86" s="119"/>
      <c r="FPH86" s="116"/>
      <c r="FPI86" s="201"/>
      <c r="FPJ86" s="118"/>
      <c r="FPK86" s="119"/>
      <c r="FPL86" s="119"/>
      <c r="FPM86" s="119"/>
      <c r="FPN86" s="119"/>
      <c r="FPO86" s="119"/>
      <c r="FPP86" s="116"/>
      <c r="FPQ86" s="201"/>
      <c r="FPR86" s="118"/>
      <c r="FPS86" s="119"/>
      <c r="FPT86" s="119"/>
      <c r="FPU86" s="119"/>
      <c r="FPV86" s="119"/>
      <c r="FPW86" s="119"/>
      <c r="FPX86" s="116"/>
      <c r="FPY86" s="201"/>
      <c r="FPZ86" s="118"/>
      <c r="FQA86" s="119"/>
      <c r="FQB86" s="119"/>
      <c r="FQC86" s="119"/>
      <c r="FQD86" s="119"/>
      <c r="FQE86" s="119"/>
      <c r="FQF86" s="116"/>
      <c r="FQG86" s="201"/>
      <c r="FQH86" s="118"/>
      <c r="FQI86" s="119"/>
      <c r="FQJ86" s="119"/>
      <c r="FQK86" s="119"/>
      <c r="FQL86" s="119"/>
      <c r="FQM86" s="119"/>
      <c r="FQN86" s="116"/>
      <c r="FQO86" s="201"/>
      <c r="FQP86" s="118"/>
      <c r="FQQ86" s="119"/>
      <c r="FQR86" s="119"/>
      <c r="FQS86" s="119"/>
      <c r="FQT86" s="119"/>
      <c r="FQU86" s="119"/>
      <c r="FQV86" s="116"/>
      <c r="FQW86" s="201"/>
      <c r="FQX86" s="118"/>
      <c r="FQY86" s="119"/>
      <c r="FQZ86" s="119"/>
      <c r="FRA86" s="119"/>
      <c r="FRB86" s="119"/>
      <c r="FRC86" s="119"/>
      <c r="FRD86" s="116"/>
      <c r="FRE86" s="201"/>
      <c r="FRF86" s="118"/>
      <c r="FRG86" s="119"/>
      <c r="FRH86" s="119"/>
      <c r="FRI86" s="119"/>
      <c r="FRJ86" s="119"/>
      <c r="FRK86" s="119"/>
      <c r="FRL86" s="116"/>
      <c r="FRM86" s="201"/>
      <c r="FRN86" s="118"/>
      <c r="FRO86" s="119"/>
      <c r="FRP86" s="119"/>
      <c r="FRQ86" s="119"/>
      <c r="FRR86" s="119"/>
      <c r="FRS86" s="119"/>
      <c r="FRT86" s="116"/>
      <c r="FRU86" s="201"/>
      <c r="FRV86" s="118"/>
      <c r="FRW86" s="119"/>
      <c r="FRX86" s="119"/>
      <c r="FRY86" s="119"/>
      <c r="FRZ86" s="119"/>
      <c r="FSA86" s="119"/>
      <c r="FSB86" s="116"/>
      <c r="FSC86" s="201"/>
      <c r="FSD86" s="118"/>
      <c r="FSE86" s="119"/>
      <c r="FSF86" s="119"/>
      <c r="FSG86" s="119"/>
      <c r="FSH86" s="119"/>
      <c r="FSI86" s="119"/>
      <c r="FSJ86" s="116"/>
      <c r="FSK86" s="201"/>
      <c r="FSL86" s="118"/>
      <c r="FSM86" s="119"/>
      <c r="FSN86" s="119"/>
      <c r="FSO86" s="119"/>
      <c r="FSP86" s="119"/>
      <c r="FSQ86" s="119"/>
      <c r="FSR86" s="116"/>
      <c r="FSS86" s="201"/>
      <c r="FST86" s="118"/>
      <c r="FSU86" s="119"/>
      <c r="FSV86" s="119"/>
      <c r="FSW86" s="119"/>
      <c r="FSX86" s="119"/>
      <c r="FSY86" s="119"/>
      <c r="FSZ86" s="116"/>
      <c r="FTA86" s="201"/>
      <c r="FTB86" s="118"/>
      <c r="FTC86" s="119"/>
      <c r="FTD86" s="119"/>
      <c r="FTE86" s="119"/>
      <c r="FTF86" s="119"/>
      <c r="FTG86" s="119"/>
      <c r="FTH86" s="116"/>
      <c r="FTI86" s="201"/>
      <c r="FTJ86" s="118"/>
      <c r="FTK86" s="119"/>
      <c r="FTL86" s="119"/>
      <c r="FTM86" s="119"/>
      <c r="FTN86" s="119"/>
      <c r="FTO86" s="119"/>
      <c r="FTP86" s="116"/>
      <c r="FTQ86" s="201"/>
      <c r="FTR86" s="118"/>
      <c r="FTS86" s="119"/>
      <c r="FTT86" s="119"/>
      <c r="FTU86" s="119"/>
      <c r="FTV86" s="119"/>
      <c r="FTW86" s="119"/>
      <c r="FTX86" s="116"/>
      <c r="FTY86" s="201"/>
      <c r="FTZ86" s="118"/>
      <c r="FUA86" s="119"/>
      <c r="FUB86" s="119"/>
      <c r="FUC86" s="119"/>
      <c r="FUD86" s="119"/>
      <c r="FUE86" s="119"/>
      <c r="FUF86" s="116"/>
      <c r="FUG86" s="201"/>
      <c r="FUH86" s="118"/>
      <c r="FUI86" s="119"/>
      <c r="FUJ86" s="119"/>
      <c r="FUK86" s="119"/>
      <c r="FUL86" s="119"/>
      <c r="FUM86" s="119"/>
      <c r="FUN86" s="116"/>
      <c r="FUO86" s="201"/>
      <c r="FUP86" s="118"/>
      <c r="FUQ86" s="119"/>
      <c r="FUR86" s="119"/>
      <c r="FUS86" s="119"/>
      <c r="FUT86" s="119"/>
      <c r="FUU86" s="119"/>
      <c r="FUV86" s="116"/>
      <c r="FUW86" s="201"/>
      <c r="FUX86" s="118"/>
      <c r="FUY86" s="119"/>
      <c r="FUZ86" s="119"/>
      <c r="FVA86" s="119"/>
      <c r="FVB86" s="119"/>
      <c r="FVC86" s="119"/>
      <c r="FVD86" s="116"/>
      <c r="FVE86" s="201"/>
      <c r="FVF86" s="118"/>
      <c r="FVG86" s="119"/>
      <c r="FVH86" s="119"/>
      <c r="FVI86" s="119"/>
      <c r="FVJ86" s="119"/>
      <c r="FVK86" s="119"/>
      <c r="FVL86" s="116"/>
      <c r="FVM86" s="201"/>
      <c r="FVN86" s="118"/>
      <c r="FVO86" s="119"/>
      <c r="FVP86" s="119"/>
      <c r="FVQ86" s="119"/>
      <c r="FVR86" s="119"/>
      <c r="FVS86" s="119"/>
      <c r="FVT86" s="116"/>
      <c r="FVU86" s="201"/>
      <c r="FVV86" s="118"/>
      <c r="FVW86" s="119"/>
      <c r="FVX86" s="119"/>
      <c r="FVY86" s="119"/>
      <c r="FVZ86" s="119"/>
      <c r="FWA86" s="119"/>
      <c r="FWB86" s="116"/>
      <c r="FWC86" s="201"/>
      <c r="FWD86" s="118"/>
      <c r="FWE86" s="119"/>
      <c r="FWF86" s="119"/>
      <c r="FWG86" s="119"/>
      <c r="FWH86" s="119"/>
      <c r="FWI86" s="119"/>
      <c r="FWJ86" s="116"/>
      <c r="FWK86" s="201"/>
      <c r="FWL86" s="118"/>
      <c r="FWM86" s="119"/>
      <c r="FWN86" s="119"/>
      <c r="FWO86" s="119"/>
      <c r="FWP86" s="119"/>
      <c r="FWQ86" s="119"/>
      <c r="FWR86" s="116"/>
      <c r="FWS86" s="201"/>
      <c r="FWT86" s="118"/>
      <c r="FWU86" s="119"/>
      <c r="FWV86" s="119"/>
      <c r="FWW86" s="119"/>
      <c r="FWX86" s="119"/>
      <c r="FWY86" s="119"/>
      <c r="FWZ86" s="116"/>
      <c r="FXA86" s="201"/>
      <c r="FXB86" s="118"/>
      <c r="FXC86" s="119"/>
      <c r="FXD86" s="119"/>
      <c r="FXE86" s="119"/>
      <c r="FXF86" s="119"/>
      <c r="FXG86" s="119"/>
      <c r="FXH86" s="116"/>
      <c r="FXI86" s="201"/>
      <c r="FXJ86" s="118"/>
      <c r="FXK86" s="119"/>
      <c r="FXL86" s="119"/>
      <c r="FXM86" s="119"/>
      <c r="FXN86" s="119"/>
      <c r="FXO86" s="119"/>
      <c r="FXP86" s="116"/>
      <c r="FXQ86" s="201"/>
      <c r="FXR86" s="118"/>
      <c r="FXS86" s="119"/>
      <c r="FXT86" s="119"/>
      <c r="FXU86" s="119"/>
      <c r="FXV86" s="119"/>
      <c r="FXW86" s="119"/>
      <c r="FXX86" s="116"/>
      <c r="FXY86" s="201"/>
      <c r="FXZ86" s="118"/>
      <c r="FYA86" s="119"/>
      <c r="FYB86" s="119"/>
      <c r="FYC86" s="119"/>
      <c r="FYD86" s="119"/>
      <c r="FYE86" s="119"/>
      <c r="FYF86" s="116"/>
      <c r="FYG86" s="201"/>
      <c r="FYH86" s="118"/>
      <c r="FYI86" s="119"/>
      <c r="FYJ86" s="119"/>
      <c r="FYK86" s="119"/>
      <c r="FYL86" s="119"/>
      <c r="FYM86" s="119"/>
      <c r="FYN86" s="116"/>
      <c r="FYO86" s="201"/>
      <c r="FYP86" s="118"/>
      <c r="FYQ86" s="119"/>
      <c r="FYR86" s="119"/>
      <c r="FYS86" s="119"/>
      <c r="FYT86" s="119"/>
      <c r="FYU86" s="119"/>
      <c r="FYV86" s="116"/>
      <c r="FYW86" s="201"/>
      <c r="FYX86" s="118"/>
      <c r="FYY86" s="119"/>
      <c r="FYZ86" s="119"/>
      <c r="FZA86" s="119"/>
      <c r="FZB86" s="119"/>
      <c r="FZC86" s="119"/>
      <c r="FZD86" s="116"/>
      <c r="FZE86" s="201"/>
      <c r="FZF86" s="118"/>
      <c r="FZG86" s="119"/>
      <c r="FZH86" s="119"/>
      <c r="FZI86" s="119"/>
      <c r="FZJ86" s="119"/>
      <c r="FZK86" s="119"/>
      <c r="FZL86" s="116"/>
      <c r="FZM86" s="201"/>
      <c r="FZN86" s="118"/>
      <c r="FZO86" s="119"/>
      <c r="FZP86" s="119"/>
      <c r="FZQ86" s="119"/>
      <c r="FZR86" s="119"/>
      <c r="FZS86" s="119"/>
      <c r="FZT86" s="116"/>
      <c r="FZU86" s="201"/>
      <c r="FZV86" s="118"/>
      <c r="FZW86" s="119"/>
      <c r="FZX86" s="119"/>
      <c r="FZY86" s="119"/>
      <c r="FZZ86" s="119"/>
      <c r="GAA86" s="119"/>
      <c r="GAB86" s="116"/>
      <c r="GAC86" s="201"/>
      <c r="GAD86" s="118"/>
      <c r="GAE86" s="119"/>
      <c r="GAF86" s="119"/>
      <c r="GAG86" s="119"/>
      <c r="GAH86" s="119"/>
      <c r="GAI86" s="119"/>
      <c r="GAJ86" s="116"/>
      <c r="GAK86" s="201"/>
      <c r="GAL86" s="118"/>
      <c r="GAM86" s="119"/>
      <c r="GAN86" s="119"/>
      <c r="GAO86" s="119"/>
      <c r="GAP86" s="119"/>
      <c r="GAQ86" s="119"/>
      <c r="GAR86" s="116"/>
      <c r="GAS86" s="201"/>
      <c r="GAT86" s="118"/>
      <c r="GAU86" s="119"/>
      <c r="GAV86" s="119"/>
      <c r="GAW86" s="119"/>
      <c r="GAX86" s="119"/>
      <c r="GAY86" s="119"/>
      <c r="GAZ86" s="116"/>
      <c r="GBA86" s="201"/>
      <c r="GBB86" s="118"/>
      <c r="GBC86" s="119"/>
      <c r="GBD86" s="119"/>
      <c r="GBE86" s="119"/>
      <c r="GBF86" s="119"/>
      <c r="GBG86" s="119"/>
      <c r="GBH86" s="116"/>
      <c r="GBI86" s="201"/>
      <c r="GBJ86" s="118"/>
      <c r="GBK86" s="119"/>
      <c r="GBL86" s="119"/>
      <c r="GBM86" s="119"/>
      <c r="GBN86" s="119"/>
      <c r="GBO86" s="119"/>
      <c r="GBP86" s="116"/>
      <c r="GBQ86" s="201"/>
      <c r="GBR86" s="118"/>
      <c r="GBS86" s="119"/>
      <c r="GBT86" s="119"/>
      <c r="GBU86" s="119"/>
      <c r="GBV86" s="119"/>
      <c r="GBW86" s="119"/>
      <c r="GBX86" s="116"/>
      <c r="GBY86" s="201"/>
      <c r="GBZ86" s="118"/>
      <c r="GCA86" s="119"/>
      <c r="GCB86" s="119"/>
      <c r="GCC86" s="119"/>
      <c r="GCD86" s="119"/>
      <c r="GCE86" s="119"/>
      <c r="GCF86" s="116"/>
      <c r="GCG86" s="201"/>
      <c r="GCH86" s="118"/>
      <c r="GCI86" s="119"/>
      <c r="GCJ86" s="119"/>
      <c r="GCK86" s="119"/>
      <c r="GCL86" s="119"/>
      <c r="GCM86" s="119"/>
      <c r="GCN86" s="116"/>
      <c r="GCO86" s="201"/>
      <c r="GCP86" s="118"/>
      <c r="GCQ86" s="119"/>
      <c r="GCR86" s="119"/>
      <c r="GCS86" s="119"/>
      <c r="GCT86" s="119"/>
      <c r="GCU86" s="119"/>
      <c r="GCV86" s="116"/>
      <c r="GCW86" s="201"/>
      <c r="GCX86" s="118"/>
      <c r="GCY86" s="119"/>
      <c r="GCZ86" s="119"/>
      <c r="GDA86" s="119"/>
      <c r="GDB86" s="119"/>
      <c r="GDC86" s="119"/>
      <c r="GDD86" s="116"/>
      <c r="GDE86" s="201"/>
      <c r="GDF86" s="118"/>
      <c r="GDG86" s="119"/>
      <c r="GDH86" s="119"/>
      <c r="GDI86" s="119"/>
      <c r="GDJ86" s="119"/>
      <c r="GDK86" s="119"/>
      <c r="GDL86" s="116"/>
      <c r="GDM86" s="201"/>
      <c r="GDN86" s="118"/>
      <c r="GDO86" s="119"/>
      <c r="GDP86" s="119"/>
      <c r="GDQ86" s="119"/>
      <c r="GDR86" s="119"/>
      <c r="GDS86" s="119"/>
      <c r="GDT86" s="116"/>
      <c r="GDU86" s="201"/>
      <c r="GDV86" s="118"/>
      <c r="GDW86" s="119"/>
      <c r="GDX86" s="119"/>
      <c r="GDY86" s="119"/>
      <c r="GDZ86" s="119"/>
      <c r="GEA86" s="119"/>
      <c r="GEB86" s="116"/>
      <c r="GEC86" s="201"/>
      <c r="GED86" s="118"/>
      <c r="GEE86" s="119"/>
      <c r="GEF86" s="119"/>
      <c r="GEG86" s="119"/>
      <c r="GEH86" s="119"/>
      <c r="GEI86" s="119"/>
      <c r="GEJ86" s="116"/>
      <c r="GEK86" s="201"/>
      <c r="GEL86" s="118"/>
      <c r="GEM86" s="119"/>
      <c r="GEN86" s="119"/>
      <c r="GEO86" s="119"/>
      <c r="GEP86" s="119"/>
      <c r="GEQ86" s="119"/>
      <c r="GER86" s="116"/>
      <c r="GES86" s="201"/>
      <c r="GET86" s="118"/>
      <c r="GEU86" s="119"/>
      <c r="GEV86" s="119"/>
      <c r="GEW86" s="119"/>
      <c r="GEX86" s="119"/>
      <c r="GEY86" s="119"/>
      <c r="GEZ86" s="116"/>
      <c r="GFA86" s="201"/>
      <c r="GFB86" s="118"/>
      <c r="GFC86" s="119"/>
      <c r="GFD86" s="119"/>
      <c r="GFE86" s="119"/>
      <c r="GFF86" s="119"/>
      <c r="GFG86" s="119"/>
      <c r="GFH86" s="116"/>
      <c r="GFI86" s="201"/>
      <c r="GFJ86" s="118"/>
      <c r="GFK86" s="119"/>
      <c r="GFL86" s="119"/>
      <c r="GFM86" s="119"/>
      <c r="GFN86" s="119"/>
      <c r="GFO86" s="119"/>
      <c r="GFP86" s="116"/>
      <c r="GFQ86" s="201"/>
      <c r="GFR86" s="118"/>
      <c r="GFS86" s="119"/>
      <c r="GFT86" s="119"/>
      <c r="GFU86" s="119"/>
      <c r="GFV86" s="119"/>
      <c r="GFW86" s="119"/>
      <c r="GFX86" s="116"/>
      <c r="GFY86" s="201"/>
      <c r="GFZ86" s="118"/>
      <c r="GGA86" s="119"/>
      <c r="GGB86" s="119"/>
      <c r="GGC86" s="119"/>
      <c r="GGD86" s="119"/>
      <c r="GGE86" s="119"/>
      <c r="GGF86" s="116"/>
      <c r="GGG86" s="201"/>
      <c r="GGH86" s="118"/>
      <c r="GGI86" s="119"/>
      <c r="GGJ86" s="119"/>
      <c r="GGK86" s="119"/>
      <c r="GGL86" s="119"/>
      <c r="GGM86" s="119"/>
      <c r="GGN86" s="116"/>
      <c r="GGO86" s="201"/>
      <c r="GGP86" s="118"/>
      <c r="GGQ86" s="119"/>
      <c r="GGR86" s="119"/>
      <c r="GGS86" s="119"/>
      <c r="GGT86" s="119"/>
      <c r="GGU86" s="119"/>
      <c r="GGV86" s="116"/>
      <c r="GGW86" s="201"/>
      <c r="GGX86" s="118"/>
      <c r="GGY86" s="119"/>
      <c r="GGZ86" s="119"/>
      <c r="GHA86" s="119"/>
      <c r="GHB86" s="119"/>
      <c r="GHC86" s="119"/>
      <c r="GHD86" s="116"/>
      <c r="GHE86" s="201"/>
      <c r="GHF86" s="118"/>
      <c r="GHG86" s="119"/>
      <c r="GHH86" s="119"/>
      <c r="GHI86" s="119"/>
      <c r="GHJ86" s="119"/>
      <c r="GHK86" s="119"/>
      <c r="GHL86" s="116"/>
      <c r="GHM86" s="201"/>
      <c r="GHN86" s="118"/>
      <c r="GHO86" s="119"/>
      <c r="GHP86" s="119"/>
      <c r="GHQ86" s="119"/>
      <c r="GHR86" s="119"/>
      <c r="GHS86" s="119"/>
      <c r="GHT86" s="116"/>
      <c r="GHU86" s="201"/>
      <c r="GHV86" s="118"/>
      <c r="GHW86" s="119"/>
      <c r="GHX86" s="119"/>
      <c r="GHY86" s="119"/>
      <c r="GHZ86" s="119"/>
      <c r="GIA86" s="119"/>
      <c r="GIB86" s="116"/>
      <c r="GIC86" s="201"/>
      <c r="GID86" s="118"/>
      <c r="GIE86" s="119"/>
      <c r="GIF86" s="119"/>
      <c r="GIG86" s="119"/>
      <c r="GIH86" s="119"/>
      <c r="GII86" s="119"/>
      <c r="GIJ86" s="116"/>
      <c r="GIK86" s="201"/>
      <c r="GIL86" s="118"/>
      <c r="GIM86" s="119"/>
      <c r="GIN86" s="119"/>
      <c r="GIO86" s="119"/>
      <c r="GIP86" s="119"/>
      <c r="GIQ86" s="119"/>
      <c r="GIR86" s="116"/>
      <c r="GIS86" s="201"/>
      <c r="GIT86" s="118"/>
      <c r="GIU86" s="119"/>
      <c r="GIV86" s="119"/>
      <c r="GIW86" s="119"/>
      <c r="GIX86" s="119"/>
      <c r="GIY86" s="119"/>
      <c r="GIZ86" s="116"/>
      <c r="GJA86" s="201"/>
      <c r="GJB86" s="118"/>
      <c r="GJC86" s="119"/>
      <c r="GJD86" s="119"/>
      <c r="GJE86" s="119"/>
      <c r="GJF86" s="119"/>
      <c r="GJG86" s="119"/>
      <c r="GJH86" s="116"/>
      <c r="GJI86" s="201"/>
      <c r="GJJ86" s="118"/>
      <c r="GJK86" s="119"/>
      <c r="GJL86" s="119"/>
      <c r="GJM86" s="119"/>
      <c r="GJN86" s="119"/>
      <c r="GJO86" s="119"/>
      <c r="GJP86" s="116"/>
      <c r="GJQ86" s="201"/>
      <c r="GJR86" s="118"/>
      <c r="GJS86" s="119"/>
      <c r="GJT86" s="119"/>
      <c r="GJU86" s="119"/>
      <c r="GJV86" s="119"/>
      <c r="GJW86" s="119"/>
      <c r="GJX86" s="116"/>
      <c r="GJY86" s="201"/>
      <c r="GJZ86" s="118"/>
      <c r="GKA86" s="119"/>
      <c r="GKB86" s="119"/>
      <c r="GKC86" s="119"/>
      <c r="GKD86" s="119"/>
      <c r="GKE86" s="119"/>
      <c r="GKF86" s="116"/>
      <c r="GKG86" s="201"/>
      <c r="GKH86" s="118"/>
      <c r="GKI86" s="119"/>
      <c r="GKJ86" s="119"/>
      <c r="GKK86" s="119"/>
      <c r="GKL86" s="119"/>
      <c r="GKM86" s="119"/>
      <c r="GKN86" s="116"/>
      <c r="GKO86" s="201"/>
      <c r="GKP86" s="118"/>
      <c r="GKQ86" s="119"/>
      <c r="GKR86" s="119"/>
      <c r="GKS86" s="119"/>
      <c r="GKT86" s="119"/>
      <c r="GKU86" s="119"/>
      <c r="GKV86" s="116"/>
      <c r="GKW86" s="201"/>
      <c r="GKX86" s="118"/>
      <c r="GKY86" s="119"/>
      <c r="GKZ86" s="119"/>
      <c r="GLA86" s="119"/>
      <c r="GLB86" s="119"/>
      <c r="GLC86" s="119"/>
      <c r="GLD86" s="116"/>
      <c r="GLE86" s="201"/>
      <c r="GLF86" s="118"/>
      <c r="GLG86" s="119"/>
      <c r="GLH86" s="119"/>
      <c r="GLI86" s="119"/>
      <c r="GLJ86" s="119"/>
      <c r="GLK86" s="119"/>
      <c r="GLL86" s="116"/>
      <c r="GLM86" s="201"/>
      <c r="GLN86" s="118"/>
      <c r="GLO86" s="119"/>
      <c r="GLP86" s="119"/>
      <c r="GLQ86" s="119"/>
      <c r="GLR86" s="119"/>
      <c r="GLS86" s="119"/>
      <c r="GLT86" s="116"/>
      <c r="GLU86" s="201"/>
      <c r="GLV86" s="118"/>
      <c r="GLW86" s="119"/>
      <c r="GLX86" s="119"/>
      <c r="GLY86" s="119"/>
      <c r="GLZ86" s="119"/>
      <c r="GMA86" s="119"/>
      <c r="GMB86" s="116"/>
      <c r="GMC86" s="201"/>
      <c r="GMD86" s="118"/>
      <c r="GME86" s="119"/>
      <c r="GMF86" s="119"/>
      <c r="GMG86" s="119"/>
      <c r="GMH86" s="119"/>
      <c r="GMI86" s="119"/>
      <c r="GMJ86" s="116"/>
      <c r="GMK86" s="201"/>
      <c r="GML86" s="118"/>
      <c r="GMM86" s="119"/>
      <c r="GMN86" s="119"/>
      <c r="GMO86" s="119"/>
      <c r="GMP86" s="119"/>
      <c r="GMQ86" s="119"/>
      <c r="GMR86" s="116"/>
      <c r="GMS86" s="201"/>
      <c r="GMT86" s="118"/>
      <c r="GMU86" s="119"/>
      <c r="GMV86" s="119"/>
      <c r="GMW86" s="119"/>
      <c r="GMX86" s="119"/>
      <c r="GMY86" s="119"/>
      <c r="GMZ86" s="116"/>
      <c r="GNA86" s="201"/>
      <c r="GNB86" s="118"/>
      <c r="GNC86" s="119"/>
      <c r="GND86" s="119"/>
      <c r="GNE86" s="119"/>
      <c r="GNF86" s="119"/>
      <c r="GNG86" s="119"/>
      <c r="GNH86" s="116"/>
      <c r="GNI86" s="201"/>
      <c r="GNJ86" s="118"/>
      <c r="GNK86" s="119"/>
      <c r="GNL86" s="119"/>
      <c r="GNM86" s="119"/>
      <c r="GNN86" s="119"/>
      <c r="GNO86" s="119"/>
      <c r="GNP86" s="116"/>
      <c r="GNQ86" s="201"/>
      <c r="GNR86" s="118"/>
      <c r="GNS86" s="119"/>
      <c r="GNT86" s="119"/>
      <c r="GNU86" s="119"/>
      <c r="GNV86" s="119"/>
      <c r="GNW86" s="119"/>
      <c r="GNX86" s="116"/>
      <c r="GNY86" s="201"/>
      <c r="GNZ86" s="118"/>
      <c r="GOA86" s="119"/>
      <c r="GOB86" s="119"/>
      <c r="GOC86" s="119"/>
      <c r="GOD86" s="119"/>
      <c r="GOE86" s="119"/>
      <c r="GOF86" s="116"/>
      <c r="GOG86" s="201"/>
      <c r="GOH86" s="118"/>
      <c r="GOI86" s="119"/>
      <c r="GOJ86" s="119"/>
      <c r="GOK86" s="119"/>
      <c r="GOL86" s="119"/>
      <c r="GOM86" s="119"/>
      <c r="GON86" s="116"/>
      <c r="GOO86" s="201"/>
      <c r="GOP86" s="118"/>
      <c r="GOQ86" s="119"/>
      <c r="GOR86" s="119"/>
      <c r="GOS86" s="119"/>
      <c r="GOT86" s="119"/>
      <c r="GOU86" s="119"/>
      <c r="GOV86" s="116"/>
      <c r="GOW86" s="201"/>
      <c r="GOX86" s="118"/>
      <c r="GOY86" s="119"/>
      <c r="GOZ86" s="119"/>
      <c r="GPA86" s="119"/>
      <c r="GPB86" s="119"/>
      <c r="GPC86" s="119"/>
      <c r="GPD86" s="116"/>
      <c r="GPE86" s="201"/>
      <c r="GPF86" s="118"/>
      <c r="GPG86" s="119"/>
      <c r="GPH86" s="119"/>
      <c r="GPI86" s="119"/>
      <c r="GPJ86" s="119"/>
      <c r="GPK86" s="119"/>
      <c r="GPL86" s="116"/>
      <c r="GPM86" s="201"/>
      <c r="GPN86" s="118"/>
      <c r="GPO86" s="119"/>
      <c r="GPP86" s="119"/>
      <c r="GPQ86" s="119"/>
      <c r="GPR86" s="119"/>
      <c r="GPS86" s="119"/>
      <c r="GPT86" s="116"/>
      <c r="GPU86" s="201"/>
      <c r="GPV86" s="118"/>
      <c r="GPW86" s="119"/>
      <c r="GPX86" s="119"/>
      <c r="GPY86" s="119"/>
      <c r="GPZ86" s="119"/>
      <c r="GQA86" s="119"/>
      <c r="GQB86" s="116"/>
      <c r="GQC86" s="201"/>
      <c r="GQD86" s="118"/>
      <c r="GQE86" s="119"/>
      <c r="GQF86" s="119"/>
      <c r="GQG86" s="119"/>
      <c r="GQH86" s="119"/>
      <c r="GQI86" s="119"/>
      <c r="GQJ86" s="116"/>
      <c r="GQK86" s="201"/>
      <c r="GQL86" s="118"/>
      <c r="GQM86" s="119"/>
      <c r="GQN86" s="119"/>
      <c r="GQO86" s="119"/>
      <c r="GQP86" s="119"/>
      <c r="GQQ86" s="119"/>
      <c r="GQR86" s="116"/>
      <c r="GQS86" s="201"/>
      <c r="GQT86" s="118"/>
      <c r="GQU86" s="119"/>
      <c r="GQV86" s="119"/>
      <c r="GQW86" s="119"/>
      <c r="GQX86" s="119"/>
      <c r="GQY86" s="119"/>
      <c r="GQZ86" s="116"/>
      <c r="GRA86" s="201"/>
      <c r="GRB86" s="118"/>
      <c r="GRC86" s="119"/>
      <c r="GRD86" s="119"/>
      <c r="GRE86" s="119"/>
      <c r="GRF86" s="119"/>
      <c r="GRG86" s="119"/>
      <c r="GRH86" s="116"/>
      <c r="GRI86" s="201"/>
      <c r="GRJ86" s="118"/>
      <c r="GRK86" s="119"/>
      <c r="GRL86" s="119"/>
      <c r="GRM86" s="119"/>
      <c r="GRN86" s="119"/>
      <c r="GRO86" s="119"/>
      <c r="GRP86" s="116"/>
      <c r="GRQ86" s="201"/>
      <c r="GRR86" s="118"/>
      <c r="GRS86" s="119"/>
      <c r="GRT86" s="119"/>
      <c r="GRU86" s="119"/>
      <c r="GRV86" s="119"/>
      <c r="GRW86" s="119"/>
      <c r="GRX86" s="116"/>
      <c r="GRY86" s="201"/>
      <c r="GRZ86" s="118"/>
      <c r="GSA86" s="119"/>
      <c r="GSB86" s="119"/>
      <c r="GSC86" s="119"/>
      <c r="GSD86" s="119"/>
      <c r="GSE86" s="119"/>
      <c r="GSF86" s="116"/>
      <c r="GSG86" s="201"/>
      <c r="GSH86" s="118"/>
      <c r="GSI86" s="119"/>
      <c r="GSJ86" s="119"/>
      <c r="GSK86" s="119"/>
      <c r="GSL86" s="119"/>
      <c r="GSM86" s="119"/>
      <c r="GSN86" s="116"/>
      <c r="GSO86" s="201"/>
      <c r="GSP86" s="118"/>
      <c r="GSQ86" s="119"/>
      <c r="GSR86" s="119"/>
      <c r="GSS86" s="119"/>
      <c r="GST86" s="119"/>
      <c r="GSU86" s="119"/>
      <c r="GSV86" s="116"/>
      <c r="GSW86" s="201"/>
      <c r="GSX86" s="118"/>
      <c r="GSY86" s="119"/>
      <c r="GSZ86" s="119"/>
      <c r="GTA86" s="119"/>
      <c r="GTB86" s="119"/>
      <c r="GTC86" s="119"/>
      <c r="GTD86" s="116"/>
      <c r="GTE86" s="201"/>
      <c r="GTF86" s="118"/>
      <c r="GTG86" s="119"/>
      <c r="GTH86" s="119"/>
      <c r="GTI86" s="119"/>
      <c r="GTJ86" s="119"/>
      <c r="GTK86" s="119"/>
      <c r="GTL86" s="116"/>
      <c r="GTM86" s="201"/>
      <c r="GTN86" s="118"/>
      <c r="GTO86" s="119"/>
      <c r="GTP86" s="119"/>
      <c r="GTQ86" s="119"/>
      <c r="GTR86" s="119"/>
      <c r="GTS86" s="119"/>
      <c r="GTT86" s="116"/>
      <c r="GTU86" s="201"/>
      <c r="GTV86" s="118"/>
      <c r="GTW86" s="119"/>
      <c r="GTX86" s="119"/>
      <c r="GTY86" s="119"/>
      <c r="GTZ86" s="119"/>
      <c r="GUA86" s="119"/>
      <c r="GUB86" s="116"/>
      <c r="GUC86" s="201"/>
      <c r="GUD86" s="118"/>
      <c r="GUE86" s="119"/>
      <c r="GUF86" s="119"/>
      <c r="GUG86" s="119"/>
      <c r="GUH86" s="119"/>
      <c r="GUI86" s="119"/>
      <c r="GUJ86" s="116"/>
      <c r="GUK86" s="201"/>
      <c r="GUL86" s="118"/>
      <c r="GUM86" s="119"/>
      <c r="GUN86" s="119"/>
      <c r="GUO86" s="119"/>
      <c r="GUP86" s="119"/>
      <c r="GUQ86" s="119"/>
      <c r="GUR86" s="116"/>
      <c r="GUS86" s="201"/>
      <c r="GUT86" s="118"/>
      <c r="GUU86" s="119"/>
      <c r="GUV86" s="119"/>
      <c r="GUW86" s="119"/>
      <c r="GUX86" s="119"/>
      <c r="GUY86" s="119"/>
      <c r="GUZ86" s="116"/>
      <c r="GVA86" s="201"/>
      <c r="GVB86" s="118"/>
      <c r="GVC86" s="119"/>
      <c r="GVD86" s="119"/>
      <c r="GVE86" s="119"/>
      <c r="GVF86" s="119"/>
      <c r="GVG86" s="119"/>
      <c r="GVH86" s="116"/>
      <c r="GVI86" s="201"/>
      <c r="GVJ86" s="118"/>
      <c r="GVK86" s="119"/>
      <c r="GVL86" s="119"/>
      <c r="GVM86" s="119"/>
      <c r="GVN86" s="119"/>
      <c r="GVO86" s="119"/>
      <c r="GVP86" s="116"/>
      <c r="GVQ86" s="201"/>
      <c r="GVR86" s="118"/>
      <c r="GVS86" s="119"/>
      <c r="GVT86" s="119"/>
      <c r="GVU86" s="119"/>
      <c r="GVV86" s="119"/>
      <c r="GVW86" s="119"/>
      <c r="GVX86" s="116"/>
      <c r="GVY86" s="201"/>
      <c r="GVZ86" s="118"/>
      <c r="GWA86" s="119"/>
      <c r="GWB86" s="119"/>
      <c r="GWC86" s="119"/>
      <c r="GWD86" s="119"/>
      <c r="GWE86" s="119"/>
      <c r="GWF86" s="116"/>
      <c r="GWG86" s="201"/>
      <c r="GWH86" s="118"/>
      <c r="GWI86" s="119"/>
      <c r="GWJ86" s="119"/>
      <c r="GWK86" s="119"/>
      <c r="GWL86" s="119"/>
      <c r="GWM86" s="119"/>
      <c r="GWN86" s="116"/>
      <c r="GWO86" s="201"/>
      <c r="GWP86" s="118"/>
      <c r="GWQ86" s="119"/>
      <c r="GWR86" s="119"/>
      <c r="GWS86" s="119"/>
      <c r="GWT86" s="119"/>
      <c r="GWU86" s="119"/>
      <c r="GWV86" s="116"/>
      <c r="GWW86" s="201"/>
      <c r="GWX86" s="118"/>
      <c r="GWY86" s="119"/>
      <c r="GWZ86" s="119"/>
      <c r="GXA86" s="119"/>
      <c r="GXB86" s="119"/>
      <c r="GXC86" s="119"/>
      <c r="GXD86" s="116"/>
      <c r="GXE86" s="201"/>
      <c r="GXF86" s="118"/>
      <c r="GXG86" s="119"/>
      <c r="GXH86" s="119"/>
      <c r="GXI86" s="119"/>
      <c r="GXJ86" s="119"/>
      <c r="GXK86" s="119"/>
      <c r="GXL86" s="116"/>
      <c r="GXM86" s="201"/>
      <c r="GXN86" s="118"/>
      <c r="GXO86" s="119"/>
      <c r="GXP86" s="119"/>
      <c r="GXQ86" s="119"/>
      <c r="GXR86" s="119"/>
      <c r="GXS86" s="119"/>
      <c r="GXT86" s="116"/>
      <c r="GXU86" s="201"/>
      <c r="GXV86" s="118"/>
      <c r="GXW86" s="119"/>
      <c r="GXX86" s="119"/>
      <c r="GXY86" s="119"/>
      <c r="GXZ86" s="119"/>
      <c r="GYA86" s="119"/>
      <c r="GYB86" s="116"/>
      <c r="GYC86" s="201"/>
      <c r="GYD86" s="118"/>
      <c r="GYE86" s="119"/>
      <c r="GYF86" s="119"/>
      <c r="GYG86" s="119"/>
      <c r="GYH86" s="119"/>
      <c r="GYI86" s="119"/>
      <c r="GYJ86" s="116"/>
      <c r="GYK86" s="201"/>
      <c r="GYL86" s="118"/>
      <c r="GYM86" s="119"/>
      <c r="GYN86" s="119"/>
      <c r="GYO86" s="119"/>
      <c r="GYP86" s="119"/>
      <c r="GYQ86" s="119"/>
      <c r="GYR86" s="116"/>
      <c r="GYS86" s="201"/>
      <c r="GYT86" s="118"/>
      <c r="GYU86" s="119"/>
      <c r="GYV86" s="119"/>
      <c r="GYW86" s="119"/>
      <c r="GYX86" s="119"/>
      <c r="GYY86" s="119"/>
      <c r="GYZ86" s="116"/>
      <c r="GZA86" s="201"/>
      <c r="GZB86" s="118"/>
      <c r="GZC86" s="119"/>
      <c r="GZD86" s="119"/>
      <c r="GZE86" s="119"/>
      <c r="GZF86" s="119"/>
      <c r="GZG86" s="119"/>
      <c r="GZH86" s="116"/>
      <c r="GZI86" s="201"/>
      <c r="GZJ86" s="118"/>
      <c r="GZK86" s="119"/>
      <c r="GZL86" s="119"/>
      <c r="GZM86" s="119"/>
      <c r="GZN86" s="119"/>
      <c r="GZO86" s="119"/>
      <c r="GZP86" s="116"/>
      <c r="GZQ86" s="201"/>
      <c r="GZR86" s="118"/>
      <c r="GZS86" s="119"/>
      <c r="GZT86" s="119"/>
      <c r="GZU86" s="119"/>
      <c r="GZV86" s="119"/>
      <c r="GZW86" s="119"/>
      <c r="GZX86" s="116"/>
      <c r="GZY86" s="201"/>
      <c r="GZZ86" s="118"/>
      <c r="HAA86" s="119"/>
      <c r="HAB86" s="119"/>
      <c r="HAC86" s="119"/>
      <c r="HAD86" s="119"/>
      <c r="HAE86" s="119"/>
      <c r="HAF86" s="116"/>
      <c r="HAG86" s="201"/>
      <c r="HAH86" s="118"/>
      <c r="HAI86" s="119"/>
      <c r="HAJ86" s="119"/>
      <c r="HAK86" s="119"/>
      <c r="HAL86" s="119"/>
      <c r="HAM86" s="119"/>
      <c r="HAN86" s="116"/>
      <c r="HAO86" s="201"/>
      <c r="HAP86" s="118"/>
      <c r="HAQ86" s="119"/>
      <c r="HAR86" s="119"/>
      <c r="HAS86" s="119"/>
      <c r="HAT86" s="119"/>
      <c r="HAU86" s="119"/>
      <c r="HAV86" s="116"/>
      <c r="HAW86" s="201"/>
      <c r="HAX86" s="118"/>
      <c r="HAY86" s="119"/>
      <c r="HAZ86" s="119"/>
      <c r="HBA86" s="119"/>
      <c r="HBB86" s="119"/>
      <c r="HBC86" s="119"/>
      <c r="HBD86" s="116"/>
      <c r="HBE86" s="201"/>
      <c r="HBF86" s="118"/>
      <c r="HBG86" s="119"/>
      <c r="HBH86" s="119"/>
      <c r="HBI86" s="119"/>
      <c r="HBJ86" s="119"/>
      <c r="HBK86" s="119"/>
      <c r="HBL86" s="116"/>
      <c r="HBM86" s="201"/>
      <c r="HBN86" s="118"/>
      <c r="HBO86" s="119"/>
      <c r="HBP86" s="119"/>
      <c r="HBQ86" s="119"/>
      <c r="HBR86" s="119"/>
      <c r="HBS86" s="119"/>
      <c r="HBT86" s="116"/>
      <c r="HBU86" s="201"/>
      <c r="HBV86" s="118"/>
      <c r="HBW86" s="119"/>
      <c r="HBX86" s="119"/>
      <c r="HBY86" s="119"/>
      <c r="HBZ86" s="119"/>
      <c r="HCA86" s="119"/>
      <c r="HCB86" s="116"/>
      <c r="HCC86" s="201"/>
      <c r="HCD86" s="118"/>
      <c r="HCE86" s="119"/>
      <c r="HCF86" s="119"/>
      <c r="HCG86" s="119"/>
      <c r="HCH86" s="119"/>
      <c r="HCI86" s="119"/>
      <c r="HCJ86" s="116"/>
      <c r="HCK86" s="201"/>
      <c r="HCL86" s="118"/>
      <c r="HCM86" s="119"/>
      <c r="HCN86" s="119"/>
      <c r="HCO86" s="119"/>
      <c r="HCP86" s="119"/>
      <c r="HCQ86" s="119"/>
      <c r="HCR86" s="116"/>
      <c r="HCS86" s="201"/>
      <c r="HCT86" s="118"/>
      <c r="HCU86" s="119"/>
      <c r="HCV86" s="119"/>
      <c r="HCW86" s="119"/>
      <c r="HCX86" s="119"/>
      <c r="HCY86" s="119"/>
      <c r="HCZ86" s="116"/>
      <c r="HDA86" s="201"/>
      <c r="HDB86" s="118"/>
      <c r="HDC86" s="119"/>
      <c r="HDD86" s="119"/>
      <c r="HDE86" s="119"/>
      <c r="HDF86" s="119"/>
      <c r="HDG86" s="119"/>
      <c r="HDH86" s="116"/>
      <c r="HDI86" s="201"/>
      <c r="HDJ86" s="118"/>
      <c r="HDK86" s="119"/>
      <c r="HDL86" s="119"/>
      <c r="HDM86" s="119"/>
      <c r="HDN86" s="119"/>
      <c r="HDO86" s="119"/>
      <c r="HDP86" s="116"/>
      <c r="HDQ86" s="201"/>
      <c r="HDR86" s="118"/>
      <c r="HDS86" s="119"/>
      <c r="HDT86" s="119"/>
      <c r="HDU86" s="119"/>
      <c r="HDV86" s="119"/>
      <c r="HDW86" s="119"/>
      <c r="HDX86" s="116"/>
      <c r="HDY86" s="201"/>
      <c r="HDZ86" s="118"/>
      <c r="HEA86" s="119"/>
      <c r="HEB86" s="119"/>
      <c r="HEC86" s="119"/>
      <c r="HED86" s="119"/>
      <c r="HEE86" s="119"/>
      <c r="HEF86" s="116"/>
      <c r="HEG86" s="201"/>
      <c r="HEH86" s="118"/>
      <c r="HEI86" s="119"/>
      <c r="HEJ86" s="119"/>
      <c r="HEK86" s="119"/>
      <c r="HEL86" s="119"/>
      <c r="HEM86" s="119"/>
      <c r="HEN86" s="116"/>
      <c r="HEO86" s="201"/>
      <c r="HEP86" s="118"/>
      <c r="HEQ86" s="119"/>
      <c r="HER86" s="119"/>
      <c r="HES86" s="119"/>
      <c r="HET86" s="119"/>
      <c r="HEU86" s="119"/>
      <c r="HEV86" s="116"/>
      <c r="HEW86" s="201"/>
      <c r="HEX86" s="118"/>
      <c r="HEY86" s="119"/>
      <c r="HEZ86" s="119"/>
      <c r="HFA86" s="119"/>
      <c r="HFB86" s="119"/>
      <c r="HFC86" s="119"/>
      <c r="HFD86" s="116"/>
      <c r="HFE86" s="201"/>
      <c r="HFF86" s="118"/>
      <c r="HFG86" s="119"/>
      <c r="HFH86" s="119"/>
      <c r="HFI86" s="119"/>
      <c r="HFJ86" s="119"/>
      <c r="HFK86" s="119"/>
      <c r="HFL86" s="116"/>
      <c r="HFM86" s="201"/>
      <c r="HFN86" s="118"/>
      <c r="HFO86" s="119"/>
      <c r="HFP86" s="119"/>
      <c r="HFQ86" s="119"/>
      <c r="HFR86" s="119"/>
      <c r="HFS86" s="119"/>
      <c r="HFT86" s="116"/>
      <c r="HFU86" s="201"/>
      <c r="HFV86" s="118"/>
      <c r="HFW86" s="119"/>
      <c r="HFX86" s="119"/>
      <c r="HFY86" s="119"/>
      <c r="HFZ86" s="119"/>
      <c r="HGA86" s="119"/>
      <c r="HGB86" s="116"/>
      <c r="HGC86" s="201"/>
      <c r="HGD86" s="118"/>
      <c r="HGE86" s="119"/>
      <c r="HGF86" s="119"/>
      <c r="HGG86" s="119"/>
      <c r="HGH86" s="119"/>
      <c r="HGI86" s="119"/>
      <c r="HGJ86" s="116"/>
      <c r="HGK86" s="201"/>
      <c r="HGL86" s="118"/>
      <c r="HGM86" s="119"/>
      <c r="HGN86" s="119"/>
      <c r="HGO86" s="119"/>
      <c r="HGP86" s="119"/>
      <c r="HGQ86" s="119"/>
      <c r="HGR86" s="116"/>
      <c r="HGS86" s="201"/>
      <c r="HGT86" s="118"/>
      <c r="HGU86" s="119"/>
      <c r="HGV86" s="119"/>
      <c r="HGW86" s="119"/>
      <c r="HGX86" s="119"/>
      <c r="HGY86" s="119"/>
      <c r="HGZ86" s="116"/>
      <c r="HHA86" s="201"/>
      <c r="HHB86" s="118"/>
      <c r="HHC86" s="119"/>
      <c r="HHD86" s="119"/>
      <c r="HHE86" s="119"/>
      <c r="HHF86" s="119"/>
      <c r="HHG86" s="119"/>
      <c r="HHH86" s="116"/>
      <c r="HHI86" s="201"/>
      <c r="HHJ86" s="118"/>
      <c r="HHK86" s="119"/>
      <c r="HHL86" s="119"/>
      <c r="HHM86" s="119"/>
      <c r="HHN86" s="119"/>
      <c r="HHO86" s="119"/>
      <c r="HHP86" s="116"/>
      <c r="HHQ86" s="201"/>
      <c r="HHR86" s="118"/>
      <c r="HHS86" s="119"/>
      <c r="HHT86" s="119"/>
      <c r="HHU86" s="119"/>
      <c r="HHV86" s="119"/>
      <c r="HHW86" s="119"/>
      <c r="HHX86" s="116"/>
      <c r="HHY86" s="201"/>
      <c r="HHZ86" s="118"/>
      <c r="HIA86" s="119"/>
      <c r="HIB86" s="119"/>
      <c r="HIC86" s="119"/>
      <c r="HID86" s="119"/>
      <c r="HIE86" s="119"/>
      <c r="HIF86" s="116"/>
      <c r="HIG86" s="201"/>
      <c r="HIH86" s="118"/>
      <c r="HII86" s="119"/>
      <c r="HIJ86" s="119"/>
      <c r="HIK86" s="119"/>
      <c r="HIL86" s="119"/>
      <c r="HIM86" s="119"/>
      <c r="HIN86" s="116"/>
      <c r="HIO86" s="201"/>
      <c r="HIP86" s="118"/>
      <c r="HIQ86" s="119"/>
      <c r="HIR86" s="119"/>
      <c r="HIS86" s="119"/>
      <c r="HIT86" s="119"/>
      <c r="HIU86" s="119"/>
      <c r="HIV86" s="116"/>
      <c r="HIW86" s="201"/>
      <c r="HIX86" s="118"/>
      <c r="HIY86" s="119"/>
      <c r="HIZ86" s="119"/>
      <c r="HJA86" s="119"/>
      <c r="HJB86" s="119"/>
      <c r="HJC86" s="119"/>
      <c r="HJD86" s="116"/>
      <c r="HJE86" s="201"/>
      <c r="HJF86" s="118"/>
      <c r="HJG86" s="119"/>
      <c r="HJH86" s="119"/>
      <c r="HJI86" s="119"/>
      <c r="HJJ86" s="119"/>
      <c r="HJK86" s="119"/>
      <c r="HJL86" s="116"/>
      <c r="HJM86" s="201"/>
      <c r="HJN86" s="118"/>
      <c r="HJO86" s="119"/>
      <c r="HJP86" s="119"/>
      <c r="HJQ86" s="119"/>
      <c r="HJR86" s="119"/>
      <c r="HJS86" s="119"/>
      <c r="HJT86" s="116"/>
      <c r="HJU86" s="201"/>
      <c r="HJV86" s="118"/>
      <c r="HJW86" s="119"/>
      <c r="HJX86" s="119"/>
      <c r="HJY86" s="119"/>
      <c r="HJZ86" s="119"/>
      <c r="HKA86" s="119"/>
      <c r="HKB86" s="116"/>
      <c r="HKC86" s="201"/>
      <c r="HKD86" s="118"/>
      <c r="HKE86" s="119"/>
      <c r="HKF86" s="119"/>
      <c r="HKG86" s="119"/>
      <c r="HKH86" s="119"/>
      <c r="HKI86" s="119"/>
      <c r="HKJ86" s="116"/>
      <c r="HKK86" s="201"/>
      <c r="HKL86" s="118"/>
      <c r="HKM86" s="119"/>
      <c r="HKN86" s="119"/>
      <c r="HKO86" s="119"/>
      <c r="HKP86" s="119"/>
      <c r="HKQ86" s="119"/>
      <c r="HKR86" s="116"/>
      <c r="HKS86" s="201"/>
      <c r="HKT86" s="118"/>
      <c r="HKU86" s="119"/>
      <c r="HKV86" s="119"/>
      <c r="HKW86" s="119"/>
      <c r="HKX86" s="119"/>
      <c r="HKY86" s="119"/>
      <c r="HKZ86" s="116"/>
      <c r="HLA86" s="201"/>
      <c r="HLB86" s="118"/>
      <c r="HLC86" s="119"/>
      <c r="HLD86" s="119"/>
      <c r="HLE86" s="119"/>
      <c r="HLF86" s="119"/>
      <c r="HLG86" s="119"/>
      <c r="HLH86" s="116"/>
      <c r="HLI86" s="201"/>
      <c r="HLJ86" s="118"/>
      <c r="HLK86" s="119"/>
      <c r="HLL86" s="119"/>
      <c r="HLM86" s="119"/>
      <c r="HLN86" s="119"/>
      <c r="HLO86" s="119"/>
      <c r="HLP86" s="116"/>
      <c r="HLQ86" s="201"/>
      <c r="HLR86" s="118"/>
      <c r="HLS86" s="119"/>
      <c r="HLT86" s="119"/>
      <c r="HLU86" s="119"/>
      <c r="HLV86" s="119"/>
      <c r="HLW86" s="119"/>
      <c r="HLX86" s="116"/>
      <c r="HLY86" s="201"/>
      <c r="HLZ86" s="118"/>
      <c r="HMA86" s="119"/>
      <c r="HMB86" s="119"/>
      <c r="HMC86" s="119"/>
      <c r="HMD86" s="119"/>
      <c r="HME86" s="119"/>
      <c r="HMF86" s="116"/>
      <c r="HMG86" s="201"/>
      <c r="HMH86" s="118"/>
      <c r="HMI86" s="119"/>
      <c r="HMJ86" s="119"/>
      <c r="HMK86" s="119"/>
      <c r="HML86" s="119"/>
      <c r="HMM86" s="119"/>
      <c r="HMN86" s="116"/>
      <c r="HMO86" s="201"/>
      <c r="HMP86" s="118"/>
      <c r="HMQ86" s="119"/>
      <c r="HMR86" s="119"/>
      <c r="HMS86" s="119"/>
      <c r="HMT86" s="119"/>
      <c r="HMU86" s="119"/>
      <c r="HMV86" s="116"/>
      <c r="HMW86" s="201"/>
      <c r="HMX86" s="118"/>
      <c r="HMY86" s="119"/>
      <c r="HMZ86" s="119"/>
      <c r="HNA86" s="119"/>
      <c r="HNB86" s="119"/>
      <c r="HNC86" s="119"/>
      <c r="HND86" s="116"/>
      <c r="HNE86" s="201"/>
      <c r="HNF86" s="118"/>
      <c r="HNG86" s="119"/>
      <c r="HNH86" s="119"/>
      <c r="HNI86" s="119"/>
      <c r="HNJ86" s="119"/>
      <c r="HNK86" s="119"/>
      <c r="HNL86" s="116"/>
      <c r="HNM86" s="201"/>
      <c r="HNN86" s="118"/>
      <c r="HNO86" s="119"/>
      <c r="HNP86" s="119"/>
      <c r="HNQ86" s="119"/>
      <c r="HNR86" s="119"/>
      <c r="HNS86" s="119"/>
      <c r="HNT86" s="116"/>
      <c r="HNU86" s="201"/>
      <c r="HNV86" s="118"/>
      <c r="HNW86" s="119"/>
      <c r="HNX86" s="119"/>
      <c r="HNY86" s="119"/>
      <c r="HNZ86" s="119"/>
      <c r="HOA86" s="119"/>
      <c r="HOB86" s="116"/>
      <c r="HOC86" s="201"/>
      <c r="HOD86" s="118"/>
      <c r="HOE86" s="119"/>
      <c r="HOF86" s="119"/>
      <c r="HOG86" s="119"/>
      <c r="HOH86" s="119"/>
      <c r="HOI86" s="119"/>
      <c r="HOJ86" s="116"/>
      <c r="HOK86" s="201"/>
      <c r="HOL86" s="118"/>
      <c r="HOM86" s="119"/>
      <c r="HON86" s="119"/>
      <c r="HOO86" s="119"/>
      <c r="HOP86" s="119"/>
      <c r="HOQ86" s="119"/>
      <c r="HOR86" s="116"/>
      <c r="HOS86" s="201"/>
      <c r="HOT86" s="118"/>
      <c r="HOU86" s="119"/>
      <c r="HOV86" s="119"/>
      <c r="HOW86" s="119"/>
      <c r="HOX86" s="119"/>
      <c r="HOY86" s="119"/>
      <c r="HOZ86" s="116"/>
      <c r="HPA86" s="201"/>
      <c r="HPB86" s="118"/>
      <c r="HPC86" s="119"/>
      <c r="HPD86" s="119"/>
      <c r="HPE86" s="119"/>
      <c r="HPF86" s="119"/>
      <c r="HPG86" s="119"/>
      <c r="HPH86" s="116"/>
      <c r="HPI86" s="201"/>
      <c r="HPJ86" s="118"/>
      <c r="HPK86" s="119"/>
      <c r="HPL86" s="119"/>
      <c r="HPM86" s="119"/>
      <c r="HPN86" s="119"/>
      <c r="HPO86" s="119"/>
      <c r="HPP86" s="116"/>
      <c r="HPQ86" s="201"/>
      <c r="HPR86" s="118"/>
      <c r="HPS86" s="119"/>
      <c r="HPT86" s="119"/>
      <c r="HPU86" s="119"/>
      <c r="HPV86" s="119"/>
      <c r="HPW86" s="119"/>
      <c r="HPX86" s="116"/>
      <c r="HPY86" s="201"/>
      <c r="HPZ86" s="118"/>
      <c r="HQA86" s="119"/>
      <c r="HQB86" s="119"/>
      <c r="HQC86" s="119"/>
      <c r="HQD86" s="119"/>
      <c r="HQE86" s="119"/>
      <c r="HQF86" s="116"/>
      <c r="HQG86" s="201"/>
      <c r="HQH86" s="118"/>
      <c r="HQI86" s="119"/>
      <c r="HQJ86" s="119"/>
      <c r="HQK86" s="119"/>
      <c r="HQL86" s="119"/>
      <c r="HQM86" s="119"/>
      <c r="HQN86" s="116"/>
      <c r="HQO86" s="201"/>
      <c r="HQP86" s="118"/>
      <c r="HQQ86" s="119"/>
      <c r="HQR86" s="119"/>
      <c r="HQS86" s="119"/>
      <c r="HQT86" s="119"/>
      <c r="HQU86" s="119"/>
      <c r="HQV86" s="116"/>
      <c r="HQW86" s="201"/>
      <c r="HQX86" s="118"/>
      <c r="HQY86" s="119"/>
      <c r="HQZ86" s="119"/>
      <c r="HRA86" s="119"/>
      <c r="HRB86" s="119"/>
      <c r="HRC86" s="119"/>
      <c r="HRD86" s="116"/>
      <c r="HRE86" s="201"/>
      <c r="HRF86" s="118"/>
      <c r="HRG86" s="119"/>
      <c r="HRH86" s="119"/>
      <c r="HRI86" s="119"/>
      <c r="HRJ86" s="119"/>
      <c r="HRK86" s="119"/>
      <c r="HRL86" s="116"/>
      <c r="HRM86" s="201"/>
      <c r="HRN86" s="118"/>
      <c r="HRO86" s="119"/>
      <c r="HRP86" s="119"/>
      <c r="HRQ86" s="119"/>
      <c r="HRR86" s="119"/>
      <c r="HRS86" s="119"/>
      <c r="HRT86" s="116"/>
      <c r="HRU86" s="201"/>
      <c r="HRV86" s="118"/>
      <c r="HRW86" s="119"/>
      <c r="HRX86" s="119"/>
      <c r="HRY86" s="119"/>
      <c r="HRZ86" s="119"/>
      <c r="HSA86" s="119"/>
      <c r="HSB86" s="116"/>
      <c r="HSC86" s="201"/>
      <c r="HSD86" s="118"/>
      <c r="HSE86" s="119"/>
      <c r="HSF86" s="119"/>
      <c r="HSG86" s="119"/>
      <c r="HSH86" s="119"/>
      <c r="HSI86" s="119"/>
      <c r="HSJ86" s="116"/>
      <c r="HSK86" s="201"/>
      <c r="HSL86" s="118"/>
      <c r="HSM86" s="119"/>
      <c r="HSN86" s="119"/>
      <c r="HSO86" s="119"/>
      <c r="HSP86" s="119"/>
      <c r="HSQ86" s="119"/>
      <c r="HSR86" s="116"/>
      <c r="HSS86" s="201"/>
      <c r="HST86" s="118"/>
      <c r="HSU86" s="119"/>
      <c r="HSV86" s="119"/>
      <c r="HSW86" s="119"/>
      <c r="HSX86" s="119"/>
      <c r="HSY86" s="119"/>
      <c r="HSZ86" s="116"/>
      <c r="HTA86" s="201"/>
      <c r="HTB86" s="118"/>
      <c r="HTC86" s="119"/>
      <c r="HTD86" s="119"/>
      <c r="HTE86" s="119"/>
      <c r="HTF86" s="119"/>
      <c r="HTG86" s="119"/>
      <c r="HTH86" s="116"/>
      <c r="HTI86" s="201"/>
      <c r="HTJ86" s="118"/>
      <c r="HTK86" s="119"/>
      <c r="HTL86" s="119"/>
      <c r="HTM86" s="119"/>
      <c r="HTN86" s="119"/>
      <c r="HTO86" s="119"/>
      <c r="HTP86" s="116"/>
      <c r="HTQ86" s="201"/>
      <c r="HTR86" s="118"/>
      <c r="HTS86" s="119"/>
      <c r="HTT86" s="119"/>
      <c r="HTU86" s="119"/>
      <c r="HTV86" s="119"/>
      <c r="HTW86" s="119"/>
      <c r="HTX86" s="116"/>
      <c r="HTY86" s="201"/>
      <c r="HTZ86" s="118"/>
      <c r="HUA86" s="119"/>
      <c r="HUB86" s="119"/>
      <c r="HUC86" s="119"/>
      <c r="HUD86" s="119"/>
      <c r="HUE86" s="119"/>
      <c r="HUF86" s="116"/>
      <c r="HUG86" s="201"/>
      <c r="HUH86" s="118"/>
      <c r="HUI86" s="119"/>
      <c r="HUJ86" s="119"/>
      <c r="HUK86" s="119"/>
      <c r="HUL86" s="119"/>
      <c r="HUM86" s="119"/>
      <c r="HUN86" s="116"/>
      <c r="HUO86" s="201"/>
      <c r="HUP86" s="118"/>
      <c r="HUQ86" s="119"/>
      <c r="HUR86" s="119"/>
      <c r="HUS86" s="119"/>
      <c r="HUT86" s="119"/>
      <c r="HUU86" s="119"/>
      <c r="HUV86" s="116"/>
      <c r="HUW86" s="201"/>
      <c r="HUX86" s="118"/>
      <c r="HUY86" s="119"/>
      <c r="HUZ86" s="119"/>
      <c r="HVA86" s="119"/>
      <c r="HVB86" s="119"/>
      <c r="HVC86" s="119"/>
      <c r="HVD86" s="116"/>
      <c r="HVE86" s="201"/>
      <c r="HVF86" s="118"/>
      <c r="HVG86" s="119"/>
      <c r="HVH86" s="119"/>
      <c r="HVI86" s="119"/>
      <c r="HVJ86" s="119"/>
      <c r="HVK86" s="119"/>
      <c r="HVL86" s="116"/>
      <c r="HVM86" s="201"/>
      <c r="HVN86" s="118"/>
      <c r="HVO86" s="119"/>
      <c r="HVP86" s="119"/>
      <c r="HVQ86" s="119"/>
      <c r="HVR86" s="119"/>
      <c r="HVS86" s="119"/>
      <c r="HVT86" s="116"/>
      <c r="HVU86" s="201"/>
      <c r="HVV86" s="118"/>
      <c r="HVW86" s="119"/>
      <c r="HVX86" s="119"/>
      <c r="HVY86" s="119"/>
      <c r="HVZ86" s="119"/>
      <c r="HWA86" s="119"/>
      <c r="HWB86" s="116"/>
      <c r="HWC86" s="201"/>
      <c r="HWD86" s="118"/>
      <c r="HWE86" s="119"/>
      <c r="HWF86" s="119"/>
      <c r="HWG86" s="119"/>
      <c r="HWH86" s="119"/>
      <c r="HWI86" s="119"/>
      <c r="HWJ86" s="116"/>
      <c r="HWK86" s="201"/>
      <c r="HWL86" s="118"/>
      <c r="HWM86" s="119"/>
      <c r="HWN86" s="119"/>
      <c r="HWO86" s="119"/>
      <c r="HWP86" s="119"/>
      <c r="HWQ86" s="119"/>
      <c r="HWR86" s="116"/>
      <c r="HWS86" s="201"/>
      <c r="HWT86" s="118"/>
      <c r="HWU86" s="119"/>
      <c r="HWV86" s="119"/>
      <c r="HWW86" s="119"/>
      <c r="HWX86" s="119"/>
      <c r="HWY86" s="119"/>
      <c r="HWZ86" s="116"/>
      <c r="HXA86" s="201"/>
      <c r="HXB86" s="118"/>
      <c r="HXC86" s="119"/>
      <c r="HXD86" s="119"/>
      <c r="HXE86" s="119"/>
      <c r="HXF86" s="119"/>
      <c r="HXG86" s="119"/>
      <c r="HXH86" s="116"/>
      <c r="HXI86" s="201"/>
      <c r="HXJ86" s="118"/>
      <c r="HXK86" s="119"/>
      <c r="HXL86" s="119"/>
      <c r="HXM86" s="119"/>
      <c r="HXN86" s="119"/>
      <c r="HXO86" s="119"/>
      <c r="HXP86" s="116"/>
      <c r="HXQ86" s="201"/>
      <c r="HXR86" s="118"/>
      <c r="HXS86" s="119"/>
      <c r="HXT86" s="119"/>
      <c r="HXU86" s="119"/>
      <c r="HXV86" s="119"/>
      <c r="HXW86" s="119"/>
      <c r="HXX86" s="116"/>
      <c r="HXY86" s="201"/>
      <c r="HXZ86" s="118"/>
      <c r="HYA86" s="119"/>
      <c r="HYB86" s="119"/>
      <c r="HYC86" s="119"/>
      <c r="HYD86" s="119"/>
      <c r="HYE86" s="119"/>
      <c r="HYF86" s="116"/>
      <c r="HYG86" s="201"/>
      <c r="HYH86" s="118"/>
      <c r="HYI86" s="119"/>
      <c r="HYJ86" s="119"/>
      <c r="HYK86" s="119"/>
      <c r="HYL86" s="119"/>
      <c r="HYM86" s="119"/>
      <c r="HYN86" s="116"/>
      <c r="HYO86" s="201"/>
      <c r="HYP86" s="118"/>
      <c r="HYQ86" s="119"/>
      <c r="HYR86" s="119"/>
      <c r="HYS86" s="119"/>
      <c r="HYT86" s="119"/>
      <c r="HYU86" s="119"/>
      <c r="HYV86" s="116"/>
      <c r="HYW86" s="201"/>
      <c r="HYX86" s="118"/>
      <c r="HYY86" s="119"/>
      <c r="HYZ86" s="119"/>
      <c r="HZA86" s="119"/>
      <c r="HZB86" s="119"/>
      <c r="HZC86" s="119"/>
      <c r="HZD86" s="116"/>
      <c r="HZE86" s="201"/>
      <c r="HZF86" s="118"/>
      <c r="HZG86" s="119"/>
      <c r="HZH86" s="119"/>
      <c r="HZI86" s="119"/>
      <c r="HZJ86" s="119"/>
      <c r="HZK86" s="119"/>
      <c r="HZL86" s="116"/>
      <c r="HZM86" s="201"/>
      <c r="HZN86" s="118"/>
      <c r="HZO86" s="119"/>
      <c r="HZP86" s="119"/>
      <c r="HZQ86" s="119"/>
      <c r="HZR86" s="119"/>
      <c r="HZS86" s="119"/>
      <c r="HZT86" s="116"/>
      <c r="HZU86" s="201"/>
      <c r="HZV86" s="118"/>
      <c r="HZW86" s="119"/>
      <c r="HZX86" s="119"/>
      <c r="HZY86" s="119"/>
      <c r="HZZ86" s="119"/>
      <c r="IAA86" s="119"/>
      <c r="IAB86" s="116"/>
      <c r="IAC86" s="201"/>
      <c r="IAD86" s="118"/>
      <c r="IAE86" s="119"/>
      <c r="IAF86" s="119"/>
      <c r="IAG86" s="119"/>
      <c r="IAH86" s="119"/>
      <c r="IAI86" s="119"/>
      <c r="IAJ86" s="116"/>
      <c r="IAK86" s="201"/>
      <c r="IAL86" s="118"/>
      <c r="IAM86" s="119"/>
      <c r="IAN86" s="119"/>
      <c r="IAO86" s="119"/>
      <c r="IAP86" s="119"/>
      <c r="IAQ86" s="119"/>
      <c r="IAR86" s="116"/>
      <c r="IAS86" s="201"/>
      <c r="IAT86" s="118"/>
      <c r="IAU86" s="119"/>
      <c r="IAV86" s="119"/>
      <c r="IAW86" s="119"/>
      <c r="IAX86" s="119"/>
      <c r="IAY86" s="119"/>
      <c r="IAZ86" s="116"/>
      <c r="IBA86" s="201"/>
      <c r="IBB86" s="118"/>
      <c r="IBC86" s="119"/>
      <c r="IBD86" s="119"/>
      <c r="IBE86" s="119"/>
      <c r="IBF86" s="119"/>
      <c r="IBG86" s="119"/>
      <c r="IBH86" s="116"/>
      <c r="IBI86" s="201"/>
      <c r="IBJ86" s="118"/>
      <c r="IBK86" s="119"/>
      <c r="IBL86" s="119"/>
      <c r="IBM86" s="119"/>
      <c r="IBN86" s="119"/>
      <c r="IBO86" s="119"/>
      <c r="IBP86" s="116"/>
      <c r="IBQ86" s="201"/>
      <c r="IBR86" s="118"/>
      <c r="IBS86" s="119"/>
      <c r="IBT86" s="119"/>
      <c r="IBU86" s="119"/>
      <c r="IBV86" s="119"/>
      <c r="IBW86" s="119"/>
      <c r="IBX86" s="116"/>
      <c r="IBY86" s="201"/>
      <c r="IBZ86" s="118"/>
      <c r="ICA86" s="119"/>
      <c r="ICB86" s="119"/>
      <c r="ICC86" s="119"/>
      <c r="ICD86" s="119"/>
      <c r="ICE86" s="119"/>
      <c r="ICF86" s="116"/>
      <c r="ICG86" s="201"/>
      <c r="ICH86" s="118"/>
      <c r="ICI86" s="119"/>
      <c r="ICJ86" s="119"/>
      <c r="ICK86" s="119"/>
      <c r="ICL86" s="119"/>
      <c r="ICM86" s="119"/>
      <c r="ICN86" s="116"/>
      <c r="ICO86" s="201"/>
      <c r="ICP86" s="118"/>
      <c r="ICQ86" s="119"/>
      <c r="ICR86" s="119"/>
      <c r="ICS86" s="119"/>
      <c r="ICT86" s="119"/>
      <c r="ICU86" s="119"/>
      <c r="ICV86" s="116"/>
      <c r="ICW86" s="201"/>
      <c r="ICX86" s="118"/>
      <c r="ICY86" s="119"/>
      <c r="ICZ86" s="119"/>
      <c r="IDA86" s="119"/>
      <c r="IDB86" s="119"/>
      <c r="IDC86" s="119"/>
      <c r="IDD86" s="116"/>
      <c r="IDE86" s="201"/>
      <c r="IDF86" s="118"/>
      <c r="IDG86" s="119"/>
      <c r="IDH86" s="119"/>
      <c r="IDI86" s="119"/>
      <c r="IDJ86" s="119"/>
      <c r="IDK86" s="119"/>
      <c r="IDL86" s="116"/>
      <c r="IDM86" s="201"/>
      <c r="IDN86" s="118"/>
      <c r="IDO86" s="119"/>
      <c r="IDP86" s="119"/>
      <c r="IDQ86" s="119"/>
      <c r="IDR86" s="119"/>
      <c r="IDS86" s="119"/>
      <c r="IDT86" s="116"/>
      <c r="IDU86" s="201"/>
      <c r="IDV86" s="118"/>
      <c r="IDW86" s="119"/>
      <c r="IDX86" s="119"/>
      <c r="IDY86" s="119"/>
      <c r="IDZ86" s="119"/>
      <c r="IEA86" s="119"/>
      <c r="IEB86" s="116"/>
      <c r="IEC86" s="201"/>
      <c r="IED86" s="118"/>
      <c r="IEE86" s="119"/>
      <c r="IEF86" s="119"/>
      <c r="IEG86" s="119"/>
      <c r="IEH86" s="119"/>
      <c r="IEI86" s="119"/>
      <c r="IEJ86" s="116"/>
      <c r="IEK86" s="201"/>
      <c r="IEL86" s="118"/>
      <c r="IEM86" s="119"/>
      <c r="IEN86" s="119"/>
      <c r="IEO86" s="119"/>
      <c r="IEP86" s="119"/>
      <c r="IEQ86" s="119"/>
      <c r="IER86" s="116"/>
      <c r="IES86" s="201"/>
      <c r="IET86" s="118"/>
      <c r="IEU86" s="119"/>
      <c r="IEV86" s="119"/>
      <c r="IEW86" s="119"/>
      <c r="IEX86" s="119"/>
      <c r="IEY86" s="119"/>
      <c r="IEZ86" s="116"/>
      <c r="IFA86" s="201"/>
      <c r="IFB86" s="118"/>
      <c r="IFC86" s="119"/>
      <c r="IFD86" s="119"/>
      <c r="IFE86" s="119"/>
      <c r="IFF86" s="119"/>
      <c r="IFG86" s="119"/>
      <c r="IFH86" s="116"/>
      <c r="IFI86" s="201"/>
      <c r="IFJ86" s="118"/>
      <c r="IFK86" s="119"/>
      <c r="IFL86" s="119"/>
      <c r="IFM86" s="119"/>
      <c r="IFN86" s="119"/>
      <c r="IFO86" s="119"/>
      <c r="IFP86" s="116"/>
      <c r="IFQ86" s="201"/>
      <c r="IFR86" s="118"/>
      <c r="IFS86" s="119"/>
      <c r="IFT86" s="119"/>
      <c r="IFU86" s="119"/>
      <c r="IFV86" s="119"/>
      <c r="IFW86" s="119"/>
      <c r="IFX86" s="116"/>
      <c r="IFY86" s="201"/>
      <c r="IFZ86" s="118"/>
      <c r="IGA86" s="119"/>
      <c r="IGB86" s="119"/>
      <c r="IGC86" s="119"/>
      <c r="IGD86" s="119"/>
      <c r="IGE86" s="119"/>
      <c r="IGF86" s="116"/>
      <c r="IGG86" s="201"/>
      <c r="IGH86" s="118"/>
      <c r="IGI86" s="119"/>
      <c r="IGJ86" s="119"/>
      <c r="IGK86" s="119"/>
      <c r="IGL86" s="119"/>
      <c r="IGM86" s="119"/>
      <c r="IGN86" s="116"/>
      <c r="IGO86" s="201"/>
      <c r="IGP86" s="118"/>
      <c r="IGQ86" s="119"/>
      <c r="IGR86" s="119"/>
      <c r="IGS86" s="119"/>
      <c r="IGT86" s="119"/>
      <c r="IGU86" s="119"/>
      <c r="IGV86" s="116"/>
      <c r="IGW86" s="201"/>
      <c r="IGX86" s="118"/>
      <c r="IGY86" s="119"/>
      <c r="IGZ86" s="119"/>
      <c r="IHA86" s="119"/>
      <c r="IHB86" s="119"/>
      <c r="IHC86" s="119"/>
      <c r="IHD86" s="116"/>
      <c r="IHE86" s="201"/>
      <c r="IHF86" s="118"/>
      <c r="IHG86" s="119"/>
      <c r="IHH86" s="119"/>
      <c r="IHI86" s="119"/>
      <c r="IHJ86" s="119"/>
      <c r="IHK86" s="119"/>
      <c r="IHL86" s="116"/>
      <c r="IHM86" s="201"/>
      <c r="IHN86" s="118"/>
      <c r="IHO86" s="119"/>
      <c r="IHP86" s="119"/>
      <c r="IHQ86" s="119"/>
      <c r="IHR86" s="119"/>
      <c r="IHS86" s="119"/>
      <c r="IHT86" s="116"/>
      <c r="IHU86" s="201"/>
      <c r="IHV86" s="118"/>
      <c r="IHW86" s="119"/>
      <c r="IHX86" s="119"/>
      <c r="IHY86" s="119"/>
      <c r="IHZ86" s="119"/>
      <c r="IIA86" s="119"/>
      <c r="IIB86" s="116"/>
      <c r="IIC86" s="201"/>
      <c r="IID86" s="118"/>
      <c r="IIE86" s="119"/>
      <c r="IIF86" s="119"/>
      <c r="IIG86" s="119"/>
      <c r="IIH86" s="119"/>
      <c r="III86" s="119"/>
      <c r="IIJ86" s="116"/>
      <c r="IIK86" s="201"/>
      <c r="IIL86" s="118"/>
      <c r="IIM86" s="119"/>
      <c r="IIN86" s="119"/>
      <c r="IIO86" s="119"/>
      <c r="IIP86" s="119"/>
      <c r="IIQ86" s="119"/>
      <c r="IIR86" s="116"/>
      <c r="IIS86" s="201"/>
      <c r="IIT86" s="118"/>
      <c r="IIU86" s="119"/>
      <c r="IIV86" s="119"/>
      <c r="IIW86" s="119"/>
      <c r="IIX86" s="119"/>
      <c r="IIY86" s="119"/>
      <c r="IIZ86" s="116"/>
      <c r="IJA86" s="201"/>
      <c r="IJB86" s="118"/>
      <c r="IJC86" s="119"/>
      <c r="IJD86" s="119"/>
      <c r="IJE86" s="119"/>
      <c r="IJF86" s="119"/>
      <c r="IJG86" s="119"/>
      <c r="IJH86" s="116"/>
      <c r="IJI86" s="201"/>
      <c r="IJJ86" s="118"/>
      <c r="IJK86" s="119"/>
      <c r="IJL86" s="119"/>
      <c r="IJM86" s="119"/>
      <c r="IJN86" s="119"/>
      <c r="IJO86" s="119"/>
      <c r="IJP86" s="116"/>
      <c r="IJQ86" s="201"/>
      <c r="IJR86" s="118"/>
      <c r="IJS86" s="119"/>
      <c r="IJT86" s="119"/>
      <c r="IJU86" s="119"/>
      <c r="IJV86" s="119"/>
      <c r="IJW86" s="119"/>
      <c r="IJX86" s="116"/>
      <c r="IJY86" s="201"/>
      <c r="IJZ86" s="118"/>
      <c r="IKA86" s="119"/>
      <c r="IKB86" s="119"/>
      <c r="IKC86" s="119"/>
      <c r="IKD86" s="119"/>
      <c r="IKE86" s="119"/>
      <c r="IKF86" s="116"/>
      <c r="IKG86" s="201"/>
      <c r="IKH86" s="118"/>
      <c r="IKI86" s="119"/>
      <c r="IKJ86" s="119"/>
      <c r="IKK86" s="119"/>
      <c r="IKL86" s="119"/>
      <c r="IKM86" s="119"/>
      <c r="IKN86" s="116"/>
      <c r="IKO86" s="201"/>
      <c r="IKP86" s="118"/>
      <c r="IKQ86" s="119"/>
      <c r="IKR86" s="119"/>
      <c r="IKS86" s="119"/>
      <c r="IKT86" s="119"/>
      <c r="IKU86" s="119"/>
      <c r="IKV86" s="116"/>
      <c r="IKW86" s="201"/>
      <c r="IKX86" s="118"/>
      <c r="IKY86" s="119"/>
      <c r="IKZ86" s="119"/>
      <c r="ILA86" s="119"/>
      <c r="ILB86" s="119"/>
      <c r="ILC86" s="119"/>
      <c r="ILD86" s="116"/>
      <c r="ILE86" s="201"/>
      <c r="ILF86" s="118"/>
      <c r="ILG86" s="119"/>
      <c r="ILH86" s="119"/>
      <c r="ILI86" s="119"/>
      <c r="ILJ86" s="119"/>
      <c r="ILK86" s="119"/>
      <c r="ILL86" s="116"/>
      <c r="ILM86" s="201"/>
      <c r="ILN86" s="118"/>
      <c r="ILO86" s="119"/>
      <c r="ILP86" s="119"/>
      <c r="ILQ86" s="119"/>
      <c r="ILR86" s="119"/>
      <c r="ILS86" s="119"/>
      <c r="ILT86" s="116"/>
      <c r="ILU86" s="201"/>
      <c r="ILV86" s="118"/>
      <c r="ILW86" s="119"/>
      <c r="ILX86" s="119"/>
      <c r="ILY86" s="119"/>
      <c r="ILZ86" s="119"/>
      <c r="IMA86" s="119"/>
      <c r="IMB86" s="116"/>
      <c r="IMC86" s="201"/>
      <c r="IMD86" s="118"/>
      <c r="IME86" s="119"/>
      <c r="IMF86" s="119"/>
      <c r="IMG86" s="119"/>
      <c r="IMH86" s="119"/>
      <c r="IMI86" s="119"/>
      <c r="IMJ86" s="116"/>
      <c r="IMK86" s="201"/>
      <c r="IML86" s="118"/>
      <c r="IMM86" s="119"/>
      <c r="IMN86" s="119"/>
      <c r="IMO86" s="119"/>
      <c r="IMP86" s="119"/>
      <c r="IMQ86" s="119"/>
      <c r="IMR86" s="116"/>
      <c r="IMS86" s="201"/>
      <c r="IMT86" s="118"/>
      <c r="IMU86" s="119"/>
      <c r="IMV86" s="119"/>
      <c r="IMW86" s="119"/>
      <c r="IMX86" s="119"/>
      <c r="IMY86" s="119"/>
      <c r="IMZ86" s="116"/>
      <c r="INA86" s="201"/>
      <c r="INB86" s="118"/>
      <c r="INC86" s="119"/>
      <c r="IND86" s="119"/>
      <c r="INE86" s="119"/>
      <c r="INF86" s="119"/>
      <c r="ING86" s="119"/>
      <c r="INH86" s="116"/>
      <c r="INI86" s="201"/>
      <c r="INJ86" s="118"/>
      <c r="INK86" s="119"/>
      <c r="INL86" s="119"/>
      <c r="INM86" s="119"/>
      <c r="INN86" s="119"/>
      <c r="INO86" s="119"/>
      <c r="INP86" s="116"/>
      <c r="INQ86" s="201"/>
      <c r="INR86" s="118"/>
      <c r="INS86" s="119"/>
      <c r="INT86" s="119"/>
      <c r="INU86" s="119"/>
      <c r="INV86" s="119"/>
      <c r="INW86" s="119"/>
      <c r="INX86" s="116"/>
      <c r="INY86" s="201"/>
      <c r="INZ86" s="118"/>
      <c r="IOA86" s="119"/>
      <c r="IOB86" s="119"/>
      <c r="IOC86" s="119"/>
      <c r="IOD86" s="119"/>
      <c r="IOE86" s="119"/>
      <c r="IOF86" s="116"/>
      <c r="IOG86" s="201"/>
      <c r="IOH86" s="118"/>
      <c r="IOI86" s="119"/>
      <c r="IOJ86" s="119"/>
      <c r="IOK86" s="119"/>
      <c r="IOL86" s="119"/>
      <c r="IOM86" s="119"/>
      <c r="ION86" s="116"/>
      <c r="IOO86" s="201"/>
      <c r="IOP86" s="118"/>
      <c r="IOQ86" s="119"/>
      <c r="IOR86" s="119"/>
      <c r="IOS86" s="119"/>
      <c r="IOT86" s="119"/>
      <c r="IOU86" s="119"/>
      <c r="IOV86" s="116"/>
      <c r="IOW86" s="201"/>
      <c r="IOX86" s="118"/>
      <c r="IOY86" s="119"/>
      <c r="IOZ86" s="119"/>
      <c r="IPA86" s="119"/>
      <c r="IPB86" s="119"/>
      <c r="IPC86" s="119"/>
      <c r="IPD86" s="116"/>
      <c r="IPE86" s="201"/>
      <c r="IPF86" s="118"/>
      <c r="IPG86" s="119"/>
      <c r="IPH86" s="119"/>
      <c r="IPI86" s="119"/>
      <c r="IPJ86" s="119"/>
      <c r="IPK86" s="119"/>
      <c r="IPL86" s="116"/>
      <c r="IPM86" s="201"/>
      <c r="IPN86" s="118"/>
      <c r="IPO86" s="119"/>
      <c r="IPP86" s="119"/>
      <c r="IPQ86" s="119"/>
      <c r="IPR86" s="119"/>
      <c r="IPS86" s="119"/>
      <c r="IPT86" s="116"/>
      <c r="IPU86" s="201"/>
      <c r="IPV86" s="118"/>
      <c r="IPW86" s="119"/>
      <c r="IPX86" s="119"/>
      <c r="IPY86" s="119"/>
      <c r="IPZ86" s="119"/>
      <c r="IQA86" s="119"/>
      <c r="IQB86" s="116"/>
      <c r="IQC86" s="201"/>
      <c r="IQD86" s="118"/>
      <c r="IQE86" s="119"/>
      <c r="IQF86" s="119"/>
      <c r="IQG86" s="119"/>
      <c r="IQH86" s="119"/>
      <c r="IQI86" s="119"/>
      <c r="IQJ86" s="116"/>
      <c r="IQK86" s="201"/>
      <c r="IQL86" s="118"/>
      <c r="IQM86" s="119"/>
      <c r="IQN86" s="119"/>
      <c r="IQO86" s="119"/>
      <c r="IQP86" s="119"/>
      <c r="IQQ86" s="119"/>
      <c r="IQR86" s="116"/>
      <c r="IQS86" s="201"/>
      <c r="IQT86" s="118"/>
      <c r="IQU86" s="119"/>
      <c r="IQV86" s="119"/>
      <c r="IQW86" s="119"/>
      <c r="IQX86" s="119"/>
      <c r="IQY86" s="119"/>
      <c r="IQZ86" s="116"/>
      <c r="IRA86" s="201"/>
      <c r="IRB86" s="118"/>
      <c r="IRC86" s="119"/>
      <c r="IRD86" s="119"/>
      <c r="IRE86" s="119"/>
      <c r="IRF86" s="119"/>
      <c r="IRG86" s="119"/>
      <c r="IRH86" s="116"/>
      <c r="IRI86" s="201"/>
      <c r="IRJ86" s="118"/>
      <c r="IRK86" s="119"/>
      <c r="IRL86" s="119"/>
      <c r="IRM86" s="119"/>
      <c r="IRN86" s="119"/>
      <c r="IRO86" s="119"/>
      <c r="IRP86" s="116"/>
      <c r="IRQ86" s="201"/>
      <c r="IRR86" s="118"/>
      <c r="IRS86" s="119"/>
      <c r="IRT86" s="119"/>
      <c r="IRU86" s="119"/>
      <c r="IRV86" s="119"/>
      <c r="IRW86" s="119"/>
      <c r="IRX86" s="116"/>
      <c r="IRY86" s="201"/>
      <c r="IRZ86" s="118"/>
      <c r="ISA86" s="119"/>
      <c r="ISB86" s="119"/>
      <c r="ISC86" s="119"/>
      <c r="ISD86" s="119"/>
      <c r="ISE86" s="119"/>
      <c r="ISF86" s="116"/>
      <c r="ISG86" s="201"/>
      <c r="ISH86" s="118"/>
      <c r="ISI86" s="119"/>
      <c r="ISJ86" s="119"/>
      <c r="ISK86" s="119"/>
      <c r="ISL86" s="119"/>
      <c r="ISM86" s="119"/>
      <c r="ISN86" s="116"/>
      <c r="ISO86" s="201"/>
      <c r="ISP86" s="118"/>
      <c r="ISQ86" s="119"/>
      <c r="ISR86" s="119"/>
      <c r="ISS86" s="119"/>
      <c r="IST86" s="119"/>
      <c r="ISU86" s="119"/>
      <c r="ISV86" s="116"/>
      <c r="ISW86" s="201"/>
      <c r="ISX86" s="118"/>
      <c r="ISY86" s="119"/>
      <c r="ISZ86" s="119"/>
      <c r="ITA86" s="119"/>
      <c r="ITB86" s="119"/>
      <c r="ITC86" s="119"/>
      <c r="ITD86" s="116"/>
      <c r="ITE86" s="201"/>
      <c r="ITF86" s="118"/>
      <c r="ITG86" s="119"/>
      <c r="ITH86" s="119"/>
      <c r="ITI86" s="119"/>
      <c r="ITJ86" s="119"/>
      <c r="ITK86" s="119"/>
      <c r="ITL86" s="116"/>
      <c r="ITM86" s="201"/>
      <c r="ITN86" s="118"/>
      <c r="ITO86" s="119"/>
      <c r="ITP86" s="119"/>
      <c r="ITQ86" s="119"/>
      <c r="ITR86" s="119"/>
      <c r="ITS86" s="119"/>
      <c r="ITT86" s="116"/>
      <c r="ITU86" s="201"/>
      <c r="ITV86" s="118"/>
      <c r="ITW86" s="119"/>
      <c r="ITX86" s="119"/>
      <c r="ITY86" s="119"/>
      <c r="ITZ86" s="119"/>
      <c r="IUA86" s="119"/>
      <c r="IUB86" s="116"/>
      <c r="IUC86" s="201"/>
      <c r="IUD86" s="118"/>
      <c r="IUE86" s="119"/>
      <c r="IUF86" s="119"/>
      <c r="IUG86" s="119"/>
      <c r="IUH86" s="119"/>
      <c r="IUI86" s="119"/>
      <c r="IUJ86" s="116"/>
      <c r="IUK86" s="201"/>
      <c r="IUL86" s="118"/>
      <c r="IUM86" s="119"/>
      <c r="IUN86" s="119"/>
      <c r="IUO86" s="119"/>
      <c r="IUP86" s="119"/>
      <c r="IUQ86" s="119"/>
      <c r="IUR86" s="116"/>
      <c r="IUS86" s="201"/>
      <c r="IUT86" s="118"/>
      <c r="IUU86" s="119"/>
      <c r="IUV86" s="119"/>
      <c r="IUW86" s="119"/>
      <c r="IUX86" s="119"/>
      <c r="IUY86" s="119"/>
      <c r="IUZ86" s="116"/>
      <c r="IVA86" s="201"/>
      <c r="IVB86" s="118"/>
      <c r="IVC86" s="119"/>
      <c r="IVD86" s="119"/>
      <c r="IVE86" s="119"/>
      <c r="IVF86" s="119"/>
      <c r="IVG86" s="119"/>
      <c r="IVH86" s="116"/>
      <c r="IVI86" s="201"/>
      <c r="IVJ86" s="118"/>
      <c r="IVK86" s="119"/>
      <c r="IVL86" s="119"/>
      <c r="IVM86" s="119"/>
      <c r="IVN86" s="119"/>
      <c r="IVO86" s="119"/>
      <c r="IVP86" s="116"/>
      <c r="IVQ86" s="201"/>
      <c r="IVR86" s="118"/>
      <c r="IVS86" s="119"/>
      <c r="IVT86" s="119"/>
      <c r="IVU86" s="119"/>
      <c r="IVV86" s="119"/>
      <c r="IVW86" s="119"/>
      <c r="IVX86" s="116"/>
      <c r="IVY86" s="201"/>
      <c r="IVZ86" s="118"/>
      <c r="IWA86" s="119"/>
      <c r="IWB86" s="119"/>
      <c r="IWC86" s="119"/>
      <c r="IWD86" s="119"/>
      <c r="IWE86" s="119"/>
      <c r="IWF86" s="116"/>
      <c r="IWG86" s="201"/>
      <c r="IWH86" s="118"/>
      <c r="IWI86" s="119"/>
      <c r="IWJ86" s="119"/>
      <c r="IWK86" s="119"/>
      <c r="IWL86" s="119"/>
      <c r="IWM86" s="119"/>
      <c r="IWN86" s="116"/>
      <c r="IWO86" s="201"/>
      <c r="IWP86" s="118"/>
      <c r="IWQ86" s="119"/>
      <c r="IWR86" s="119"/>
      <c r="IWS86" s="119"/>
      <c r="IWT86" s="119"/>
      <c r="IWU86" s="119"/>
      <c r="IWV86" s="116"/>
      <c r="IWW86" s="201"/>
      <c r="IWX86" s="118"/>
      <c r="IWY86" s="119"/>
      <c r="IWZ86" s="119"/>
      <c r="IXA86" s="119"/>
      <c r="IXB86" s="119"/>
      <c r="IXC86" s="119"/>
      <c r="IXD86" s="116"/>
      <c r="IXE86" s="201"/>
      <c r="IXF86" s="118"/>
      <c r="IXG86" s="119"/>
      <c r="IXH86" s="119"/>
      <c r="IXI86" s="119"/>
      <c r="IXJ86" s="119"/>
      <c r="IXK86" s="119"/>
      <c r="IXL86" s="116"/>
      <c r="IXM86" s="201"/>
      <c r="IXN86" s="118"/>
      <c r="IXO86" s="119"/>
      <c r="IXP86" s="119"/>
      <c r="IXQ86" s="119"/>
      <c r="IXR86" s="119"/>
      <c r="IXS86" s="119"/>
      <c r="IXT86" s="116"/>
      <c r="IXU86" s="201"/>
      <c r="IXV86" s="118"/>
      <c r="IXW86" s="119"/>
      <c r="IXX86" s="119"/>
      <c r="IXY86" s="119"/>
      <c r="IXZ86" s="119"/>
      <c r="IYA86" s="119"/>
      <c r="IYB86" s="116"/>
      <c r="IYC86" s="201"/>
      <c r="IYD86" s="118"/>
      <c r="IYE86" s="119"/>
      <c r="IYF86" s="119"/>
      <c r="IYG86" s="119"/>
      <c r="IYH86" s="119"/>
      <c r="IYI86" s="119"/>
      <c r="IYJ86" s="116"/>
      <c r="IYK86" s="201"/>
      <c r="IYL86" s="118"/>
      <c r="IYM86" s="119"/>
      <c r="IYN86" s="119"/>
      <c r="IYO86" s="119"/>
      <c r="IYP86" s="119"/>
      <c r="IYQ86" s="119"/>
      <c r="IYR86" s="116"/>
      <c r="IYS86" s="201"/>
      <c r="IYT86" s="118"/>
      <c r="IYU86" s="119"/>
      <c r="IYV86" s="119"/>
      <c r="IYW86" s="119"/>
      <c r="IYX86" s="119"/>
      <c r="IYY86" s="119"/>
      <c r="IYZ86" s="116"/>
      <c r="IZA86" s="201"/>
      <c r="IZB86" s="118"/>
      <c r="IZC86" s="119"/>
      <c r="IZD86" s="119"/>
      <c r="IZE86" s="119"/>
      <c r="IZF86" s="119"/>
      <c r="IZG86" s="119"/>
      <c r="IZH86" s="116"/>
      <c r="IZI86" s="201"/>
      <c r="IZJ86" s="118"/>
      <c r="IZK86" s="119"/>
      <c r="IZL86" s="119"/>
      <c r="IZM86" s="119"/>
      <c r="IZN86" s="119"/>
      <c r="IZO86" s="119"/>
      <c r="IZP86" s="116"/>
      <c r="IZQ86" s="201"/>
      <c r="IZR86" s="118"/>
      <c r="IZS86" s="119"/>
      <c r="IZT86" s="119"/>
      <c r="IZU86" s="119"/>
      <c r="IZV86" s="119"/>
      <c r="IZW86" s="119"/>
      <c r="IZX86" s="116"/>
      <c r="IZY86" s="201"/>
      <c r="IZZ86" s="118"/>
      <c r="JAA86" s="119"/>
      <c r="JAB86" s="119"/>
      <c r="JAC86" s="119"/>
      <c r="JAD86" s="119"/>
      <c r="JAE86" s="119"/>
      <c r="JAF86" s="116"/>
      <c r="JAG86" s="201"/>
      <c r="JAH86" s="118"/>
      <c r="JAI86" s="119"/>
      <c r="JAJ86" s="119"/>
      <c r="JAK86" s="119"/>
      <c r="JAL86" s="119"/>
      <c r="JAM86" s="119"/>
      <c r="JAN86" s="116"/>
      <c r="JAO86" s="201"/>
      <c r="JAP86" s="118"/>
      <c r="JAQ86" s="119"/>
      <c r="JAR86" s="119"/>
      <c r="JAS86" s="119"/>
      <c r="JAT86" s="119"/>
      <c r="JAU86" s="119"/>
      <c r="JAV86" s="116"/>
      <c r="JAW86" s="201"/>
      <c r="JAX86" s="118"/>
      <c r="JAY86" s="119"/>
      <c r="JAZ86" s="119"/>
      <c r="JBA86" s="119"/>
      <c r="JBB86" s="119"/>
      <c r="JBC86" s="119"/>
      <c r="JBD86" s="116"/>
      <c r="JBE86" s="201"/>
      <c r="JBF86" s="118"/>
      <c r="JBG86" s="119"/>
      <c r="JBH86" s="119"/>
      <c r="JBI86" s="119"/>
      <c r="JBJ86" s="119"/>
      <c r="JBK86" s="119"/>
      <c r="JBL86" s="116"/>
      <c r="JBM86" s="201"/>
      <c r="JBN86" s="118"/>
      <c r="JBO86" s="119"/>
      <c r="JBP86" s="119"/>
      <c r="JBQ86" s="119"/>
      <c r="JBR86" s="119"/>
      <c r="JBS86" s="119"/>
      <c r="JBT86" s="116"/>
      <c r="JBU86" s="201"/>
      <c r="JBV86" s="118"/>
      <c r="JBW86" s="119"/>
      <c r="JBX86" s="119"/>
      <c r="JBY86" s="119"/>
      <c r="JBZ86" s="119"/>
      <c r="JCA86" s="119"/>
      <c r="JCB86" s="116"/>
      <c r="JCC86" s="201"/>
      <c r="JCD86" s="118"/>
      <c r="JCE86" s="119"/>
      <c r="JCF86" s="119"/>
      <c r="JCG86" s="119"/>
      <c r="JCH86" s="119"/>
      <c r="JCI86" s="119"/>
      <c r="JCJ86" s="116"/>
      <c r="JCK86" s="201"/>
      <c r="JCL86" s="118"/>
      <c r="JCM86" s="119"/>
      <c r="JCN86" s="119"/>
      <c r="JCO86" s="119"/>
      <c r="JCP86" s="119"/>
      <c r="JCQ86" s="119"/>
      <c r="JCR86" s="116"/>
      <c r="JCS86" s="201"/>
      <c r="JCT86" s="118"/>
      <c r="JCU86" s="119"/>
      <c r="JCV86" s="119"/>
      <c r="JCW86" s="119"/>
      <c r="JCX86" s="119"/>
      <c r="JCY86" s="119"/>
      <c r="JCZ86" s="116"/>
      <c r="JDA86" s="201"/>
      <c r="JDB86" s="118"/>
      <c r="JDC86" s="119"/>
      <c r="JDD86" s="119"/>
      <c r="JDE86" s="119"/>
      <c r="JDF86" s="119"/>
      <c r="JDG86" s="119"/>
      <c r="JDH86" s="116"/>
      <c r="JDI86" s="201"/>
      <c r="JDJ86" s="118"/>
      <c r="JDK86" s="119"/>
      <c r="JDL86" s="119"/>
      <c r="JDM86" s="119"/>
      <c r="JDN86" s="119"/>
      <c r="JDO86" s="119"/>
      <c r="JDP86" s="116"/>
      <c r="JDQ86" s="201"/>
      <c r="JDR86" s="118"/>
      <c r="JDS86" s="119"/>
      <c r="JDT86" s="119"/>
      <c r="JDU86" s="119"/>
      <c r="JDV86" s="119"/>
      <c r="JDW86" s="119"/>
      <c r="JDX86" s="116"/>
      <c r="JDY86" s="201"/>
      <c r="JDZ86" s="118"/>
      <c r="JEA86" s="119"/>
      <c r="JEB86" s="119"/>
      <c r="JEC86" s="119"/>
      <c r="JED86" s="119"/>
      <c r="JEE86" s="119"/>
      <c r="JEF86" s="116"/>
      <c r="JEG86" s="201"/>
      <c r="JEH86" s="118"/>
      <c r="JEI86" s="119"/>
      <c r="JEJ86" s="119"/>
      <c r="JEK86" s="119"/>
      <c r="JEL86" s="119"/>
      <c r="JEM86" s="119"/>
      <c r="JEN86" s="116"/>
      <c r="JEO86" s="201"/>
      <c r="JEP86" s="118"/>
      <c r="JEQ86" s="119"/>
      <c r="JER86" s="119"/>
      <c r="JES86" s="119"/>
      <c r="JET86" s="119"/>
      <c r="JEU86" s="119"/>
      <c r="JEV86" s="116"/>
      <c r="JEW86" s="201"/>
      <c r="JEX86" s="118"/>
      <c r="JEY86" s="119"/>
      <c r="JEZ86" s="119"/>
      <c r="JFA86" s="119"/>
      <c r="JFB86" s="119"/>
      <c r="JFC86" s="119"/>
      <c r="JFD86" s="116"/>
      <c r="JFE86" s="201"/>
      <c r="JFF86" s="118"/>
      <c r="JFG86" s="119"/>
      <c r="JFH86" s="119"/>
      <c r="JFI86" s="119"/>
      <c r="JFJ86" s="119"/>
      <c r="JFK86" s="119"/>
      <c r="JFL86" s="116"/>
      <c r="JFM86" s="201"/>
      <c r="JFN86" s="118"/>
      <c r="JFO86" s="119"/>
      <c r="JFP86" s="119"/>
      <c r="JFQ86" s="119"/>
      <c r="JFR86" s="119"/>
      <c r="JFS86" s="119"/>
      <c r="JFT86" s="116"/>
      <c r="JFU86" s="201"/>
      <c r="JFV86" s="118"/>
      <c r="JFW86" s="119"/>
      <c r="JFX86" s="119"/>
      <c r="JFY86" s="119"/>
      <c r="JFZ86" s="119"/>
      <c r="JGA86" s="119"/>
      <c r="JGB86" s="116"/>
      <c r="JGC86" s="201"/>
      <c r="JGD86" s="118"/>
      <c r="JGE86" s="119"/>
      <c r="JGF86" s="119"/>
      <c r="JGG86" s="119"/>
      <c r="JGH86" s="119"/>
      <c r="JGI86" s="119"/>
      <c r="JGJ86" s="116"/>
      <c r="JGK86" s="201"/>
      <c r="JGL86" s="118"/>
      <c r="JGM86" s="119"/>
      <c r="JGN86" s="119"/>
      <c r="JGO86" s="119"/>
      <c r="JGP86" s="119"/>
      <c r="JGQ86" s="119"/>
      <c r="JGR86" s="116"/>
      <c r="JGS86" s="201"/>
      <c r="JGT86" s="118"/>
      <c r="JGU86" s="119"/>
      <c r="JGV86" s="119"/>
      <c r="JGW86" s="119"/>
      <c r="JGX86" s="119"/>
      <c r="JGY86" s="119"/>
      <c r="JGZ86" s="116"/>
      <c r="JHA86" s="201"/>
      <c r="JHB86" s="118"/>
      <c r="JHC86" s="119"/>
      <c r="JHD86" s="119"/>
      <c r="JHE86" s="119"/>
      <c r="JHF86" s="119"/>
      <c r="JHG86" s="119"/>
      <c r="JHH86" s="116"/>
      <c r="JHI86" s="201"/>
      <c r="JHJ86" s="118"/>
      <c r="JHK86" s="119"/>
      <c r="JHL86" s="119"/>
      <c r="JHM86" s="119"/>
      <c r="JHN86" s="119"/>
      <c r="JHO86" s="119"/>
      <c r="JHP86" s="116"/>
      <c r="JHQ86" s="201"/>
      <c r="JHR86" s="118"/>
      <c r="JHS86" s="119"/>
      <c r="JHT86" s="119"/>
      <c r="JHU86" s="119"/>
      <c r="JHV86" s="119"/>
      <c r="JHW86" s="119"/>
      <c r="JHX86" s="116"/>
      <c r="JHY86" s="201"/>
      <c r="JHZ86" s="118"/>
      <c r="JIA86" s="119"/>
      <c r="JIB86" s="119"/>
      <c r="JIC86" s="119"/>
      <c r="JID86" s="119"/>
      <c r="JIE86" s="119"/>
      <c r="JIF86" s="116"/>
      <c r="JIG86" s="201"/>
      <c r="JIH86" s="118"/>
      <c r="JII86" s="119"/>
      <c r="JIJ86" s="119"/>
      <c r="JIK86" s="119"/>
      <c r="JIL86" s="119"/>
      <c r="JIM86" s="119"/>
      <c r="JIN86" s="116"/>
      <c r="JIO86" s="201"/>
      <c r="JIP86" s="118"/>
      <c r="JIQ86" s="119"/>
      <c r="JIR86" s="119"/>
      <c r="JIS86" s="119"/>
      <c r="JIT86" s="119"/>
      <c r="JIU86" s="119"/>
      <c r="JIV86" s="116"/>
      <c r="JIW86" s="201"/>
      <c r="JIX86" s="118"/>
      <c r="JIY86" s="119"/>
      <c r="JIZ86" s="119"/>
      <c r="JJA86" s="119"/>
      <c r="JJB86" s="119"/>
      <c r="JJC86" s="119"/>
      <c r="JJD86" s="116"/>
      <c r="JJE86" s="201"/>
      <c r="JJF86" s="118"/>
      <c r="JJG86" s="119"/>
      <c r="JJH86" s="119"/>
      <c r="JJI86" s="119"/>
      <c r="JJJ86" s="119"/>
      <c r="JJK86" s="119"/>
      <c r="JJL86" s="116"/>
      <c r="JJM86" s="201"/>
      <c r="JJN86" s="118"/>
      <c r="JJO86" s="119"/>
      <c r="JJP86" s="119"/>
      <c r="JJQ86" s="119"/>
      <c r="JJR86" s="119"/>
      <c r="JJS86" s="119"/>
      <c r="JJT86" s="116"/>
      <c r="JJU86" s="201"/>
      <c r="JJV86" s="118"/>
      <c r="JJW86" s="119"/>
      <c r="JJX86" s="119"/>
      <c r="JJY86" s="119"/>
      <c r="JJZ86" s="119"/>
      <c r="JKA86" s="119"/>
      <c r="JKB86" s="116"/>
      <c r="JKC86" s="201"/>
      <c r="JKD86" s="118"/>
      <c r="JKE86" s="119"/>
      <c r="JKF86" s="119"/>
      <c r="JKG86" s="119"/>
      <c r="JKH86" s="119"/>
      <c r="JKI86" s="119"/>
      <c r="JKJ86" s="116"/>
      <c r="JKK86" s="201"/>
      <c r="JKL86" s="118"/>
      <c r="JKM86" s="119"/>
      <c r="JKN86" s="119"/>
      <c r="JKO86" s="119"/>
      <c r="JKP86" s="119"/>
      <c r="JKQ86" s="119"/>
      <c r="JKR86" s="116"/>
      <c r="JKS86" s="201"/>
      <c r="JKT86" s="118"/>
      <c r="JKU86" s="119"/>
      <c r="JKV86" s="119"/>
      <c r="JKW86" s="119"/>
      <c r="JKX86" s="119"/>
      <c r="JKY86" s="119"/>
      <c r="JKZ86" s="116"/>
      <c r="JLA86" s="201"/>
      <c r="JLB86" s="118"/>
      <c r="JLC86" s="119"/>
      <c r="JLD86" s="119"/>
      <c r="JLE86" s="119"/>
      <c r="JLF86" s="119"/>
      <c r="JLG86" s="119"/>
      <c r="JLH86" s="116"/>
      <c r="JLI86" s="201"/>
      <c r="JLJ86" s="118"/>
      <c r="JLK86" s="119"/>
      <c r="JLL86" s="119"/>
      <c r="JLM86" s="119"/>
      <c r="JLN86" s="119"/>
      <c r="JLO86" s="119"/>
      <c r="JLP86" s="116"/>
      <c r="JLQ86" s="201"/>
      <c r="JLR86" s="118"/>
      <c r="JLS86" s="119"/>
      <c r="JLT86" s="119"/>
      <c r="JLU86" s="119"/>
      <c r="JLV86" s="119"/>
      <c r="JLW86" s="119"/>
      <c r="JLX86" s="116"/>
      <c r="JLY86" s="201"/>
      <c r="JLZ86" s="118"/>
      <c r="JMA86" s="119"/>
      <c r="JMB86" s="119"/>
      <c r="JMC86" s="119"/>
      <c r="JMD86" s="119"/>
      <c r="JME86" s="119"/>
      <c r="JMF86" s="116"/>
      <c r="JMG86" s="201"/>
      <c r="JMH86" s="118"/>
      <c r="JMI86" s="119"/>
      <c r="JMJ86" s="119"/>
      <c r="JMK86" s="119"/>
      <c r="JML86" s="119"/>
      <c r="JMM86" s="119"/>
      <c r="JMN86" s="116"/>
      <c r="JMO86" s="201"/>
      <c r="JMP86" s="118"/>
      <c r="JMQ86" s="119"/>
      <c r="JMR86" s="119"/>
      <c r="JMS86" s="119"/>
      <c r="JMT86" s="119"/>
      <c r="JMU86" s="119"/>
      <c r="JMV86" s="116"/>
      <c r="JMW86" s="201"/>
      <c r="JMX86" s="118"/>
      <c r="JMY86" s="119"/>
      <c r="JMZ86" s="119"/>
      <c r="JNA86" s="119"/>
      <c r="JNB86" s="119"/>
      <c r="JNC86" s="119"/>
      <c r="JND86" s="116"/>
      <c r="JNE86" s="201"/>
      <c r="JNF86" s="118"/>
      <c r="JNG86" s="119"/>
      <c r="JNH86" s="119"/>
      <c r="JNI86" s="119"/>
      <c r="JNJ86" s="119"/>
      <c r="JNK86" s="119"/>
      <c r="JNL86" s="116"/>
      <c r="JNM86" s="201"/>
      <c r="JNN86" s="118"/>
      <c r="JNO86" s="119"/>
      <c r="JNP86" s="119"/>
      <c r="JNQ86" s="119"/>
      <c r="JNR86" s="119"/>
      <c r="JNS86" s="119"/>
      <c r="JNT86" s="116"/>
      <c r="JNU86" s="201"/>
      <c r="JNV86" s="118"/>
      <c r="JNW86" s="119"/>
      <c r="JNX86" s="119"/>
      <c r="JNY86" s="119"/>
      <c r="JNZ86" s="119"/>
      <c r="JOA86" s="119"/>
      <c r="JOB86" s="116"/>
      <c r="JOC86" s="201"/>
      <c r="JOD86" s="118"/>
      <c r="JOE86" s="119"/>
      <c r="JOF86" s="119"/>
      <c r="JOG86" s="119"/>
      <c r="JOH86" s="119"/>
      <c r="JOI86" s="119"/>
      <c r="JOJ86" s="116"/>
      <c r="JOK86" s="201"/>
      <c r="JOL86" s="118"/>
      <c r="JOM86" s="119"/>
      <c r="JON86" s="119"/>
      <c r="JOO86" s="119"/>
      <c r="JOP86" s="119"/>
      <c r="JOQ86" s="119"/>
      <c r="JOR86" s="116"/>
      <c r="JOS86" s="201"/>
      <c r="JOT86" s="118"/>
      <c r="JOU86" s="119"/>
      <c r="JOV86" s="119"/>
      <c r="JOW86" s="119"/>
      <c r="JOX86" s="119"/>
      <c r="JOY86" s="119"/>
      <c r="JOZ86" s="116"/>
      <c r="JPA86" s="201"/>
      <c r="JPB86" s="118"/>
      <c r="JPC86" s="119"/>
      <c r="JPD86" s="119"/>
      <c r="JPE86" s="119"/>
      <c r="JPF86" s="119"/>
      <c r="JPG86" s="119"/>
      <c r="JPH86" s="116"/>
      <c r="JPI86" s="201"/>
      <c r="JPJ86" s="118"/>
      <c r="JPK86" s="119"/>
      <c r="JPL86" s="119"/>
      <c r="JPM86" s="119"/>
      <c r="JPN86" s="119"/>
      <c r="JPO86" s="119"/>
      <c r="JPP86" s="116"/>
      <c r="JPQ86" s="201"/>
      <c r="JPR86" s="118"/>
      <c r="JPS86" s="119"/>
      <c r="JPT86" s="119"/>
      <c r="JPU86" s="119"/>
      <c r="JPV86" s="119"/>
      <c r="JPW86" s="119"/>
      <c r="JPX86" s="116"/>
      <c r="JPY86" s="201"/>
      <c r="JPZ86" s="118"/>
      <c r="JQA86" s="119"/>
      <c r="JQB86" s="119"/>
      <c r="JQC86" s="119"/>
      <c r="JQD86" s="119"/>
      <c r="JQE86" s="119"/>
      <c r="JQF86" s="116"/>
      <c r="JQG86" s="201"/>
      <c r="JQH86" s="118"/>
      <c r="JQI86" s="119"/>
      <c r="JQJ86" s="119"/>
      <c r="JQK86" s="119"/>
      <c r="JQL86" s="119"/>
      <c r="JQM86" s="119"/>
      <c r="JQN86" s="116"/>
      <c r="JQO86" s="201"/>
      <c r="JQP86" s="118"/>
      <c r="JQQ86" s="119"/>
      <c r="JQR86" s="119"/>
      <c r="JQS86" s="119"/>
      <c r="JQT86" s="119"/>
      <c r="JQU86" s="119"/>
      <c r="JQV86" s="116"/>
      <c r="JQW86" s="201"/>
      <c r="JQX86" s="118"/>
      <c r="JQY86" s="119"/>
      <c r="JQZ86" s="119"/>
      <c r="JRA86" s="119"/>
      <c r="JRB86" s="119"/>
      <c r="JRC86" s="119"/>
      <c r="JRD86" s="116"/>
      <c r="JRE86" s="201"/>
      <c r="JRF86" s="118"/>
      <c r="JRG86" s="119"/>
      <c r="JRH86" s="119"/>
      <c r="JRI86" s="119"/>
      <c r="JRJ86" s="119"/>
      <c r="JRK86" s="119"/>
      <c r="JRL86" s="116"/>
      <c r="JRM86" s="201"/>
      <c r="JRN86" s="118"/>
      <c r="JRO86" s="119"/>
      <c r="JRP86" s="119"/>
      <c r="JRQ86" s="119"/>
      <c r="JRR86" s="119"/>
      <c r="JRS86" s="119"/>
      <c r="JRT86" s="116"/>
      <c r="JRU86" s="201"/>
      <c r="JRV86" s="118"/>
      <c r="JRW86" s="119"/>
      <c r="JRX86" s="119"/>
      <c r="JRY86" s="119"/>
      <c r="JRZ86" s="119"/>
      <c r="JSA86" s="119"/>
      <c r="JSB86" s="116"/>
      <c r="JSC86" s="201"/>
      <c r="JSD86" s="118"/>
      <c r="JSE86" s="119"/>
      <c r="JSF86" s="119"/>
      <c r="JSG86" s="119"/>
      <c r="JSH86" s="119"/>
      <c r="JSI86" s="119"/>
      <c r="JSJ86" s="116"/>
      <c r="JSK86" s="201"/>
      <c r="JSL86" s="118"/>
      <c r="JSM86" s="119"/>
      <c r="JSN86" s="119"/>
      <c r="JSO86" s="119"/>
      <c r="JSP86" s="119"/>
      <c r="JSQ86" s="119"/>
      <c r="JSR86" s="116"/>
      <c r="JSS86" s="201"/>
      <c r="JST86" s="118"/>
      <c r="JSU86" s="119"/>
      <c r="JSV86" s="119"/>
      <c r="JSW86" s="119"/>
      <c r="JSX86" s="119"/>
      <c r="JSY86" s="119"/>
      <c r="JSZ86" s="116"/>
      <c r="JTA86" s="201"/>
      <c r="JTB86" s="118"/>
      <c r="JTC86" s="119"/>
      <c r="JTD86" s="119"/>
      <c r="JTE86" s="119"/>
      <c r="JTF86" s="119"/>
      <c r="JTG86" s="119"/>
      <c r="JTH86" s="116"/>
      <c r="JTI86" s="201"/>
      <c r="JTJ86" s="118"/>
      <c r="JTK86" s="119"/>
      <c r="JTL86" s="119"/>
      <c r="JTM86" s="119"/>
      <c r="JTN86" s="119"/>
      <c r="JTO86" s="119"/>
      <c r="JTP86" s="116"/>
      <c r="JTQ86" s="201"/>
      <c r="JTR86" s="118"/>
      <c r="JTS86" s="119"/>
      <c r="JTT86" s="119"/>
      <c r="JTU86" s="119"/>
      <c r="JTV86" s="119"/>
      <c r="JTW86" s="119"/>
      <c r="JTX86" s="116"/>
      <c r="JTY86" s="201"/>
      <c r="JTZ86" s="118"/>
      <c r="JUA86" s="119"/>
      <c r="JUB86" s="119"/>
      <c r="JUC86" s="119"/>
      <c r="JUD86" s="119"/>
      <c r="JUE86" s="119"/>
      <c r="JUF86" s="116"/>
      <c r="JUG86" s="201"/>
      <c r="JUH86" s="118"/>
      <c r="JUI86" s="119"/>
      <c r="JUJ86" s="119"/>
      <c r="JUK86" s="119"/>
      <c r="JUL86" s="119"/>
      <c r="JUM86" s="119"/>
      <c r="JUN86" s="116"/>
      <c r="JUO86" s="201"/>
      <c r="JUP86" s="118"/>
      <c r="JUQ86" s="119"/>
      <c r="JUR86" s="119"/>
      <c r="JUS86" s="119"/>
      <c r="JUT86" s="119"/>
      <c r="JUU86" s="119"/>
      <c r="JUV86" s="116"/>
      <c r="JUW86" s="201"/>
      <c r="JUX86" s="118"/>
      <c r="JUY86" s="119"/>
      <c r="JUZ86" s="119"/>
      <c r="JVA86" s="119"/>
      <c r="JVB86" s="119"/>
      <c r="JVC86" s="119"/>
      <c r="JVD86" s="116"/>
      <c r="JVE86" s="201"/>
      <c r="JVF86" s="118"/>
      <c r="JVG86" s="119"/>
      <c r="JVH86" s="119"/>
      <c r="JVI86" s="119"/>
      <c r="JVJ86" s="119"/>
      <c r="JVK86" s="119"/>
      <c r="JVL86" s="116"/>
      <c r="JVM86" s="201"/>
      <c r="JVN86" s="118"/>
      <c r="JVO86" s="119"/>
      <c r="JVP86" s="119"/>
      <c r="JVQ86" s="119"/>
      <c r="JVR86" s="119"/>
      <c r="JVS86" s="119"/>
      <c r="JVT86" s="116"/>
      <c r="JVU86" s="201"/>
      <c r="JVV86" s="118"/>
      <c r="JVW86" s="119"/>
      <c r="JVX86" s="119"/>
      <c r="JVY86" s="119"/>
      <c r="JVZ86" s="119"/>
      <c r="JWA86" s="119"/>
      <c r="JWB86" s="116"/>
      <c r="JWC86" s="201"/>
      <c r="JWD86" s="118"/>
      <c r="JWE86" s="119"/>
      <c r="JWF86" s="119"/>
      <c r="JWG86" s="119"/>
      <c r="JWH86" s="119"/>
      <c r="JWI86" s="119"/>
      <c r="JWJ86" s="116"/>
      <c r="JWK86" s="201"/>
      <c r="JWL86" s="118"/>
      <c r="JWM86" s="119"/>
      <c r="JWN86" s="119"/>
      <c r="JWO86" s="119"/>
      <c r="JWP86" s="119"/>
      <c r="JWQ86" s="119"/>
      <c r="JWR86" s="116"/>
      <c r="JWS86" s="201"/>
      <c r="JWT86" s="118"/>
      <c r="JWU86" s="119"/>
      <c r="JWV86" s="119"/>
      <c r="JWW86" s="119"/>
      <c r="JWX86" s="119"/>
      <c r="JWY86" s="119"/>
      <c r="JWZ86" s="116"/>
      <c r="JXA86" s="201"/>
      <c r="JXB86" s="118"/>
      <c r="JXC86" s="119"/>
      <c r="JXD86" s="119"/>
      <c r="JXE86" s="119"/>
      <c r="JXF86" s="119"/>
      <c r="JXG86" s="119"/>
      <c r="JXH86" s="116"/>
      <c r="JXI86" s="201"/>
      <c r="JXJ86" s="118"/>
      <c r="JXK86" s="119"/>
      <c r="JXL86" s="119"/>
      <c r="JXM86" s="119"/>
      <c r="JXN86" s="119"/>
      <c r="JXO86" s="119"/>
      <c r="JXP86" s="116"/>
      <c r="JXQ86" s="201"/>
      <c r="JXR86" s="118"/>
      <c r="JXS86" s="119"/>
      <c r="JXT86" s="119"/>
      <c r="JXU86" s="119"/>
      <c r="JXV86" s="119"/>
      <c r="JXW86" s="119"/>
      <c r="JXX86" s="116"/>
      <c r="JXY86" s="201"/>
      <c r="JXZ86" s="118"/>
      <c r="JYA86" s="119"/>
      <c r="JYB86" s="119"/>
      <c r="JYC86" s="119"/>
      <c r="JYD86" s="119"/>
      <c r="JYE86" s="119"/>
      <c r="JYF86" s="116"/>
      <c r="JYG86" s="201"/>
      <c r="JYH86" s="118"/>
      <c r="JYI86" s="119"/>
      <c r="JYJ86" s="119"/>
      <c r="JYK86" s="119"/>
      <c r="JYL86" s="119"/>
      <c r="JYM86" s="119"/>
      <c r="JYN86" s="116"/>
      <c r="JYO86" s="201"/>
      <c r="JYP86" s="118"/>
      <c r="JYQ86" s="119"/>
      <c r="JYR86" s="119"/>
      <c r="JYS86" s="119"/>
      <c r="JYT86" s="119"/>
      <c r="JYU86" s="119"/>
      <c r="JYV86" s="116"/>
      <c r="JYW86" s="201"/>
      <c r="JYX86" s="118"/>
      <c r="JYY86" s="119"/>
      <c r="JYZ86" s="119"/>
      <c r="JZA86" s="119"/>
      <c r="JZB86" s="119"/>
      <c r="JZC86" s="119"/>
      <c r="JZD86" s="116"/>
      <c r="JZE86" s="201"/>
      <c r="JZF86" s="118"/>
      <c r="JZG86" s="119"/>
      <c r="JZH86" s="119"/>
      <c r="JZI86" s="119"/>
      <c r="JZJ86" s="119"/>
      <c r="JZK86" s="119"/>
      <c r="JZL86" s="116"/>
      <c r="JZM86" s="201"/>
      <c r="JZN86" s="118"/>
      <c r="JZO86" s="119"/>
      <c r="JZP86" s="119"/>
      <c r="JZQ86" s="119"/>
      <c r="JZR86" s="119"/>
      <c r="JZS86" s="119"/>
      <c r="JZT86" s="116"/>
      <c r="JZU86" s="201"/>
      <c r="JZV86" s="118"/>
      <c r="JZW86" s="119"/>
      <c r="JZX86" s="119"/>
      <c r="JZY86" s="119"/>
      <c r="JZZ86" s="119"/>
      <c r="KAA86" s="119"/>
      <c r="KAB86" s="116"/>
      <c r="KAC86" s="201"/>
      <c r="KAD86" s="118"/>
      <c r="KAE86" s="119"/>
      <c r="KAF86" s="119"/>
      <c r="KAG86" s="119"/>
      <c r="KAH86" s="119"/>
      <c r="KAI86" s="119"/>
      <c r="KAJ86" s="116"/>
      <c r="KAK86" s="201"/>
      <c r="KAL86" s="118"/>
      <c r="KAM86" s="119"/>
      <c r="KAN86" s="119"/>
      <c r="KAO86" s="119"/>
      <c r="KAP86" s="119"/>
      <c r="KAQ86" s="119"/>
      <c r="KAR86" s="116"/>
      <c r="KAS86" s="201"/>
      <c r="KAT86" s="118"/>
      <c r="KAU86" s="119"/>
      <c r="KAV86" s="119"/>
      <c r="KAW86" s="119"/>
      <c r="KAX86" s="119"/>
      <c r="KAY86" s="119"/>
      <c r="KAZ86" s="116"/>
      <c r="KBA86" s="201"/>
      <c r="KBB86" s="118"/>
      <c r="KBC86" s="119"/>
      <c r="KBD86" s="119"/>
      <c r="KBE86" s="119"/>
      <c r="KBF86" s="119"/>
      <c r="KBG86" s="119"/>
      <c r="KBH86" s="116"/>
      <c r="KBI86" s="201"/>
      <c r="KBJ86" s="118"/>
      <c r="KBK86" s="119"/>
      <c r="KBL86" s="119"/>
      <c r="KBM86" s="119"/>
      <c r="KBN86" s="119"/>
      <c r="KBO86" s="119"/>
      <c r="KBP86" s="116"/>
      <c r="KBQ86" s="201"/>
      <c r="KBR86" s="118"/>
      <c r="KBS86" s="119"/>
      <c r="KBT86" s="119"/>
      <c r="KBU86" s="119"/>
      <c r="KBV86" s="119"/>
      <c r="KBW86" s="119"/>
      <c r="KBX86" s="116"/>
      <c r="KBY86" s="201"/>
      <c r="KBZ86" s="118"/>
      <c r="KCA86" s="119"/>
      <c r="KCB86" s="119"/>
      <c r="KCC86" s="119"/>
      <c r="KCD86" s="119"/>
      <c r="KCE86" s="119"/>
      <c r="KCF86" s="116"/>
      <c r="KCG86" s="201"/>
      <c r="KCH86" s="118"/>
      <c r="KCI86" s="119"/>
      <c r="KCJ86" s="119"/>
      <c r="KCK86" s="119"/>
      <c r="KCL86" s="119"/>
      <c r="KCM86" s="119"/>
      <c r="KCN86" s="116"/>
      <c r="KCO86" s="201"/>
      <c r="KCP86" s="118"/>
      <c r="KCQ86" s="119"/>
      <c r="KCR86" s="119"/>
      <c r="KCS86" s="119"/>
      <c r="KCT86" s="119"/>
      <c r="KCU86" s="119"/>
      <c r="KCV86" s="116"/>
      <c r="KCW86" s="201"/>
      <c r="KCX86" s="118"/>
      <c r="KCY86" s="119"/>
      <c r="KCZ86" s="119"/>
      <c r="KDA86" s="119"/>
      <c r="KDB86" s="119"/>
      <c r="KDC86" s="119"/>
      <c r="KDD86" s="116"/>
      <c r="KDE86" s="201"/>
      <c r="KDF86" s="118"/>
      <c r="KDG86" s="119"/>
      <c r="KDH86" s="119"/>
      <c r="KDI86" s="119"/>
      <c r="KDJ86" s="119"/>
      <c r="KDK86" s="119"/>
      <c r="KDL86" s="116"/>
      <c r="KDM86" s="201"/>
      <c r="KDN86" s="118"/>
      <c r="KDO86" s="119"/>
      <c r="KDP86" s="119"/>
      <c r="KDQ86" s="119"/>
      <c r="KDR86" s="119"/>
      <c r="KDS86" s="119"/>
      <c r="KDT86" s="116"/>
      <c r="KDU86" s="201"/>
      <c r="KDV86" s="118"/>
      <c r="KDW86" s="119"/>
      <c r="KDX86" s="119"/>
      <c r="KDY86" s="119"/>
      <c r="KDZ86" s="119"/>
      <c r="KEA86" s="119"/>
      <c r="KEB86" s="116"/>
      <c r="KEC86" s="201"/>
      <c r="KED86" s="118"/>
      <c r="KEE86" s="119"/>
      <c r="KEF86" s="119"/>
      <c r="KEG86" s="119"/>
      <c r="KEH86" s="119"/>
      <c r="KEI86" s="119"/>
      <c r="KEJ86" s="116"/>
      <c r="KEK86" s="201"/>
      <c r="KEL86" s="118"/>
      <c r="KEM86" s="119"/>
      <c r="KEN86" s="119"/>
      <c r="KEO86" s="119"/>
      <c r="KEP86" s="119"/>
      <c r="KEQ86" s="119"/>
      <c r="KER86" s="116"/>
      <c r="KES86" s="201"/>
      <c r="KET86" s="118"/>
      <c r="KEU86" s="119"/>
      <c r="KEV86" s="119"/>
      <c r="KEW86" s="119"/>
      <c r="KEX86" s="119"/>
      <c r="KEY86" s="119"/>
      <c r="KEZ86" s="116"/>
      <c r="KFA86" s="201"/>
      <c r="KFB86" s="118"/>
      <c r="KFC86" s="119"/>
      <c r="KFD86" s="119"/>
      <c r="KFE86" s="119"/>
      <c r="KFF86" s="119"/>
      <c r="KFG86" s="119"/>
      <c r="KFH86" s="116"/>
      <c r="KFI86" s="201"/>
      <c r="KFJ86" s="118"/>
      <c r="KFK86" s="119"/>
      <c r="KFL86" s="119"/>
      <c r="KFM86" s="119"/>
      <c r="KFN86" s="119"/>
      <c r="KFO86" s="119"/>
      <c r="KFP86" s="116"/>
      <c r="KFQ86" s="201"/>
      <c r="KFR86" s="118"/>
      <c r="KFS86" s="119"/>
      <c r="KFT86" s="119"/>
      <c r="KFU86" s="119"/>
      <c r="KFV86" s="119"/>
      <c r="KFW86" s="119"/>
      <c r="KFX86" s="116"/>
      <c r="KFY86" s="201"/>
      <c r="KFZ86" s="118"/>
      <c r="KGA86" s="119"/>
      <c r="KGB86" s="119"/>
      <c r="KGC86" s="119"/>
      <c r="KGD86" s="119"/>
      <c r="KGE86" s="119"/>
      <c r="KGF86" s="116"/>
      <c r="KGG86" s="201"/>
      <c r="KGH86" s="118"/>
      <c r="KGI86" s="119"/>
      <c r="KGJ86" s="119"/>
      <c r="KGK86" s="119"/>
      <c r="KGL86" s="119"/>
      <c r="KGM86" s="119"/>
      <c r="KGN86" s="116"/>
      <c r="KGO86" s="201"/>
      <c r="KGP86" s="118"/>
      <c r="KGQ86" s="119"/>
      <c r="KGR86" s="119"/>
      <c r="KGS86" s="119"/>
      <c r="KGT86" s="119"/>
      <c r="KGU86" s="119"/>
      <c r="KGV86" s="116"/>
      <c r="KGW86" s="201"/>
      <c r="KGX86" s="118"/>
      <c r="KGY86" s="119"/>
      <c r="KGZ86" s="119"/>
      <c r="KHA86" s="119"/>
      <c r="KHB86" s="119"/>
      <c r="KHC86" s="119"/>
      <c r="KHD86" s="116"/>
      <c r="KHE86" s="201"/>
      <c r="KHF86" s="118"/>
      <c r="KHG86" s="119"/>
      <c r="KHH86" s="119"/>
      <c r="KHI86" s="119"/>
      <c r="KHJ86" s="119"/>
      <c r="KHK86" s="119"/>
      <c r="KHL86" s="116"/>
      <c r="KHM86" s="201"/>
      <c r="KHN86" s="118"/>
      <c r="KHO86" s="119"/>
      <c r="KHP86" s="119"/>
      <c r="KHQ86" s="119"/>
      <c r="KHR86" s="119"/>
      <c r="KHS86" s="119"/>
      <c r="KHT86" s="116"/>
      <c r="KHU86" s="201"/>
      <c r="KHV86" s="118"/>
      <c r="KHW86" s="119"/>
      <c r="KHX86" s="119"/>
      <c r="KHY86" s="119"/>
      <c r="KHZ86" s="119"/>
      <c r="KIA86" s="119"/>
      <c r="KIB86" s="116"/>
      <c r="KIC86" s="201"/>
      <c r="KID86" s="118"/>
      <c r="KIE86" s="119"/>
      <c r="KIF86" s="119"/>
      <c r="KIG86" s="119"/>
      <c r="KIH86" s="119"/>
      <c r="KII86" s="119"/>
      <c r="KIJ86" s="116"/>
      <c r="KIK86" s="201"/>
      <c r="KIL86" s="118"/>
      <c r="KIM86" s="119"/>
      <c r="KIN86" s="119"/>
      <c r="KIO86" s="119"/>
      <c r="KIP86" s="119"/>
      <c r="KIQ86" s="119"/>
      <c r="KIR86" s="116"/>
      <c r="KIS86" s="201"/>
      <c r="KIT86" s="118"/>
      <c r="KIU86" s="119"/>
      <c r="KIV86" s="119"/>
      <c r="KIW86" s="119"/>
      <c r="KIX86" s="119"/>
      <c r="KIY86" s="119"/>
      <c r="KIZ86" s="116"/>
      <c r="KJA86" s="201"/>
      <c r="KJB86" s="118"/>
      <c r="KJC86" s="119"/>
      <c r="KJD86" s="119"/>
      <c r="KJE86" s="119"/>
      <c r="KJF86" s="119"/>
      <c r="KJG86" s="119"/>
      <c r="KJH86" s="116"/>
      <c r="KJI86" s="201"/>
      <c r="KJJ86" s="118"/>
      <c r="KJK86" s="119"/>
      <c r="KJL86" s="119"/>
      <c r="KJM86" s="119"/>
      <c r="KJN86" s="119"/>
      <c r="KJO86" s="119"/>
      <c r="KJP86" s="116"/>
      <c r="KJQ86" s="201"/>
      <c r="KJR86" s="118"/>
      <c r="KJS86" s="119"/>
      <c r="KJT86" s="119"/>
      <c r="KJU86" s="119"/>
      <c r="KJV86" s="119"/>
      <c r="KJW86" s="119"/>
      <c r="KJX86" s="116"/>
      <c r="KJY86" s="201"/>
      <c r="KJZ86" s="118"/>
      <c r="KKA86" s="119"/>
      <c r="KKB86" s="119"/>
      <c r="KKC86" s="119"/>
      <c r="KKD86" s="119"/>
      <c r="KKE86" s="119"/>
      <c r="KKF86" s="116"/>
      <c r="KKG86" s="201"/>
      <c r="KKH86" s="118"/>
      <c r="KKI86" s="119"/>
      <c r="KKJ86" s="119"/>
      <c r="KKK86" s="119"/>
      <c r="KKL86" s="119"/>
      <c r="KKM86" s="119"/>
      <c r="KKN86" s="116"/>
      <c r="KKO86" s="201"/>
      <c r="KKP86" s="118"/>
      <c r="KKQ86" s="119"/>
      <c r="KKR86" s="119"/>
      <c r="KKS86" s="119"/>
      <c r="KKT86" s="119"/>
      <c r="KKU86" s="119"/>
      <c r="KKV86" s="116"/>
      <c r="KKW86" s="201"/>
      <c r="KKX86" s="118"/>
      <c r="KKY86" s="119"/>
      <c r="KKZ86" s="119"/>
      <c r="KLA86" s="119"/>
      <c r="KLB86" s="119"/>
      <c r="KLC86" s="119"/>
      <c r="KLD86" s="116"/>
      <c r="KLE86" s="201"/>
      <c r="KLF86" s="118"/>
      <c r="KLG86" s="119"/>
      <c r="KLH86" s="119"/>
      <c r="KLI86" s="119"/>
      <c r="KLJ86" s="119"/>
      <c r="KLK86" s="119"/>
      <c r="KLL86" s="116"/>
      <c r="KLM86" s="201"/>
      <c r="KLN86" s="118"/>
      <c r="KLO86" s="119"/>
      <c r="KLP86" s="119"/>
      <c r="KLQ86" s="119"/>
      <c r="KLR86" s="119"/>
      <c r="KLS86" s="119"/>
      <c r="KLT86" s="116"/>
      <c r="KLU86" s="201"/>
      <c r="KLV86" s="118"/>
      <c r="KLW86" s="119"/>
      <c r="KLX86" s="119"/>
      <c r="KLY86" s="119"/>
      <c r="KLZ86" s="119"/>
      <c r="KMA86" s="119"/>
      <c r="KMB86" s="116"/>
      <c r="KMC86" s="201"/>
      <c r="KMD86" s="118"/>
      <c r="KME86" s="119"/>
      <c r="KMF86" s="119"/>
      <c r="KMG86" s="119"/>
      <c r="KMH86" s="119"/>
      <c r="KMI86" s="119"/>
      <c r="KMJ86" s="116"/>
      <c r="KMK86" s="201"/>
      <c r="KML86" s="118"/>
      <c r="KMM86" s="119"/>
      <c r="KMN86" s="119"/>
      <c r="KMO86" s="119"/>
      <c r="KMP86" s="119"/>
      <c r="KMQ86" s="119"/>
      <c r="KMR86" s="116"/>
      <c r="KMS86" s="201"/>
      <c r="KMT86" s="118"/>
      <c r="KMU86" s="119"/>
      <c r="KMV86" s="119"/>
      <c r="KMW86" s="119"/>
      <c r="KMX86" s="119"/>
      <c r="KMY86" s="119"/>
      <c r="KMZ86" s="116"/>
      <c r="KNA86" s="201"/>
      <c r="KNB86" s="118"/>
      <c r="KNC86" s="119"/>
      <c r="KND86" s="119"/>
      <c r="KNE86" s="119"/>
      <c r="KNF86" s="119"/>
      <c r="KNG86" s="119"/>
      <c r="KNH86" s="116"/>
      <c r="KNI86" s="201"/>
      <c r="KNJ86" s="118"/>
      <c r="KNK86" s="119"/>
      <c r="KNL86" s="119"/>
      <c r="KNM86" s="119"/>
      <c r="KNN86" s="119"/>
      <c r="KNO86" s="119"/>
      <c r="KNP86" s="116"/>
      <c r="KNQ86" s="201"/>
      <c r="KNR86" s="118"/>
      <c r="KNS86" s="119"/>
      <c r="KNT86" s="119"/>
      <c r="KNU86" s="119"/>
      <c r="KNV86" s="119"/>
      <c r="KNW86" s="119"/>
      <c r="KNX86" s="116"/>
      <c r="KNY86" s="201"/>
      <c r="KNZ86" s="118"/>
      <c r="KOA86" s="119"/>
      <c r="KOB86" s="119"/>
      <c r="KOC86" s="119"/>
      <c r="KOD86" s="119"/>
      <c r="KOE86" s="119"/>
      <c r="KOF86" s="116"/>
      <c r="KOG86" s="201"/>
      <c r="KOH86" s="118"/>
      <c r="KOI86" s="119"/>
      <c r="KOJ86" s="119"/>
      <c r="KOK86" s="119"/>
      <c r="KOL86" s="119"/>
      <c r="KOM86" s="119"/>
      <c r="KON86" s="116"/>
      <c r="KOO86" s="201"/>
      <c r="KOP86" s="118"/>
      <c r="KOQ86" s="119"/>
      <c r="KOR86" s="119"/>
      <c r="KOS86" s="119"/>
      <c r="KOT86" s="119"/>
      <c r="KOU86" s="119"/>
      <c r="KOV86" s="116"/>
      <c r="KOW86" s="201"/>
      <c r="KOX86" s="118"/>
      <c r="KOY86" s="119"/>
      <c r="KOZ86" s="119"/>
      <c r="KPA86" s="119"/>
      <c r="KPB86" s="119"/>
      <c r="KPC86" s="119"/>
      <c r="KPD86" s="116"/>
      <c r="KPE86" s="201"/>
      <c r="KPF86" s="118"/>
      <c r="KPG86" s="119"/>
      <c r="KPH86" s="119"/>
      <c r="KPI86" s="119"/>
      <c r="KPJ86" s="119"/>
      <c r="KPK86" s="119"/>
      <c r="KPL86" s="116"/>
      <c r="KPM86" s="201"/>
      <c r="KPN86" s="118"/>
      <c r="KPO86" s="119"/>
      <c r="KPP86" s="119"/>
      <c r="KPQ86" s="119"/>
      <c r="KPR86" s="119"/>
      <c r="KPS86" s="119"/>
      <c r="KPT86" s="116"/>
      <c r="KPU86" s="201"/>
      <c r="KPV86" s="118"/>
      <c r="KPW86" s="119"/>
      <c r="KPX86" s="119"/>
      <c r="KPY86" s="119"/>
      <c r="KPZ86" s="119"/>
      <c r="KQA86" s="119"/>
      <c r="KQB86" s="116"/>
      <c r="KQC86" s="201"/>
      <c r="KQD86" s="118"/>
      <c r="KQE86" s="119"/>
      <c r="KQF86" s="119"/>
      <c r="KQG86" s="119"/>
      <c r="KQH86" s="119"/>
      <c r="KQI86" s="119"/>
      <c r="KQJ86" s="116"/>
      <c r="KQK86" s="201"/>
      <c r="KQL86" s="118"/>
      <c r="KQM86" s="119"/>
      <c r="KQN86" s="119"/>
      <c r="KQO86" s="119"/>
      <c r="KQP86" s="119"/>
      <c r="KQQ86" s="119"/>
      <c r="KQR86" s="116"/>
      <c r="KQS86" s="201"/>
      <c r="KQT86" s="118"/>
      <c r="KQU86" s="119"/>
      <c r="KQV86" s="119"/>
      <c r="KQW86" s="119"/>
      <c r="KQX86" s="119"/>
      <c r="KQY86" s="119"/>
      <c r="KQZ86" s="116"/>
      <c r="KRA86" s="201"/>
      <c r="KRB86" s="118"/>
      <c r="KRC86" s="119"/>
      <c r="KRD86" s="119"/>
      <c r="KRE86" s="119"/>
      <c r="KRF86" s="119"/>
      <c r="KRG86" s="119"/>
      <c r="KRH86" s="116"/>
      <c r="KRI86" s="201"/>
      <c r="KRJ86" s="118"/>
      <c r="KRK86" s="119"/>
      <c r="KRL86" s="119"/>
      <c r="KRM86" s="119"/>
      <c r="KRN86" s="119"/>
      <c r="KRO86" s="119"/>
      <c r="KRP86" s="116"/>
      <c r="KRQ86" s="201"/>
      <c r="KRR86" s="118"/>
      <c r="KRS86" s="119"/>
      <c r="KRT86" s="119"/>
      <c r="KRU86" s="119"/>
      <c r="KRV86" s="119"/>
      <c r="KRW86" s="119"/>
      <c r="KRX86" s="116"/>
      <c r="KRY86" s="201"/>
      <c r="KRZ86" s="118"/>
      <c r="KSA86" s="119"/>
      <c r="KSB86" s="119"/>
      <c r="KSC86" s="119"/>
      <c r="KSD86" s="119"/>
      <c r="KSE86" s="119"/>
      <c r="KSF86" s="116"/>
      <c r="KSG86" s="201"/>
      <c r="KSH86" s="118"/>
      <c r="KSI86" s="119"/>
      <c r="KSJ86" s="119"/>
      <c r="KSK86" s="119"/>
      <c r="KSL86" s="119"/>
      <c r="KSM86" s="119"/>
      <c r="KSN86" s="116"/>
      <c r="KSO86" s="201"/>
      <c r="KSP86" s="118"/>
      <c r="KSQ86" s="119"/>
      <c r="KSR86" s="119"/>
      <c r="KSS86" s="119"/>
      <c r="KST86" s="119"/>
      <c r="KSU86" s="119"/>
      <c r="KSV86" s="116"/>
      <c r="KSW86" s="201"/>
      <c r="KSX86" s="118"/>
      <c r="KSY86" s="119"/>
      <c r="KSZ86" s="119"/>
      <c r="KTA86" s="119"/>
      <c r="KTB86" s="119"/>
      <c r="KTC86" s="119"/>
      <c r="KTD86" s="116"/>
      <c r="KTE86" s="201"/>
      <c r="KTF86" s="118"/>
      <c r="KTG86" s="119"/>
      <c r="KTH86" s="119"/>
      <c r="KTI86" s="119"/>
      <c r="KTJ86" s="119"/>
      <c r="KTK86" s="119"/>
      <c r="KTL86" s="116"/>
      <c r="KTM86" s="201"/>
      <c r="KTN86" s="118"/>
      <c r="KTO86" s="119"/>
      <c r="KTP86" s="119"/>
      <c r="KTQ86" s="119"/>
      <c r="KTR86" s="119"/>
      <c r="KTS86" s="119"/>
      <c r="KTT86" s="116"/>
      <c r="KTU86" s="201"/>
      <c r="KTV86" s="118"/>
      <c r="KTW86" s="119"/>
      <c r="KTX86" s="119"/>
      <c r="KTY86" s="119"/>
      <c r="KTZ86" s="119"/>
      <c r="KUA86" s="119"/>
      <c r="KUB86" s="116"/>
      <c r="KUC86" s="201"/>
      <c r="KUD86" s="118"/>
      <c r="KUE86" s="119"/>
      <c r="KUF86" s="119"/>
      <c r="KUG86" s="119"/>
      <c r="KUH86" s="119"/>
      <c r="KUI86" s="119"/>
      <c r="KUJ86" s="116"/>
      <c r="KUK86" s="201"/>
      <c r="KUL86" s="118"/>
      <c r="KUM86" s="119"/>
      <c r="KUN86" s="119"/>
      <c r="KUO86" s="119"/>
      <c r="KUP86" s="119"/>
      <c r="KUQ86" s="119"/>
      <c r="KUR86" s="116"/>
      <c r="KUS86" s="201"/>
      <c r="KUT86" s="118"/>
      <c r="KUU86" s="119"/>
      <c r="KUV86" s="119"/>
      <c r="KUW86" s="119"/>
      <c r="KUX86" s="119"/>
      <c r="KUY86" s="119"/>
      <c r="KUZ86" s="116"/>
      <c r="KVA86" s="201"/>
      <c r="KVB86" s="118"/>
      <c r="KVC86" s="119"/>
      <c r="KVD86" s="119"/>
      <c r="KVE86" s="119"/>
      <c r="KVF86" s="119"/>
      <c r="KVG86" s="119"/>
      <c r="KVH86" s="116"/>
      <c r="KVI86" s="201"/>
      <c r="KVJ86" s="118"/>
      <c r="KVK86" s="119"/>
      <c r="KVL86" s="119"/>
      <c r="KVM86" s="119"/>
      <c r="KVN86" s="119"/>
      <c r="KVO86" s="119"/>
      <c r="KVP86" s="116"/>
      <c r="KVQ86" s="201"/>
      <c r="KVR86" s="118"/>
      <c r="KVS86" s="119"/>
      <c r="KVT86" s="119"/>
      <c r="KVU86" s="119"/>
      <c r="KVV86" s="119"/>
      <c r="KVW86" s="119"/>
      <c r="KVX86" s="116"/>
      <c r="KVY86" s="201"/>
      <c r="KVZ86" s="118"/>
      <c r="KWA86" s="119"/>
      <c r="KWB86" s="119"/>
      <c r="KWC86" s="119"/>
      <c r="KWD86" s="119"/>
      <c r="KWE86" s="119"/>
      <c r="KWF86" s="116"/>
      <c r="KWG86" s="201"/>
      <c r="KWH86" s="118"/>
      <c r="KWI86" s="119"/>
      <c r="KWJ86" s="119"/>
      <c r="KWK86" s="119"/>
      <c r="KWL86" s="119"/>
      <c r="KWM86" s="119"/>
      <c r="KWN86" s="116"/>
      <c r="KWO86" s="201"/>
      <c r="KWP86" s="118"/>
      <c r="KWQ86" s="119"/>
      <c r="KWR86" s="119"/>
      <c r="KWS86" s="119"/>
      <c r="KWT86" s="119"/>
      <c r="KWU86" s="119"/>
      <c r="KWV86" s="116"/>
      <c r="KWW86" s="201"/>
      <c r="KWX86" s="118"/>
      <c r="KWY86" s="119"/>
      <c r="KWZ86" s="119"/>
      <c r="KXA86" s="119"/>
      <c r="KXB86" s="119"/>
      <c r="KXC86" s="119"/>
      <c r="KXD86" s="116"/>
      <c r="KXE86" s="201"/>
      <c r="KXF86" s="118"/>
      <c r="KXG86" s="119"/>
      <c r="KXH86" s="119"/>
      <c r="KXI86" s="119"/>
      <c r="KXJ86" s="119"/>
      <c r="KXK86" s="119"/>
      <c r="KXL86" s="116"/>
      <c r="KXM86" s="201"/>
      <c r="KXN86" s="118"/>
      <c r="KXO86" s="119"/>
      <c r="KXP86" s="119"/>
      <c r="KXQ86" s="119"/>
      <c r="KXR86" s="119"/>
      <c r="KXS86" s="119"/>
      <c r="KXT86" s="116"/>
      <c r="KXU86" s="201"/>
      <c r="KXV86" s="118"/>
      <c r="KXW86" s="119"/>
      <c r="KXX86" s="119"/>
      <c r="KXY86" s="119"/>
      <c r="KXZ86" s="119"/>
      <c r="KYA86" s="119"/>
      <c r="KYB86" s="116"/>
      <c r="KYC86" s="201"/>
      <c r="KYD86" s="118"/>
      <c r="KYE86" s="119"/>
      <c r="KYF86" s="119"/>
      <c r="KYG86" s="119"/>
      <c r="KYH86" s="119"/>
      <c r="KYI86" s="119"/>
      <c r="KYJ86" s="116"/>
      <c r="KYK86" s="201"/>
      <c r="KYL86" s="118"/>
      <c r="KYM86" s="119"/>
      <c r="KYN86" s="119"/>
      <c r="KYO86" s="119"/>
      <c r="KYP86" s="119"/>
      <c r="KYQ86" s="119"/>
      <c r="KYR86" s="116"/>
      <c r="KYS86" s="201"/>
      <c r="KYT86" s="118"/>
      <c r="KYU86" s="119"/>
      <c r="KYV86" s="119"/>
      <c r="KYW86" s="119"/>
      <c r="KYX86" s="119"/>
      <c r="KYY86" s="119"/>
      <c r="KYZ86" s="116"/>
      <c r="KZA86" s="201"/>
      <c r="KZB86" s="118"/>
      <c r="KZC86" s="119"/>
      <c r="KZD86" s="119"/>
      <c r="KZE86" s="119"/>
      <c r="KZF86" s="119"/>
      <c r="KZG86" s="119"/>
      <c r="KZH86" s="116"/>
      <c r="KZI86" s="201"/>
      <c r="KZJ86" s="118"/>
      <c r="KZK86" s="119"/>
      <c r="KZL86" s="119"/>
      <c r="KZM86" s="119"/>
      <c r="KZN86" s="119"/>
      <c r="KZO86" s="119"/>
      <c r="KZP86" s="116"/>
      <c r="KZQ86" s="201"/>
      <c r="KZR86" s="118"/>
      <c r="KZS86" s="119"/>
      <c r="KZT86" s="119"/>
      <c r="KZU86" s="119"/>
      <c r="KZV86" s="119"/>
      <c r="KZW86" s="119"/>
      <c r="KZX86" s="116"/>
      <c r="KZY86" s="201"/>
      <c r="KZZ86" s="118"/>
      <c r="LAA86" s="119"/>
      <c r="LAB86" s="119"/>
      <c r="LAC86" s="119"/>
      <c r="LAD86" s="119"/>
      <c r="LAE86" s="119"/>
      <c r="LAF86" s="116"/>
      <c r="LAG86" s="201"/>
      <c r="LAH86" s="118"/>
      <c r="LAI86" s="119"/>
      <c r="LAJ86" s="119"/>
      <c r="LAK86" s="119"/>
      <c r="LAL86" s="119"/>
      <c r="LAM86" s="119"/>
      <c r="LAN86" s="116"/>
      <c r="LAO86" s="201"/>
      <c r="LAP86" s="118"/>
      <c r="LAQ86" s="119"/>
      <c r="LAR86" s="119"/>
      <c r="LAS86" s="119"/>
      <c r="LAT86" s="119"/>
      <c r="LAU86" s="119"/>
      <c r="LAV86" s="116"/>
      <c r="LAW86" s="201"/>
      <c r="LAX86" s="118"/>
      <c r="LAY86" s="119"/>
      <c r="LAZ86" s="119"/>
      <c r="LBA86" s="119"/>
      <c r="LBB86" s="119"/>
      <c r="LBC86" s="119"/>
      <c r="LBD86" s="116"/>
      <c r="LBE86" s="201"/>
      <c r="LBF86" s="118"/>
      <c r="LBG86" s="119"/>
      <c r="LBH86" s="119"/>
      <c r="LBI86" s="119"/>
      <c r="LBJ86" s="119"/>
      <c r="LBK86" s="119"/>
      <c r="LBL86" s="116"/>
      <c r="LBM86" s="201"/>
      <c r="LBN86" s="118"/>
      <c r="LBO86" s="119"/>
      <c r="LBP86" s="119"/>
      <c r="LBQ86" s="119"/>
      <c r="LBR86" s="119"/>
      <c r="LBS86" s="119"/>
      <c r="LBT86" s="116"/>
      <c r="LBU86" s="201"/>
      <c r="LBV86" s="118"/>
      <c r="LBW86" s="119"/>
      <c r="LBX86" s="119"/>
      <c r="LBY86" s="119"/>
      <c r="LBZ86" s="119"/>
      <c r="LCA86" s="119"/>
      <c r="LCB86" s="116"/>
      <c r="LCC86" s="201"/>
      <c r="LCD86" s="118"/>
      <c r="LCE86" s="119"/>
      <c r="LCF86" s="119"/>
      <c r="LCG86" s="119"/>
      <c r="LCH86" s="119"/>
      <c r="LCI86" s="119"/>
      <c r="LCJ86" s="116"/>
      <c r="LCK86" s="201"/>
      <c r="LCL86" s="118"/>
      <c r="LCM86" s="119"/>
      <c r="LCN86" s="119"/>
      <c r="LCO86" s="119"/>
      <c r="LCP86" s="119"/>
      <c r="LCQ86" s="119"/>
      <c r="LCR86" s="116"/>
      <c r="LCS86" s="201"/>
      <c r="LCT86" s="118"/>
      <c r="LCU86" s="119"/>
      <c r="LCV86" s="119"/>
      <c r="LCW86" s="119"/>
      <c r="LCX86" s="119"/>
      <c r="LCY86" s="119"/>
      <c r="LCZ86" s="116"/>
      <c r="LDA86" s="201"/>
      <c r="LDB86" s="118"/>
      <c r="LDC86" s="119"/>
      <c r="LDD86" s="119"/>
      <c r="LDE86" s="119"/>
      <c r="LDF86" s="119"/>
      <c r="LDG86" s="119"/>
      <c r="LDH86" s="116"/>
      <c r="LDI86" s="201"/>
      <c r="LDJ86" s="118"/>
      <c r="LDK86" s="119"/>
      <c r="LDL86" s="119"/>
      <c r="LDM86" s="119"/>
      <c r="LDN86" s="119"/>
      <c r="LDO86" s="119"/>
      <c r="LDP86" s="116"/>
      <c r="LDQ86" s="201"/>
      <c r="LDR86" s="118"/>
      <c r="LDS86" s="119"/>
      <c r="LDT86" s="119"/>
      <c r="LDU86" s="119"/>
      <c r="LDV86" s="119"/>
      <c r="LDW86" s="119"/>
      <c r="LDX86" s="116"/>
      <c r="LDY86" s="201"/>
      <c r="LDZ86" s="118"/>
      <c r="LEA86" s="119"/>
      <c r="LEB86" s="119"/>
      <c r="LEC86" s="119"/>
      <c r="LED86" s="119"/>
      <c r="LEE86" s="119"/>
      <c r="LEF86" s="116"/>
      <c r="LEG86" s="201"/>
      <c r="LEH86" s="118"/>
      <c r="LEI86" s="119"/>
      <c r="LEJ86" s="119"/>
      <c r="LEK86" s="119"/>
      <c r="LEL86" s="119"/>
      <c r="LEM86" s="119"/>
      <c r="LEN86" s="116"/>
      <c r="LEO86" s="201"/>
      <c r="LEP86" s="118"/>
      <c r="LEQ86" s="119"/>
      <c r="LER86" s="119"/>
      <c r="LES86" s="119"/>
      <c r="LET86" s="119"/>
      <c r="LEU86" s="119"/>
      <c r="LEV86" s="116"/>
      <c r="LEW86" s="201"/>
      <c r="LEX86" s="118"/>
      <c r="LEY86" s="119"/>
      <c r="LEZ86" s="119"/>
      <c r="LFA86" s="119"/>
      <c r="LFB86" s="119"/>
      <c r="LFC86" s="119"/>
      <c r="LFD86" s="116"/>
      <c r="LFE86" s="201"/>
      <c r="LFF86" s="118"/>
      <c r="LFG86" s="119"/>
      <c r="LFH86" s="119"/>
      <c r="LFI86" s="119"/>
      <c r="LFJ86" s="119"/>
      <c r="LFK86" s="119"/>
      <c r="LFL86" s="116"/>
      <c r="LFM86" s="201"/>
      <c r="LFN86" s="118"/>
      <c r="LFO86" s="119"/>
      <c r="LFP86" s="119"/>
      <c r="LFQ86" s="119"/>
      <c r="LFR86" s="119"/>
      <c r="LFS86" s="119"/>
      <c r="LFT86" s="116"/>
      <c r="LFU86" s="201"/>
      <c r="LFV86" s="118"/>
      <c r="LFW86" s="119"/>
      <c r="LFX86" s="119"/>
      <c r="LFY86" s="119"/>
      <c r="LFZ86" s="119"/>
      <c r="LGA86" s="119"/>
      <c r="LGB86" s="116"/>
      <c r="LGC86" s="201"/>
      <c r="LGD86" s="118"/>
      <c r="LGE86" s="119"/>
      <c r="LGF86" s="119"/>
      <c r="LGG86" s="119"/>
      <c r="LGH86" s="119"/>
      <c r="LGI86" s="119"/>
      <c r="LGJ86" s="116"/>
      <c r="LGK86" s="201"/>
      <c r="LGL86" s="118"/>
      <c r="LGM86" s="119"/>
      <c r="LGN86" s="119"/>
      <c r="LGO86" s="119"/>
      <c r="LGP86" s="119"/>
      <c r="LGQ86" s="119"/>
      <c r="LGR86" s="116"/>
      <c r="LGS86" s="201"/>
      <c r="LGT86" s="118"/>
      <c r="LGU86" s="119"/>
      <c r="LGV86" s="119"/>
      <c r="LGW86" s="119"/>
      <c r="LGX86" s="119"/>
      <c r="LGY86" s="119"/>
      <c r="LGZ86" s="116"/>
      <c r="LHA86" s="201"/>
      <c r="LHB86" s="118"/>
      <c r="LHC86" s="119"/>
      <c r="LHD86" s="119"/>
      <c r="LHE86" s="119"/>
      <c r="LHF86" s="119"/>
      <c r="LHG86" s="119"/>
      <c r="LHH86" s="116"/>
      <c r="LHI86" s="201"/>
      <c r="LHJ86" s="118"/>
      <c r="LHK86" s="119"/>
      <c r="LHL86" s="119"/>
      <c r="LHM86" s="119"/>
      <c r="LHN86" s="119"/>
      <c r="LHO86" s="119"/>
      <c r="LHP86" s="116"/>
      <c r="LHQ86" s="201"/>
      <c r="LHR86" s="118"/>
      <c r="LHS86" s="119"/>
      <c r="LHT86" s="119"/>
      <c r="LHU86" s="119"/>
      <c r="LHV86" s="119"/>
      <c r="LHW86" s="119"/>
      <c r="LHX86" s="116"/>
      <c r="LHY86" s="201"/>
      <c r="LHZ86" s="118"/>
      <c r="LIA86" s="119"/>
      <c r="LIB86" s="119"/>
      <c r="LIC86" s="119"/>
      <c r="LID86" s="119"/>
      <c r="LIE86" s="119"/>
      <c r="LIF86" s="116"/>
      <c r="LIG86" s="201"/>
      <c r="LIH86" s="118"/>
      <c r="LII86" s="119"/>
      <c r="LIJ86" s="119"/>
      <c r="LIK86" s="119"/>
      <c r="LIL86" s="119"/>
      <c r="LIM86" s="119"/>
      <c r="LIN86" s="116"/>
      <c r="LIO86" s="201"/>
      <c r="LIP86" s="118"/>
      <c r="LIQ86" s="119"/>
      <c r="LIR86" s="119"/>
      <c r="LIS86" s="119"/>
      <c r="LIT86" s="119"/>
      <c r="LIU86" s="119"/>
      <c r="LIV86" s="116"/>
      <c r="LIW86" s="201"/>
      <c r="LIX86" s="118"/>
      <c r="LIY86" s="119"/>
      <c r="LIZ86" s="119"/>
      <c r="LJA86" s="119"/>
      <c r="LJB86" s="119"/>
      <c r="LJC86" s="119"/>
      <c r="LJD86" s="116"/>
      <c r="LJE86" s="201"/>
      <c r="LJF86" s="118"/>
      <c r="LJG86" s="119"/>
      <c r="LJH86" s="119"/>
      <c r="LJI86" s="119"/>
      <c r="LJJ86" s="119"/>
      <c r="LJK86" s="119"/>
      <c r="LJL86" s="116"/>
      <c r="LJM86" s="201"/>
      <c r="LJN86" s="118"/>
      <c r="LJO86" s="119"/>
      <c r="LJP86" s="119"/>
      <c r="LJQ86" s="119"/>
      <c r="LJR86" s="119"/>
      <c r="LJS86" s="119"/>
      <c r="LJT86" s="116"/>
      <c r="LJU86" s="201"/>
      <c r="LJV86" s="118"/>
      <c r="LJW86" s="119"/>
      <c r="LJX86" s="119"/>
      <c r="LJY86" s="119"/>
      <c r="LJZ86" s="119"/>
      <c r="LKA86" s="119"/>
      <c r="LKB86" s="116"/>
      <c r="LKC86" s="201"/>
      <c r="LKD86" s="118"/>
      <c r="LKE86" s="119"/>
      <c r="LKF86" s="119"/>
      <c r="LKG86" s="119"/>
      <c r="LKH86" s="119"/>
      <c r="LKI86" s="119"/>
      <c r="LKJ86" s="116"/>
      <c r="LKK86" s="201"/>
      <c r="LKL86" s="118"/>
      <c r="LKM86" s="119"/>
      <c r="LKN86" s="119"/>
      <c r="LKO86" s="119"/>
      <c r="LKP86" s="119"/>
      <c r="LKQ86" s="119"/>
      <c r="LKR86" s="116"/>
      <c r="LKS86" s="201"/>
      <c r="LKT86" s="118"/>
      <c r="LKU86" s="119"/>
      <c r="LKV86" s="119"/>
      <c r="LKW86" s="119"/>
      <c r="LKX86" s="119"/>
      <c r="LKY86" s="119"/>
      <c r="LKZ86" s="116"/>
      <c r="LLA86" s="201"/>
      <c r="LLB86" s="118"/>
      <c r="LLC86" s="119"/>
      <c r="LLD86" s="119"/>
      <c r="LLE86" s="119"/>
      <c r="LLF86" s="119"/>
      <c r="LLG86" s="119"/>
      <c r="LLH86" s="116"/>
      <c r="LLI86" s="201"/>
      <c r="LLJ86" s="118"/>
      <c r="LLK86" s="119"/>
      <c r="LLL86" s="119"/>
      <c r="LLM86" s="119"/>
      <c r="LLN86" s="119"/>
      <c r="LLO86" s="119"/>
      <c r="LLP86" s="116"/>
      <c r="LLQ86" s="201"/>
      <c r="LLR86" s="118"/>
      <c r="LLS86" s="119"/>
      <c r="LLT86" s="119"/>
      <c r="LLU86" s="119"/>
      <c r="LLV86" s="119"/>
      <c r="LLW86" s="119"/>
      <c r="LLX86" s="116"/>
      <c r="LLY86" s="201"/>
      <c r="LLZ86" s="118"/>
      <c r="LMA86" s="119"/>
      <c r="LMB86" s="119"/>
      <c r="LMC86" s="119"/>
      <c r="LMD86" s="119"/>
      <c r="LME86" s="119"/>
      <c r="LMF86" s="116"/>
      <c r="LMG86" s="201"/>
      <c r="LMH86" s="118"/>
      <c r="LMI86" s="119"/>
      <c r="LMJ86" s="119"/>
      <c r="LMK86" s="119"/>
      <c r="LML86" s="119"/>
      <c r="LMM86" s="119"/>
      <c r="LMN86" s="116"/>
      <c r="LMO86" s="201"/>
      <c r="LMP86" s="118"/>
      <c r="LMQ86" s="119"/>
      <c r="LMR86" s="119"/>
      <c r="LMS86" s="119"/>
      <c r="LMT86" s="119"/>
      <c r="LMU86" s="119"/>
      <c r="LMV86" s="116"/>
      <c r="LMW86" s="201"/>
      <c r="LMX86" s="118"/>
      <c r="LMY86" s="119"/>
      <c r="LMZ86" s="119"/>
      <c r="LNA86" s="119"/>
      <c r="LNB86" s="119"/>
      <c r="LNC86" s="119"/>
      <c r="LND86" s="116"/>
      <c r="LNE86" s="201"/>
      <c r="LNF86" s="118"/>
      <c r="LNG86" s="119"/>
      <c r="LNH86" s="119"/>
      <c r="LNI86" s="119"/>
      <c r="LNJ86" s="119"/>
      <c r="LNK86" s="119"/>
      <c r="LNL86" s="116"/>
      <c r="LNM86" s="201"/>
      <c r="LNN86" s="118"/>
      <c r="LNO86" s="119"/>
      <c r="LNP86" s="119"/>
      <c r="LNQ86" s="119"/>
      <c r="LNR86" s="119"/>
      <c r="LNS86" s="119"/>
      <c r="LNT86" s="116"/>
      <c r="LNU86" s="201"/>
      <c r="LNV86" s="118"/>
      <c r="LNW86" s="119"/>
      <c r="LNX86" s="119"/>
      <c r="LNY86" s="119"/>
      <c r="LNZ86" s="119"/>
      <c r="LOA86" s="119"/>
      <c r="LOB86" s="116"/>
      <c r="LOC86" s="201"/>
      <c r="LOD86" s="118"/>
      <c r="LOE86" s="119"/>
      <c r="LOF86" s="119"/>
      <c r="LOG86" s="119"/>
      <c r="LOH86" s="119"/>
      <c r="LOI86" s="119"/>
      <c r="LOJ86" s="116"/>
      <c r="LOK86" s="201"/>
      <c r="LOL86" s="118"/>
      <c r="LOM86" s="119"/>
      <c r="LON86" s="119"/>
      <c r="LOO86" s="119"/>
      <c r="LOP86" s="119"/>
      <c r="LOQ86" s="119"/>
      <c r="LOR86" s="116"/>
      <c r="LOS86" s="201"/>
      <c r="LOT86" s="118"/>
      <c r="LOU86" s="119"/>
      <c r="LOV86" s="119"/>
      <c r="LOW86" s="119"/>
      <c r="LOX86" s="119"/>
      <c r="LOY86" s="119"/>
      <c r="LOZ86" s="116"/>
      <c r="LPA86" s="201"/>
      <c r="LPB86" s="118"/>
      <c r="LPC86" s="119"/>
      <c r="LPD86" s="119"/>
      <c r="LPE86" s="119"/>
      <c r="LPF86" s="119"/>
      <c r="LPG86" s="119"/>
      <c r="LPH86" s="116"/>
      <c r="LPI86" s="201"/>
      <c r="LPJ86" s="118"/>
      <c r="LPK86" s="119"/>
      <c r="LPL86" s="119"/>
      <c r="LPM86" s="119"/>
      <c r="LPN86" s="119"/>
      <c r="LPO86" s="119"/>
      <c r="LPP86" s="116"/>
      <c r="LPQ86" s="201"/>
      <c r="LPR86" s="118"/>
      <c r="LPS86" s="119"/>
      <c r="LPT86" s="119"/>
      <c r="LPU86" s="119"/>
      <c r="LPV86" s="119"/>
      <c r="LPW86" s="119"/>
      <c r="LPX86" s="116"/>
      <c r="LPY86" s="201"/>
      <c r="LPZ86" s="118"/>
      <c r="LQA86" s="119"/>
      <c r="LQB86" s="119"/>
      <c r="LQC86" s="119"/>
      <c r="LQD86" s="119"/>
      <c r="LQE86" s="119"/>
      <c r="LQF86" s="116"/>
      <c r="LQG86" s="201"/>
      <c r="LQH86" s="118"/>
      <c r="LQI86" s="119"/>
      <c r="LQJ86" s="119"/>
      <c r="LQK86" s="119"/>
      <c r="LQL86" s="119"/>
      <c r="LQM86" s="119"/>
      <c r="LQN86" s="116"/>
      <c r="LQO86" s="201"/>
      <c r="LQP86" s="118"/>
      <c r="LQQ86" s="119"/>
      <c r="LQR86" s="119"/>
      <c r="LQS86" s="119"/>
      <c r="LQT86" s="119"/>
      <c r="LQU86" s="119"/>
      <c r="LQV86" s="116"/>
      <c r="LQW86" s="201"/>
      <c r="LQX86" s="118"/>
      <c r="LQY86" s="119"/>
      <c r="LQZ86" s="119"/>
      <c r="LRA86" s="119"/>
      <c r="LRB86" s="119"/>
      <c r="LRC86" s="119"/>
      <c r="LRD86" s="116"/>
      <c r="LRE86" s="201"/>
      <c r="LRF86" s="118"/>
      <c r="LRG86" s="119"/>
      <c r="LRH86" s="119"/>
      <c r="LRI86" s="119"/>
      <c r="LRJ86" s="119"/>
      <c r="LRK86" s="119"/>
      <c r="LRL86" s="116"/>
      <c r="LRM86" s="201"/>
      <c r="LRN86" s="118"/>
      <c r="LRO86" s="119"/>
      <c r="LRP86" s="119"/>
      <c r="LRQ86" s="119"/>
      <c r="LRR86" s="119"/>
      <c r="LRS86" s="119"/>
      <c r="LRT86" s="116"/>
      <c r="LRU86" s="201"/>
      <c r="LRV86" s="118"/>
      <c r="LRW86" s="119"/>
      <c r="LRX86" s="119"/>
      <c r="LRY86" s="119"/>
      <c r="LRZ86" s="119"/>
      <c r="LSA86" s="119"/>
      <c r="LSB86" s="116"/>
      <c r="LSC86" s="201"/>
      <c r="LSD86" s="118"/>
      <c r="LSE86" s="119"/>
      <c r="LSF86" s="119"/>
      <c r="LSG86" s="119"/>
      <c r="LSH86" s="119"/>
      <c r="LSI86" s="119"/>
      <c r="LSJ86" s="116"/>
      <c r="LSK86" s="201"/>
      <c r="LSL86" s="118"/>
      <c r="LSM86" s="119"/>
      <c r="LSN86" s="119"/>
      <c r="LSO86" s="119"/>
      <c r="LSP86" s="119"/>
      <c r="LSQ86" s="119"/>
      <c r="LSR86" s="116"/>
      <c r="LSS86" s="201"/>
      <c r="LST86" s="118"/>
      <c r="LSU86" s="119"/>
      <c r="LSV86" s="119"/>
      <c r="LSW86" s="119"/>
      <c r="LSX86" s="119"/>
      <c r="LSY86" s="119"/>
      <c r="LSZ86" s="116"/>
      <c r="LTA86" s="201"/>
      <c r="LTB86" s="118"/>
      <c r="LTC86" s="119"/>
      <c r="LTD86" s="119"/>
      <c r="LTE86" s="119"/>
      <c r="LTF86" s="119"/>
      <c r="LTG86" s="119"/>
      <c r="LTH86" s="116"/>
      <c r="LTI86" s="201"/>
      <c r="LTJ86" s="118"/>
      <c r="LTK86" s="119"/>
      <c r="LTL86" s="119"/>
      <c r="LTM86" s="119"/>
      <c r="LTN86" s="119"/>
      <c r="LTO86" s="119"/>
      <c r="LTP86" s="116"/>
      <c r="LTQ86" s="201"/>
      <c r="LTR86" s="118"/>
      <c r="LTS86" s="119"/>
      <c r="LTT86" s="119"/>
      <c r="LTU86" s="119"/>
      <c r="LTV86" s="119"/>
      <c r="LTW86" s="119"/>
      <c r="LTX86" s="116"/>
      <c r="LTY86" s="201"/>
      <c r="LTZ86" s="118"/>
      <c r="LUA86" s="119"/>
      <c r="LUB86" s="119"/>
      <c r="LUC86" s="119"/>
      <c r="LUD86" s="119"/>
      <c r="LUE86" s="119"/>
      <c r="LUF86" s="116"/>
      <c r="LUG86" s="201"/>
      <c r="LUH86" s="118"/>
      <c r="LUI86" s="119"/>
      <c r="LUJ86" s="119"/>
      <c r="LUK86" s="119"/>
      <c r="LUL86" s="119"/>
      <c r="LUM86" s="119"/>
      <c r="LUN86" s="116"/>
      <c r="LUO86" s="201"/>
      <c r="LUP86" s="118"/>
      <c r="LUQ86" s="119"/>
      <c r="LUR86" s="119"/>
      <c r="LUS86" s="119"/>
      <c r="LUT86" s="119"/>
      <c r="LUU86" s="119"/>
      <c r="LUV86" s="116"/>
      <c r="LUW86" s="201"/>
      <c r="LUX86" s="118"/>
      <c r="LUY86" s="119"/>
      <c r="LUZ86" s="119"/>
      <c r="LVA86" s="119"/>
      <c r="LVB86" s="119"/>
      <c r="LVC86" s="119"/>
      <c r="LVD86" s="116"/>
      <c r="LVE86" s="201"/>
      <c r="LVF86" s="118"/>
      <c r="LVG86" s="119"/>
      <c r="LVH86" s="119"/>
      <c r="LVI86" s="119"/>
      <c r="LVJ86" s="119"/>
      <c r="LVK86" s="119"/>
      <c r="LVL86" s="116"/>
      <c r="LVM86" s="201"/>
      <c r="LVN86" s="118"/>
      <c r="LVO86" s="119"/>
      <c r="LVP86" s="119"/>
      <c r="LVQ86" s="119"/>
      <c r="LVR86" s="119"/>
      <c r="LVS86" s="119"/>
      <c r="LVT86" s="116"/>
      <c r="LVU86" s="201"/>
      <c r="LVV86" s="118"/>
      <c r="LVW86" s="119"/>
      <c r="LVX86" s="119"/>
      <c r="LVY86" s="119"/>
      <c r="LVZ86" s="119"/>
      <c r="LWA86" s="119"/>
      <c r="LWB86" s="116"/>
      <c r="LWC86" s="201"/>
      <c r="LWD86" s="118"/>
      <c r="LWE86" s="119"/>
      <c r="LWF86" s="119"/>
      <c r="LWG86" s="119"/>
      <c r="LWH86" s="119"/>
      <c r="LWI86" s="119"/>
      <c r="LWJ86" s="116"/>
      <c r="LWK86" s="201"/>
      <c r="LWL86" s="118"/>
      <c r="LWM86" s="119"/>
      <c r="LWN86" s="119"/>
      <c r="LWO86" s="119"/>
      <c r="LWP86" s="119"/>
      <c r="LWQ86" s="119"/>
      <c r="LWR86" s="116"/>
      <c r="LWS86" s="201"/>
      <c r="LWT86" s="118"/>
      <c r="LWU86" s="119"/>
      <c r="LWV86" s="119"/>
      <c r="LWW86" s="119"/>
      <c r="LWX86" s="119"/>
      <c r="LWY86" s="119"/>
      <c r="LWZ86" s="116"/>
      <c r="LXA86" s="201"/>
      <c r="LXB86" s="118"/>
      <c r="LXC86" s="119"/>
      <c r="LXD86" s="119"/>
      <c r="LXE86" s="119"/>
      <c r="LXF86" s="119"/>
      <c r="LXG86" s="119"/>
      <c r="LXH86" s="116"/>
      <c r="LXI86" s="201"/>
      <c r="LXJ86" s="118"/>
      <c r="LXK86" s="119"/>
      <c r="LXL86" s="119"/>
      <c r="LXM86" s="119"/>
      <c r="LXN86" s="119"/>
      <c r="LXO86" s="119"/>
      <c r="LXP86" s="116"/>
      <c r="LXQ86" s="201"/>
      <c r="LXR86" s="118"/>
      <c r="LXS86" s="119"/>
      <c r="LXT86" s="119"/>
      <c r="LXU86" s="119"/>
      <c r="LXV86" s="119"/>
      <c r="LXW86" s="119"/>
      <c r="LXX86" s="116"/>
      <c r="LXY86" s="201"/>
      <c r="LXZ86" s="118"/>
      <c r="LYA86" s="119"/>
      <c r="LYB86" s="119"/>
      <c r="LYC86" s="119"/>
      <c r="LYD86" s="119"/>
      <c r="LYE86" s="119"/>
      <c r="LYF86" s="116"/>
      <c r="LYG86" s="201"/>
      <c r="LYH86" s="118"/>
      <c r="LYI86" s="119"/>
      <c r="LYJ86" s="119"/>
      <c r="LYK86" s="119"/>
      <c r="LYL86" s="119"/>
      <c r="LYM86" s="119"/>
      <c r="LYN86" s="116"/>
      <c r="LYO86" s="201"/>
      <c r="LYP86" s="118"/>
      <c r="LYQ86" s="119"/>
      <c r="LYR86" s="119"/>
      <c r="LYS86" s="119"/>
      <c r="LYT86" s="119"/>
      <c r="LYU86" s="119"/>
      <c r="LYV86" s="116"/>
      <c r="LYW86" s="201"/>
      <c r="LYX86" s="118"/>
      <c r="LYY86" s="119"/>
      <c r="LYZ86" s="119"/>
      <c r="LZA86" s="119"/>
      <c r="LZB86" s="119"/>
      <c r="LZC86" s="119"/>
      <c r="LZD86" s="116"/>
      <c r="LZE86" s="201"/>
      <c r="LZF86" s="118"/>
      <c r="LZG86" s="119"/>
      <c r="LZH86" s="119"/>
      <c r="LZI86" s="119"/>
      <c r="LZJ86" s="119"/>
      <c r="LZK86" s="119"/>
      <c r="LZL86" s="116"/>
      <c r="LZM86" s="201"/>
      <c r="LZN86" s="118"/>
      <c r="LZO86" s="119"/>
      <c r="LZP86" s="119"/>
      <c r="LZQ86" s="119"/>
      <c r="LZR86" s="119"/>
      <c r="LZS86" s="119"/>
      <c r="LZT86" s="116"/>
      <c r="LZU86" s="201"/>
      <c r="LZV86" s="118"/>
      <c r="LZW86" s="119"/>
      <c r="LZX86" s="119"/>
      <c r="LZY86" s="119"/>
      <c r="LZZ86" s="119"/>
      <c r="MAA86" s="119"/>
      <c r="MAB86" s="116"/>
      <c r="MAC86" s="201"/>
      <c r="MAD86" s="118"/>
      <c r="MAE86" s="119"/>
      <c r="MAF86" s="119"/>
      <c r="MAG86" s="119"/>
      <c r="MAH86" s="119"/>
      <c r="MAI86" s="119"/>
      <c r="MAJ86" s="116"/>
      <c r="MAK86" s="201"/>
      <c r="MAL86" s="118"/>
      <c r="MAM86" s="119"/>
      <c r="MAN86" s="119"/>
      <c r="MAO86" s="119"/>
      <c r="MAP86" s="119"/>
      <c r="MAQ86" s="119"/>
      <c r="MAR86" s="116"/>
      <c r="MAS86" s="201"/>
      <c r="MAT86" s="118"/>
      <c r="MAU86" s="119"/>
      <c r="MAV86" s="119"/>
      <c r="MAW86" s="119"/>
      <c r="MAX86" s="119"/>
      <c r="MAY86" s="119"/>
      <c r="MAZ86" s="116"/>
      <c r="MBA86" s="201"/>
      <c r="MBB86" s="118"/>
      <c r="MBC86" s="119"/>
      <c r="MBD86" s="119"/>
      <c r="MBE86" s="119"/>
      <c r="MBF86" s="119"/>
      <c r="MBG86" s="119"/>
      <c r="MBH86" s="116"/>
      <c r="MBI86" s="201"/>
      <c r="MBJ86" s="118"/>
      <c r="MBK86" s="119"/>
      <c r="MBL86" s="119"/>
      <c r="MBM86" s="119"/>
      <c r="MBN86" s="119"/>
      <c r="MBO86" s="119"/>
      <c r="MBP86" s="116"/>
      <c r="MBQ86" s="201"/>
      <c r="MBR86" s="118"/>
      <c r="MBS86" s="119"/>
      <c r="MBT86" s="119"/>
      <c r="MBU86" s="119"/>
      <c r="MBV86" s="119"/>
      <c r="MBW86" s="119"/>
      <c r="MBX86" s="116"/>
      <c r="MBY86" s="201"/>
      <c r="MBZ86" s="118"/>
      <c r="MCA86" s="119"/>
      <c r="MCB86" s="119"/>
      <c r="MCC86" s="119"/>
      <c r="MCD86" s="119"/>
      <c r="MCE86" s="119"/>
      <c r="MCF86" s="116"/>
      <c r="MCG86" s="201"/>
      <c r="MCH86" s="118"/>
      <c r="MCI86" s="119"/>
      <c r="MCJ86" s="119"/>
      <c r="MCK86" s="119"/>
      <c r="MCL86" s="119"/>
      <c r="MCM86" s="119"/>
      <c r="MCN86" s="116"/>
      <c r="MCO86" s="201"/>
      <c r="MCP86" s="118"/>
      <c r="MCQ86" s="119"/>
      <c r="MCR86" s="119"/>
      <c r="MCS86" s="119"/>
      <c r="MCT86" s="119"/>
      <c r="MCU86" s="119"/>
      <c r="MCV86" s="116"/>
      <c r="MCW86" s="201"/>
      <c r="MCX86" s="118"/>
      <c r="MCY86" s="119"/>
      <c r="MCZ86" s="119"/>
      <c r="MDA86" s="119"/>
      <c r="MDB86" s="119"/>
      <c r="MDC86" s="119"/>
      <c r="MDD86" s="116"/>
      <c r="MDE86" s="201"/>
      <c r="MDF86" s="118"/>
      <c r="MDG86" s="119"/>
      <c r="MDH86" s="119"/>
      <c r="MDI86" s="119"/>
      <c r="MDJ86" s="119"/>
      <c r="MDK86" s="119"/>
      <c r="MDL86" s="116"/>
      <c r="MDM86" s="201"/>
      <c r="MDN86" s="118"/>
      <c r="MDO86" s="119"/>
      <c r="MDP86" s="119"/>
      <c r="MDQ86" s="119"/>
      <c r="MDR86" s="119"/>
      <c r="MDS86" s="119"/>
      <c r="MDT86" s="116"/>
      <c r="MDU86" s="201"/>
      <c r="MDV86" s="118"/>
      <c r="MDW86" s="119"/>
      <c r="MDX86" s="119"/>
      <c r="MDY86" s="119"/>
      <c r="MDZ86" s="119"/>
      <c r="MEA86" s="119"/>
      <c r="MEB86" s="116"/>
      <c r="MEC86" s="201"/>
      <c r="MED86" s="118"/>
      <c r="MEE86" s="119"/>
      <c r="MEF86" s="119"/>
      <c r="MEG86" s="119"/>
      <c r="MEH86" s="119"/>
      <c r="MEI86" s="119"/>
      <c r="MEJ86" s="116"/>
      <c r="MEK86" s="201"/>
      <c r="MEL86" s="118"/>
      <c r="MEM86" s="119"/>
      <c r="MEN86" s="119"/>
      <c r="MEO86" s="119"/>
      <c r="MEP86" s="119"/>
      <c r="MEQ86" s="119"/>
      <c r="MER86" s="116"/>
      <c r="MES86" s="201"/>
      <c r="MET86" s="118"/>
      <c r="MEU86" s="119"/>
      <c r="MEV86" s="119"/>
      <c r="MEW86" s="119"/>
      <c r="MEX86" s="119"/>
      <c r="MEY86" s="119"/>
      <c r="MEZ86" s="116"/>
      <c r="MFA86" s="201"/>
      <c r="MFB86" s="118"/>
      <c r="MFC86" s="119"/>
      <c r="MFD86" s="119"/>
      <c r="MFE86" s="119"/>
      <c r="MFF86" s="119"/>
      <c r="MFG86" s="119"/>
      <c r="MFH86" s="116"/>
      <c r="MFI86" s="201"/>
      <c r="MFJ86" s="118"/>
      <c r="MFK86" s="119"/>
      <c r="MFL86" s="119"/>
      <c r="MFM86" s="119"/>
      <c r="MFN86" s="119"/>
      <c r="MFO86" s="119"/>
      <c r="MFP86" s="116"/>
      <c r="MFQ86" s="201"/>
      <c r="MFR86" s="118"/>
      <c r="MFS86" s="119"/>
      <c r="MFT86" s="119"/>
      <c r="MFU86" s="119"/>
      <c r="MFV86" s="119"/>
      <c r="MFW86" s="119"/>
      <c r="MFX86" s="116"/>
      <c r="MFY86" s="201"/>
      <c r="MFZ86" s="118"/>
      <c r="MGA86" s="119"/>
      <c r="MGB86" s="119"/>
      <c r="MGC86" s="119"/>
      <c r="MGD86" s="119"/>
      <c r="MGE86" s="119"/>
      <c r="MGF86" s="116"/>
      <c r="MGG86" s="201"/>
      <c r="MGH86" s="118"/>
      <c r="MGI86" s="119"/>
      <c r="MGJ86" s="119"/>
      <c r="MGK86" s="119"/>
      <c r="MGL86" s="119"/>
      <c r="MGM86" s="119"/>
      <c r="MGN86" s="116"/>
      <c r="MGO86" s="201"/>
      <c r="MGP86" s="118"/>
      <c r="MGQ86" s="119"/>
      <c r="MGR86" s="119"/>
      <c r="MGS86" s="119"/>
      <c r="MGT86" s="119"/>
      <c r="MGU86" s="119"/>
      <c r="MGV86" s="116"/>
      <c r="MGW86" s="201"/>
      <c r="MGX86" s="118"/>
      <c r="MGY86" s="119"/>
      <c r="MGZ86" s="119"/>
      <c r="MHA86" s="119"/>
      <c r="MHB86" s="119"/>
      <c r="MHC86" s="119"/>
      <c r="MHD86" s="116"/>
      <c r="MHE86" s="201"/>
      <c r="MHF86" s="118"/>
      <c r="MHG86" s="119"/>
      <c r="MHH86" s="119"/>
      <c r="MHI86" s="119"/>
      <c r="MHJ86" s="119"/>
      <c r="MHK86" s="119"/>
      <c r="MHL86" s="116"/>
      <c r="MHM86" s="201"/>
      <c r="MHN86" s="118"/>
      <c r="MHO86" s="119"/>
      <c r="MHP86" s="119"/>
      <c r="MHQ86" s="119"/>
      <c r="MHR86" s="119"/>
      <c r="MHS86" s="119"/>
      <c r="MHT86" s="116"/>
      <c r="MHU86" s="201"/>
      <c r="MHV86" s="118"/>
      <c r="MHW86" s="119"/>
      <c r="MHX86" s="119"/>
      <c r="MHY86" s="119"/>
      <c r="MHZ86" s="119"/>
      <c r="MIA86" s="119"/>
      <c r="MIB86" s="116"/>
      <c r="MIC86" s="201"/>
      <c r="MID86" s="118"/>
      <c r="MIE86" s="119"/>
      <c r="MIF86" s="119"/>
      <c r="MIG86" s="119"/>
      <c r="MIH86" s="119"/>
      <c r="MII86" s="119"/>
      <c r="MIJ86" s="116"/>
      <c r="MIK86" s="201"/>
      <c r="MIL86" s="118"/>
      <c r="MIM86" s="119"/>
      <c r="MIN86" s="119"/>
      <c r="MIO86" s="119"/>
      <c r="MIP86" s="119"/>
      <c r="MIQ86" s="119"/>
      <c r="MIR86" s="116"/>
      <c r="MIS86" s="201"/>
      <c r="MIT86" s="118"/>
      <c r="MIU86" s="119"/>
      <c r="MIV86" s="119"/>
      <c r="MIW86" s="119"/>
      <c r="MIX86" s="119"/>
      <c r="MIY86" s="119"/>
      <c r="MIZ86" s="116"/>
      <c r="MJA86" s="201"/>
      <c r="MJB86" s="118"/>
      <c r="MJC86" s="119"/>
      <c r="MJD86" s="119"/>
      <c r="MJE86" s="119"/>
      <c r="MJF86" s="119"/>
      <c r="MJG86" s="119"/>
      <c r="MJH86" s="116"/>
      <c r="MJI86" s="201"/>
      <c r="MJJ86" s="118"/>
      <c r="MJK86" s="119"/>
      <c r="MJL86" s="119"/>
      <c r="MJM86" s="119"/>
      <c r="MJN86" s="119"/>
      <c r="MJO86" s="119"/>
      <c r="MJP86" s="116"/>
      <c r="MJQ86" s="201"/>
      <c r="MJR86" s="118"/>
      <c r="MJS86" s="119"/>
      <c r="MJT86" s="119"/>
      <c r="MJU86" s="119"/>
      <c r="MJV86" s="119"/>
      <c r="MJW86" s="119"/>
      <c r="MJX86" s="116"/>
      <c r="MJY86" s="201"/>
      <c r="MJZ86" s="118"/>
      <c r="MKA86" s="119"/>
      <c r="MKB86" s="119"/>
      <c r="MKC86" s="119"/>
      <c r="MKD86" s="119"/>
      <c r="MKE86" s="119"/>
      <c r="MKF86" s="116"/>
      <c r="MKG86" s="201"/>
      <c r="MKH86" s="118"/>
      <c r="MKI86" s="119"/>
      <c r="MKJ86" s="119"/>
      <c r="MKK86" s="119"/>
      <c r="MKL86" s="119"/>
      <c r="MKM86" s="119"/>
      <c r="MKN86" s="116"/>
      <c r="MKO86" s="201"/>
      <c r="MKP86" s="118"/>
      <c r="MKQ86" s="119"/>
      <c r="MKR86" s="119"/>
      <c r="MKS86" s="119"/>
      <c r="MKT86" s="119"/>
      <c r="MKU86" s="119"/>
      <c r="MKV86" s="116"/>
      <c r="MKW86" s="201"/>
      <c r="MKX86" s="118"/>
      <c r="MKY86" s="119"/>
      <c r="MKZ86" s="119"/>
      <c r="MLA86" s="119"/>
      <c r="MLB86" s="119"/>
      <c r="MLC86" s="119"/>
      <c r="MLD86" s="116"/>
      <c r="MLE86" s="201"/>
      <c r="MLF86" s="118"/>
      <c r="MLG86" s="119"/>
      <c r="MLH86" s="119"/>
      <c r="MLI86" s="119"/>
      <c r="MLJ86" s="119"/>
      <c r="MLK86" s="119"/>
      <c r="MLL86" s="116"/>
      <c r="MLM86" s="201"/>
      <c r="MLN86" s="118"/>
      <c r="MLO86" s="119"/>
      <c r="MLP86" s="119"/>
      <c r="MLQ86" s="119"/>
      <c r="MLR86" s="119"/>
      <c r="MLS86" s="119"/>
      <c r="MLT86" s="116"/>
      <c r="MLU86" s="201"/>
      <c r="MLV86" s="118"/>
      <c r="MLW86" s="119"/>
      <c r="MLX86" s="119"/>
      <c r="MLY86" s="119"/>
      <c r="MLZ86" s="119"/>
      <c r="MMA86" s="119"/>
      <c r="MMB86" s="116"/>
      <c r="MMC86" s="201"/>
      <c r="MMD86" s="118"/>
      <c r="MME86" s="119"/>
      <c r="MMF86" s="119"/>
      <c r="MMG86" s="119"/>
      <c r="MMH86" s="119"/>
      <c r="MMI86" s="119"/>
      <c r="MMJ86" s="116"/>
      <c r="MMK86" s="201"/>
      <c r="MML86" s="118"/>
      <c r="MMM86" s="119"/>
      <c r="MMN86" s="119"/>
      <c r="MMO86" s="119"/>
      <c r="MMP86" s="119"/>
      <c r="MMQ86" s="119"/>
      <c r="MMR86" s="116"/>
      <c r="MMS86" s="201"/>
      <c r="MMT86" s="118"/>
      <c r="MMU86" s="119"/>
      <c r="MMV86" s="119"/>
      <c r="MMW86" s="119"/>
      <c r="MMX86" s="119"/>
      <c r="MMY86" s="119"/>
      <c r="MMZ86" s="116"/>
      <c r="MNA86" s="201"/>
      <c r="MNB86" s="118"/>
      <c r="MNC86" s="119"/>
      <c r="MND86" s="119"/>
      <c r="MNE86" s="119"/>
      <c r="MNF86" s="119"/>
      <c r="MNG86" s="119"/>
      <c r="MNH86" s="116"/>
      <c r="MNI86" s="201"/>
      <c r="MNJ86" s="118"/>
      <c r="MNK86" s="119"/>
      <c r="MNL86" s="119"/>
      <c r="MNM86" s="119"/>
      <c r="MNN86" s="119"/>
      <c r="MNO86" s="119"/>
      <c r="MNP86" s="116"/>
      <c r="MNQ86" s="201"/>
      <c r="MNR86" s="118"/>
      <c r="MNS86" s="119"/>
      <c r="MNT86" s="119"/>
      <c r="MNU86" s="119"/>
      <c r="MNV86" s="119"/>
      <c r="MNW86" s="119"/>
      <c r="MNX86" s="116"/>
      <c r="MNY86" s="201"/>
      <c r="MNZ86" s="118"/>
      <c r="MOA86" s="119"/>
      <c r="MOB86" s="119"/>
      <c r="MOC86" s="119"/>
      <c r="MOD86" s="119"/>
      <c r="MOE86" s="119"/>
      <c r="MOF86" s="116"/>
      <c r="MOG86" s="201"/>
      <c r="MOH86" s="118"/>
      <c r="MOI86" s="119"/>
      <c r="MOJ86" s="119"/>
      <c r="MOK86" s="119"/>
      <c r="MOL86" s="119"/>
      <c r="MOM86" s="119"/>
      <c r="MON86" s="116"/>
      <c r="MOO86" s="201"/>
      <c r="MOP86" s="118"/>
      <c r="MOQ86" s="119"/>
      <c r="MOR86" s="119"/>
      <c r="MOS86" s="119"/>
      <c r="MOT86" s="119"/>
      <c r="MOU86" s="119"/>
      <c r="MOV86" s="116"/>
      <c r="MOW86" s="201"/>
      <c r="MOX86" s="118"/>
      <c r="MOY86" s="119"/>
      <c r="MOZ86" s="119"/>
      <c r="MPA86" s="119"/>
      <c r="MPB86" s="119"/>
      <c r="MPC86" s="119"/>
      <c r="MPD86" s="116"/>
      <c r="MPE86" s="201"/>
      <c r="MPF86" s="118"/>
      <c r="MPG86" s="119"/>
      <c r="MPH86" s="119"/>
      <c r="MPI86" s="119"/>
      <c r="MPJ86" s="119"/>
      <c r="MPK86" s="119"/>
      <c r="MPL86" s="116"/>
      <c r="MPM86" s="201"/>
      <c r="MPN86" s="118"/>
      <c r="MPO86" s="119"/>
      <c r="MPP86" s="119"/>
      <c r="MPQ86" s="119"/>
      <c r="MPR86" s="119"/>
      <c r="MPS86" s="119"/>
      <c r="MPT86" s="116"/>
      <c r="MPU86" s="201"/>
      <c r="MPV86" s="118"/>
      <c r="MPW86" s="119"/>
      <c r="MPX86" s="119"/>
      <c r="MPY86" s="119"/>
      <c r="MPZ86" s="119"/>
      <c r="MQA86" s="119"/>
      <c r="MQB86" s="116"/>
      <c r="MQC86" s="201"/>
      <c r="MQD86" s="118"/>
      <c r="MQE86" s="119"/>
      <c r="MQF86" s="119"/>
      <c r="MQG86" s="119"/>
      <c r="MQH86" s="119"/>
      <c r="MQI86" s="119"/>
      <c r="MQJ86" s="116"/>
      <c r="MQK86" s="201"/>
      <c r="MQL86" s="118"/>
      <c r="MQM86" s="119"/>
      <c r="MQN86" s="119"/>
      <c r="MQO86" s="119"/>
      <c r="MQP86" s="119"/>
      <c r="MQQ86" s="119"/>
      <c r="MQR86" s="116"/>
      <c r="MQS86" s="201"/>
      <c r="MQT86" s="118"/>
      <c r="MQU86" s="119"/>
      <c r="MQV86" s="119"/>
      <c r="MQW86" s="119"/>
      <c r="MQX86" s="119"/>
      <c r="MQY86" s="119"/>
      <c r="MQZ86" s="116"/>
      <c r="MRA86" s="201"/>
      <c r="MRB86" s="118"/>
      <c r="MRC86" s="119"/>
      <c r="MRD86" s="119"/>
      <c r="MRE86" s="119"/>
      <c r="MRF86" s="119"/>
      <c r="MRG86" s="119"/>
      <c r="MRH86" s="116"/>
      <c r="MRI86" s="201"/>
      <c r="MRJ86" s="118"/>
      <c r="MRK86" s="119"/>
      <c r="MRL86" s="119"/>
      <c r="MRM86" s="119"/>
      <c r="MRN86" s="119"/>
      <c r="MRO86" s="119"/>
      <c r="MRP86" s="116"/>
      <c r="MRQ86" s="201"/>
      <c r="MRR86" s="118"/>
      <c r="MRS86" s="119"/>
      <c r="MRT86" s="119"/>
      <c r="MRU86" s="119"/>
      <c r="MRV86" s="119"/>
      <c r="MRW86" s="119"/>
      <c r="MRX86" s="116"/>
      <c r="MRY86" s="201"/>
      <c r="MRZ86" s="118"/>
      <c r="MSA86" s="119"/>
      <c r="MSB86" s="119"/>
      <c r="MSC86" s="119"/>
      <c r="MSD86" s="119"/>
      <c r="MSE86" s="119"/>
      <c r="MSF86" s="116"/>
      <c r="MSG86" s="201"/>
      <c r="MSH86" s="118"/>
      <c r="MSI86" s="119"/>
      <c r="MSJ86" s="119"/>
      <c r="MSK86" s="119"/>
      <c r="MSL86" s="119"/>
      <c r="MSM86" s="119"/>
      <c r="MSN86" s="116"/>
      <c r="MSO86" s="201"/>
      <c r="MSP86" s="118"/>
      <c r="MSQ86" s="119"/>
      <c r="MSR86" s="119"/>
      <c r="MSS86" s="119"/>
      <c r="MST86" s="119"/>
      <c r="MSU86" s="119"/>
      <c r="MSV86" s="116"/>
      <c r="MSW86" s="201"/>
      <c r="MSX86" s="118"/>
      <c r="MSY86" s="119"/>
      <c r="MSZ86" s="119"/>
      <c r="MTA86" s="119"/>
      <c r="MTB86" s="119"/>
      <c r="MTC86" s="119"/>
      <c r="MTD86" s="116"/>
      <c r="MTE86" s="201"/>
      <c r="MTF86" s="118"/>
      <c r="MTG86" s="119"/>
      <c r="MTH86" s="119"/>
      <c r="MTI86" s="119"/>
      <c r="MTJ86" s="119"/>
      <c r="MTK86" s="119"/>
      <c r="MTL86" s="116"/>
      <c r="MTM86" s="201"/>
      <c r="MTN86" s="118"/>
      <c r="MTO86" s="119"/>
      <c r="MTP86" s="119"/>
      <c r="MTQ86" s="119"/>
      <c r="MTR86" s="119"/>
      <c r="MTS86" s="119"/>
      <c r="MTT86" s="116"/>
      <c r="MTU86" s="201"/>
      <c r="MTV86" s="118"/>
      <c r="MTW86" s="119"/>
      <c r="MTX86" s="119"/>
      <c r="MTY86" s="119"/>
      <c r="MTZ86" s="119"/>
      <c r="MUA86" s="119"/>
      <c r="MUB86" s="116"/>
      <c r="MUC86" s="201"/>
      <c r="MUD86" s="118"/>
      <c r="MUE86" s="119"/>
      <c r="MUF86" s="119"/>
      <c r="MUG86" s="119"/>
      <c r="MUH86" s="119"/>
      <c r="MUI86" s="119"/>
      <c r="MUJ86" s="116"/>
      <c r="MUK86" s="201"/>
      <c r="MUL86" s="118"/>
      <c r="MUM86" s="119"/>
      <c r="MUN86" s="119"/>
      <c r="MUO86" s="119"/>
      <c r="MUP86" s="119"/>
      <c r="MUQ86" s="119"/>
      <c r="MUR86" s="116"/>
      <c r="MUS86" s="201"/>
      <c r="MUT86" s="118"/>
      <c r="MUU86" s="119"/>
      <c r="MUV86" s="119"/>
      <c r="MUW86" s="119"/>
      <c r="MUX86" s="119"/>
      <c r="MUY86" s="119"/>
      <c r="MUZ86" s="116"/>
      <c r="MVA86" s="201"/>
      <c r="MVB86" s="118"/>
      <c r="MVC86" s="119"/>
      <c r="MVD86" s="119"/>
      <c r="MVE86" s="119"/>
      <c r="MVF86" s="119"/>
      <c r="MVG86" s="119"/>
      <c r="MVH86" s="116"/>
      <c r="MVI86" s="201"/>
      <c r="MVJ86" s="118"/>
      <c r="MVK86" s="119"/>
      <c r="MVL86" s="119"/>
      <c r="MVM86" s="119"/>
      <c r="MVN86" s="119"/>
      <c r="MVO86" s="119"/>
      <c r="MVP86" s="116"/>
      <c r="MVQ86" s="201"/>
      <c r="MVR86" s="118"/>
      <c r="MVS86" s="119"/>
      <c r="MVT86" s="119"/>
      <c r="MVU86" s="119"/>
      <c r="MVV86" s="119"/>
      <c r="MVW86" s="119"/>
      <c r="MVX86" s="116"/>
      <c r="MVY86" s="201"/>
      <c r="MVZ86" s="118"/>
      <c r="MWA86" s="119"/>
      <c r="MWB86" s="119"/>
      <c r="MWC86" s="119"/>
      <c r="MWD86" s="119"/>
      <c r="MWE86" s="119"/>
      <c r="MWF86" s="116"/>
      <c r="MWG86" s="201"/>
      <c r="MWH86" s="118"/>
      <c r="MWI86" s="119"/>
      <c r="MWJ86" s="119"/>
      <c r="MWK86" s="119"/>
      <c r="MWL86" s="119"/>
      <c r="MWM86" s="119"/>
      <c r="MWN86" s="116"/>
      <c r="MWO86" s="201"/>
      <c r="MWP86" s="118"/>
      <c r="MWQ86" s="119"/>
      <c r="MWR86" s="119"/>
      <c r="MWS86" s="119"/>
      <c r="MWT86" s="119"/>
      <c r="MWU86" s="119"/>
      <c r="MWV86" s="116"/>
      <c r="MWW86" s="201"/>
      <c r="MWX86" s="118"/>
      <c r="MWY86" s="119"/>
      <c r="MWZ86" s="119"/>
      <c r="MXA86" s="119"/>
      <c r="MXB86" s="119"/>
      <c r="MXC86" s="119"/>
      <c r="MXD86" s="116"/>
      <c r="MXE86" s="201"/>
      <c r="MXF86" s="118"/>
      <c r="MXG86" s="119"/>
      <c r="MXH86" s="119"/>
      <c r="MXI86" s="119"/>
      <c r="MXJ86" s="119"/>
      <c r="MXK86" s="119"/>
      <c r="MXL86" s="116"/>
      <c r="MXM86" s="201"/>
      <c r="MXN86" s="118"/>
      <c r="MXO86" s="119"/>
      <c r="MXP86" s="119"/>
      <c r="MXQ86" s="119"/>
      <c r="MXR86" s="119"/>
      <c r="MXS86" s="119"/>
      <c r="MXT86" s="116"/>
      <c r="MXU86" s="201"/>
      <c r="MXV86" s="118"/>
      <c r="MXW86" s="119"/>
      <c r="MXX86" s="119"/>
      <c r="MXY86" s="119"/>
      <c r="MXZ86" s="119"/>
      <c r="MYA86" s="119"/>
      <c r="MYB86" s="116"/>
      <c r="MYC86" s="201"/>
      <c r="MYD86" s="118"/>
      <c r="MYE86" s="119"/>
      <c r="MYF86" s="119"/>
      <c r="MYG86" s="119"/>
      <c r="MYH86" s="119"/>
      <c r="MYI86" s="119"/>
      <c r="MYJ86" s="116"/>
      <c r="MYK86" s="201"/>
      <c r="MYL86" s="118"/>
      <c r="MYM86" s="119"/>
      <c r="MYN86" s="119"/>
      <c r="MYO86" s="119"/>
      <c r="MYP86" s="119"/>
      <c r="MYQ86" s="119"/>
      <c r="MYR86" s="116"/>
      <c r="MYS86" s="201"/>
      <c r="MYT86" s="118"/>
      <c r="MYU86" s="119"/>
      <c r="MYV86" s="119"/>
      <c r="MYW86" s="119"/>
      <c r="MYX86" s="119"/>
      <c r="MYY86" s="119"/>
      <c r="MYZ86" s="116"/>
      <c r="MZA86" s="201"/>
      <c r="MZB86" s="118"/>
      <c r="MZC86" s="119"/>
      <c r="MZD86" s="119"/>
      <c r="MZE86" s="119"/>
      <c r="MZF86" s="119"/>
      <c r="MZG86" s="119"/>
      <c r="MZH86" s="116"/>
      <c r="MZI86" s="201"/>
      <c r="MZJ86" s="118"/>
      <c r="MZK86" s="119"/>
      <c r="MZL86" s="119"/>
      <c r="MZM86" s="119"/>
      <c r="MZN86" s="119"/>
      <c r="MZO86" s="119"/>
      <c r="MZP86" s="116"/>
      <c r="MZQ86" s="201"/>
      <c r="MZR86" s="118"/>
      <c r="MZS86" s="119"/>
      <c r="MZT86" s="119"/>
      <c r="MZU86" s="119"/>
      <c r="MZV86" s="119"/>
      <c r="MZW86" s="119"/>
      <c r="MZX86" s="116"/>
      <c r="MZY86" s="201"/>
      <c r="MZZ86" s="118"/>
      <c r="NAA86" s="119"/>
      <c r="NAB86" s="119"/>
      <c r="NAC86" s="119"/>
      <c r="NAD86" s="119"/>
      <c r="NAE86" s="119"/>
      <c r="NAF86" s="116"/>
      <c r="NAG86" s="201"/>
      <c r="NAH86" s="118"/>
      <c r="NAI86" s="119"/>
      <c r="NAJ86" s="119"/>
      <c r="NAK86" s="119"/>
      <c r="NAL86" s="119"/>
      <c r="NAM86" s="119"/>
      <c r="NAN86" s="116"/>
      <c r="NAO86" s="201"/>
      <c r="NAP86" s="118"/>
      <c r="NAQ86" s="119"/>
      <c r="NAR86" s="119"/>
      <c r="NAS86" s="119"/>
      <c r="NAT86" s="119"/>
      <c r="NAU86" s="119"/>
      <c r="NAV86" s="116"/>
      <c r="NAW86" s="201"/>
      <c r="NAX86" s="118"/>
      <c r="NAY86" s="119"/>
      <c r="NAZ86" s="119"/>
      <c r="NBA86" s="119"/>
      <c r="NBB86" s="119"/>
      <c r="NBC86" s="119"/>
      <c r="NBD86" s="116"/>
      <c r="NBE86" s="201"/>
      <c r="NBF86" s="118"/>
      <c r="NBG86" s="119"/>
      <c r="NBH86" s="119"/>
      <c r="NBI86" s="119"/>
      <c r="NBJ86" s="119"/>
      <c r="NBK86" s="119"/>
      <c r="NBL86" s="116"/>
      <c r="NBM86" s="201"/>
      <c r="NBN86" s="118"/>
      <c r="NBO86" s="119"/>
      <c r="NBP86" s="119"/>
      <c r="NBQ86" s="119"/>
      <c r="NBR86" s="119"/>
      <c r="NBS86" s="119"/>
      <c r="NBT86" s="116"/>
      <c r="NBU86" s="201"/>
      <c r="NBV86" s="118"/>
      <c r="NBW86" s="119"/>
      <c r="NBX86" s="119"/>
      <c r="NBY86" s="119"/>
      <c r="NBZ86" s="119"/>
      <c r="NCA86" s="119"/>
      <c r="NCB86" s="116"/>
      <c r="NCC86" s="201"/>
      <c r="NCD86" s="118"/>
      <c r="NCE86" s="119"/>
      <c r="NCF86" s="119"/>
      <c r="NCG86" s="119"/>
      <c r="NCH86" s="119"/>
      <c r="NCI86" s="119"/>
      <c r="NCJ86" s="116"/>
      <c r="NCK86" s="201"/>
      <c r="NCL86" s="118"/>
      <c r="NCM86" s="119"/>
      <c r="NCN86" s="119"/>
      <c r="NCO86" s="119"/>
      <c r="NCP86" s="119"/>
      <c r="NCQ86" s="119"/>
      <c r="NCR86" s="116"/>
      <c r="NCS86" s="201"/>
      <c r="NCT86" s="118"/>
      <c r="NCU86" s="119"/>
      <c r="NCV86" s="119"/>
      <c r="NCW86" s="119"/>
      <c r="NCX86" s="119"/>
      <c r="NCY86" s="119"/>
      <c r="NCZ86" s="116"/>
      <c r="NDA86" s="201"/>
      <c r="NDB86" s="118"/>
      <c r="NDC86" s="119"/>
      <c r="NDD86" s="119"/>
      <c r="NDE86" s="119"/>
      <c r="NDF86" s="119"/>
      <c r="NDG86" s="119"/>
      <c r="NDH86" s="116"/>
      <c r="NDI86" s="201"/>
      <c r="NDJ86" s="118"/>
      <c r="NDK86" s="119"/>
      <c r="NDL86" s="119"/>
      <c r="NDM86" s="119"/>
      <c r="NDN86" s="119"/>
      <c r="NDO86" s="119"/>
      <c r="NDP86" s="116"/>
      <c r="NDQ86" s="201"/>
      <c r="NDR86" s="118"/>
      <c r="NDS86" s="119"/>
      <c r="NDT86" s="119"/>
      <c r="NDU86" s="119"/>
      <c r="NDV86" s="119"/>
      <c r="NDW86" s="119"/>
      <c r="NDX86" s="116"/>
      <c r="NDY86" s="201"/>
      <c r="NDZ86" s="118"/>
      <c r="NEA86" s="119"/>
      <c r="NEB86" s="119"/>
      <c r="NEC86" s="119"/>
      <c r="NED86" s="119"/>
      <c r="NEE86" s="119"/>
      <c r="NEF86" s="116"/>
      <c r="NEG86" s="201"/>
      <c r="NEH86" s="118"/>
      <c r="NEI86" s="119"/>
      <c r="NEJ86" s="119"/>
      <c r="NEK86" s="119"/>
      <c r="NEL86" s="119"/>
      <c r="NEM86" s="119"/>
      <c r="NEN86" s="116"/>
      <c r="NEO86" s="201"/>
      <c r="NEP86" s="118"/>
      <c r="NEQ86" s="119"/>
      <c r="NER86" s="119"/>
      <c r="NES86" s="119"/>
      <c r="NET86" s="119"/>
      <c r="NEU86" s="119"/>
      <c r="NEV86" s="116"/>
      <c r="NEW86" s="201"/>
      <c r="NEX86" s="118"/>
      <c r="NEY86" s="119"/>
      <c r="NEZ86" s="119"/>
      <c r="NFA86" s="119"/>
      <c r="NFB86" s="119"/>
      <c r="NFC86" s="119"/>
      <c r="NFD86" s="116"/>
      <c r="NFE86" s="201"/>
      <c r="NFF86" s="118"/>
      <c r="NFG86" s="119"/>
      <c r="NFH86" s="119"/>
      <c r="NFI86" s="119"/>
      <c r="NFJ86" s="119"/>
      <c r="NFK86" s="119"/>
      <c r="NFL86" s="116"/>
      <c r="NFM86" s="201"/>
      <c r="NFN86" s="118"/>
      <c r="NFO86" s="119"/>
      <c r="NFP86" s="119"/>
      <c r="NFQ86" s="119"/>
      <c r="NFR86" s="119"/>
      <c r="NFS86" s="119"/>
      <c r="NFT86" s="116"/>
      <c r="NFU86" s="201"/>
      <c r="NFV86" s="118"/>
      <c r="NFW86" s="119"/>
      <c r="NFX86" s="119"/>
      <c r="NFY86" s="119"/>
      <c r="NFZ86" s="119"/>
      <c r="NGA86" s="119"/>
      <c r="NGB86" s="116"/>
      <c r="NGC86" s="201"/>
      <c r="NGD86" s="118"/>
      <c r="NGE86" s="119"/>
      <c r="NGF86" s="119"/>
      <c r="NGG86" s="119"/>
      <c r="NGH86" s="119"/>
      <c r="NGI86" s="119"/>
      <c r="NGJ86" s="116"/>
      <c r="NGK86" s="201"/>
      <c r="NGL86" s="118"/>
      <c r="NGM86" s="119"/>
      <c r="NGN86" s="119"/>
      <c r="NGO86" s="119"/>
      <c r="NGP86" s="119"/>
      <c r="NGQ86" s="119"/>
      <c r="NGR86" s="116"/>
      <c r="NGS86" s="201"/>
      <c r="NGT86" s="118"/>
      <c r="NGU86" s="119"/>
      <c r="NGV86" s="119"/>
      <c r="NGW86" s="119"/>
      <c r="NGX86" s="119"/>
      <c r="NGY86" s="119"/>
      <c r="NGZ86" s="116"/>
      <c r="NHA86" s="201"/>
      <c r="NHB86" s="118"/>
      <c r="NHC86" s="119"/>
      <c r="NHD86" s="119"/>
      <c r="NHE86" s="119"/>
      <c r="NHF86" s="119"/>
      <c r="NHG86" s="119"/>
      <c r="NHH86" s="116"/>
      <c r="NHI86" s="201"/>
      <c r="NHJ86" s="118"/>
      <c r="NHK86" s="119"/>
      <c r="NHL86" s="119"/>
      <c r="NHM86" s="119"/>
      <c r="NHN86" s="119"/>
      <c r="NHO86" s="119"/>
      <c r="NHP86" s="116"/>
      <c r="NHQ86" s="201"/>
      <c r="NHR86" s="118"/>
      <c r="NHS86" s="119"/>
      <c r="NHT86" s="119"/>
      <c r="NHU86" s="119"/>
      <c r="NHV86" s="119"/>
      <c r="NHW86" s="119"/>
      <c r="NHX86" s="116"/>
      <c r="NHY86" s="201"/>
      <c r="NHZ86" s="118"/>
      <c r="NIA86" s="119"/>
      <c r="NIB86" s="119"/>
      <c r="NIC86" s="119"/>
      <c r="NID86" s="119"/>
      <c r="NIE86" s="119"/>
      <c r="NIF86" s="116"/>
      <c r="NIG86" s="201"/>
      <c r="NIH86" s="118"/>
      <c r="NII86" s="119"/>
      <c r="NIJ86" s="119"/>
      <c r="NIK86" s="119"/>
      <c r="NIL86" s="119"/>
      <c r="NIM86" s="119"/>
      <c r="NIN86" s="116"/>
      <c r="NIO86" s="201"/>
      <c r="NIP86" s="118"/>
      <c r="NIQ86" s="119"/>
      <c r="NIR86" s="119"/>
      <c r="NIS86" s="119"/>
      <c r="NIT86" s="119"/>
      <c r="NIU86" s="119"/>
      <c r="NIV86" s="116"/>
      <c r="NIW86" s="201"/>
      <c r="NIX86" s="118"/>
      <c r="NIY86" s="119"/>
      <c r="NIZ86" s="119"/>
      <c r="NJA86" s="119"/>
      <c r="NJB86" s="119"/>
      <c r="NJC86" s="119"/>
      <c r="NJD86" s="116"/>
      <c r="NJE86" s="201"/>
      <c r="NJF86" s="118"/>
      <c r="NJG86" s="119"/>
      <c r="NJH86" s="119"/>
      <c r="NJI86" s="119"/>
      <c r="NJJ86" s="119"/>
      <c r="NJK86" s="119"/>
      <c r="NJL86" s="116"/>
      <c r="NJM86" s="201"/>
      <c r="NJN86" s="118"/>
      <c r="NJO86" s="119"/>
      <c r="NJP86" s="119"/>
      <c r="NJQ86" s="119"/>
      <c r="NJR86" s="119"/>
      <c r="NJS86" s="119"/>
      <c r="NJT86" s="116"/>
      <c r="NJU86" s="201"/>
      <c r="NJV86" s="118"/>
      <c r="NJW86" s="119"/>
      <c r="NJX86" s="119"/>
      <c r="NJY86" s="119"/>
      <c r="NJZ86" s="119"/>
      <c r="NKA86" s="119"/>
      <c r="NKB86" s="116"/>
      <c r="NKC86" s="201"/>
      <c r="NKD86" s="118"/>
      <c r="NKE86" s="119"/>
      <c r="NKF86" s="119"/>
      <c r="NKG86" s="119"/>
      <c r="NKH86" s="119"/>
      <c r="NKI86" s="119"/>
      <c r="NKJ86" s="116"/>
      <c r="NKK86" s="201"/>
      <c r="NKL86" s="118"/>
      <c r="NKM86" s="119"/>
      <c r="NKN86" s="119"/>
      <c r="NKO86" s="119"/>
      <c r="NKP86" s="119"/>
      <c r="NKQ86" s="119"/>
      <c r="NKR86" s="116"/>
      <c r="NKS86" s="201"/>
      <c r="NKT86" s="118"/>
      <c r="NKU86" s="119"/>
      <c r="NKV86" s="119"/>
      <c r="NKW86" s="119"/>
      <c r="NKX86" s="119"/>
      <c r="NKY86" s="119"/>
      <c r="NKZ86" s="116"/>
      <c r="NLA86" s="201"/>
      <c r="NLB86" s="118"/>
      <c r="NLC86" s="119"/>
      <c r="NLD86" s="119"/>
      <c r="NLE86" s="119"/>
      <c r="NLF86" s="119"/>
      <c r="NLG86" s="119"/>
      <c r="NLH86" s="116"/>
      <c r="NLI86" s="201"/>
      <c r="NLJ86" s="118"/>
      <c r="NLK86" s="119"/>
      <c r="NLL86" s="119"/>
      <c r="NLM86" s="119"/>
      <c r="NLN86" s="119"/>
      <c r="NLO86" s="119"/>
      <c r="NLP86" s="116"/>
      <c r="NLQ86" s="201"/>
      <c r="NLR86" s="118"/>
      <c r="NLS86" s="119"/>
      <c r="NLT86" s="119"/>
      <c r="NLU86" s="119"/>
      <c r="NLV86" s="119"/>
      <c r="NLW86" s="119"/>
      <c r="NLX86" s="116"/>
      <c r="NLY86" s="201"/>
      <c r="NLZ86" s="118"/>
      <c r="NMA86" s="119"/>
      <c r="NMB86" s="119"/>
      <c r="NMC86" s="119"/>
      <c r="NMD86" s="119"/>
      <c r="NME86" s="119"/>
      <c r="NMF86" s="116"/>
      <c r="NMG86" s="201"/>
      <c r="NMH86" s="118"/>
      <c r="NMI86" s="119"/>
      <c r="NMJ86" s="119"/>
      <c r="NMK86" s="119"/>
      <c r="NML86" s="119"/>
      <c r="NMM86" s="119"/>
      <c r="NMN86" s="116"/>
      <c r="NMO86" s="201"/>
      <c r="NMP86" s="118"/>
      <c r="NMQ86" s="119"/>
      <c r="NMR86" s="119"/>
      <c r="NMS86" s="119"/>
      <c r="NMT86" s="119"/>
      <c r="NMU86" s="119"/>
      <c r="NMV86" s="116"/>
      <c r="NMW86" s="201"/>
      <c r="NMX86" s="118"/>
      <c r="NMY86" s="119"/>
      <c r="NMZ86" s="119"/>
      <c r="NNA86" s="119"/>
      <c r="NNB86" s="119"/>
      <c r="NNC86" s="119"/>
      <c r="NND86" s="116"/>
      <c r="NNE86" s="201"/>
      <c r="NNF86" s="118"/>
      <c r="NNG86" s="119"/>
      <c r="NNH86" s="119"/>
      <c r="NNI86" s="119"/>
      <c r="NNJ86" s="119"/>
      <c r="NNK86" s="119"/>
      <c r="NNL86" s="116"/>
      <c r="NNM86" s="201"/>
      <c r="NNN86" s="118"/>
      <c r="NNO86" s="119"/>
      <c r="NNP86" s="119"/>
      <c r="NNQ86" s="119"/>
      <c r="NNR86" s="119"/>
      <c r="NNS86" s="119"/>
      <c r="NNT86" s="116"/>
      <c r="NNU86" s="201"/>
      <c r="NNV86" s="118"/>
      <c r="NNW86" s="119"/>
      <c r="NNX86" s="119"/>
      <c r="NNY86" s="119"/>
      <c r="NNZ86" s="119"/>
      <c r="NOA86" s="119"/>
      <c r="NOB86" s="116"/>
      <c r="NOC86" s="201"/>
      <c r="NOD86" s="118"/>
      <c r="NOE86" s="119"/>
      <c r="NOF86" s="119"/>
      <c r="NOG86" s="119"/>
      <c r="NOH86" s="119"/>
      <c r="NOI86" s="119"/>
      <c r="NOJ86" s="116"/>
      <c r="NOK86" s="201"/>
      <c r="NOL86" s="118"/>
      <c r="NOM86" s="119"/>
      <c r="NON86" s="119"/>
      <c r="NOO86" s="119"/>
      <c r="NOP86" s="119"/>
      <c r="NOQ86" s="119"/>
      <c r="NOR86" s="116"/>
      <c r="NOS86" s="201"/>
      <c r="NOT86" s="118"/>
      <c r="NOU86" s="119"/>
      <c r="NOV86" s="119"/>
      <c r="NOW86" s="119"/>
      <c r="NOX86" s="119"/>
      <c r="NOY86" s="119"/>
      <c r="NOZ86" s="116"/>
      <c r="NPA86" s="201"/>
      <c r="NPB86" s="118"/>
      <c r="NPC86" s="119"/>
      <c r="NPD86" s="119"/>
      <c r="NPE86" s="119"/>
      <c r="NPF86" s="119"/>
      <c r="NPG86" s="119"/>
      <c r="NPH86" s="116"/>
      <c r="NPI86" s="201"/>
      <c r="NPJ86" s="118"/>
      <c r="NPK86" s="119"/>
      <c r="NPL86" s="119"/>
      <c r="NPM86" s="119"/>
      <c r="NPN86" s="119"/>
      <c r="NPO86" s="119"/>
      <c r="NPP86" s="116"/>
      <c r="NPQ86" s="201"/>
      <c r="NPR86" s="118"/>
      <c r="NPS86" s="119"/>
      <c r="NPT86" s="119"/>
      <c r="NPU86" s="119"/>
      <c r="NPV86" s="119"/>
      <c r="NPW86" s="119"/>
      <c r="NPX86" s="116"/>
      <c r="NPY86" s="201"/>
      <c r="NPZ86" s="118"/>
      <c r="NQA86" s="119"/>
      <c r="NQB86" s="119"/>
      <c r="NQC86" s="119"/>
      <c r="NQD86" s="119"/>
      <c r="NQE86" s="119"/>
      <c r="NQF86" s="116"/>
      <c r="NQG86" s="201"/>
      <c r="NQH86" s="118"/>
      <c r="NQI86" s="119"/>
      <c r="NQJ86" s="119"/>
      <c r="NQK86" s="119"/>
      <c r="NQL86" s="119"/>
      <c r="NQM86" s="119"/>
      <c r="NQN86" s="116"/>
      <c r="NQO86" s="201"/>
      <c r="NQP86" s="118"/>
      <c r="NQQ86" s="119"/>
      <c r="NQR86" s="119"/>
      <c r="NQS86" s="119"/>
      <c r="NQT86" s="119"/>
      <c r="NQU86" s="119"/>
      <c r="NQV86" s="116"/>
      <c r="NQW86" s="201"/>
      <c r="NQX86" s="118"/>
      <c r="NQY86" s="119"/>
      <c r="NQZ86" s="119"/>
      <c r="NRA86" s="119"/>
      <c r="NRB86" s="119"/>
      <c r="NRC86" s="119"/>
      <c r="NRD86" s="116"/>
      <c r="NRE86" s="201"/>
      <c r="NRF86" s="118"/>
      <c r="NRG86" s="119"/>
      <c r="NRH86" s="119"/>
      <c r="NRI86" s="119"/>
      <c r="NRJ86" s="119"/>
      <c r="NRK86" s="119"/>
      <c r="NRL86" s="116"/>
      <c r="NRM86" s="201"/>
      <c r="NRN86" s="118"/>
      <c r="NRO86" s="119"/>
      <c r="NRP86" s="119"/>
      <c r="NRQ86" s="119"/>
      <c r="NRR86" s="119"/>
      <c r="NRS86" s="119"/>
      <c r="NRT86" s="116"/>
      <c r="NRU86" s="201"/>
      <c r="NRV86" s="118"/>
      <c r="NRW86" s="119"/>
      <c r="NRX86" s="119"/>
      <c r="NRY86" s="119"/>
      <c r="NRZ86" s="119"/>
      <c r="NSA86" s="119"/>
      <c r="NSB86" s="116"/>
      <c r="NSC86" s="201"/>
      <c r="NSD86" s="118"/>
      <c r="NSE86" s="119"/>
      <c r="NSF86" s="119"/>
      <c r="NSG86" s="119"/>
      <c r="NSH86" s="119"/>
      <c r="NSI86" s="119"/>
      <c r="NSJ86" s="116"/>
      <c r="NSK86" s="201"/>
      <c r="NSL86" s="118"/>
      <c r="NSM86" s="119"/>
      <c r="NSN86" s="119"/>
      <c r="NSO86" s="119"/>
      <c r="NSP86" s="119"/>
      <c r="NSQ86" s="119"/>
      <c r="NSR86" s="116"/>
      <c r="NSS86" s="201"/>
      <c r="NST86" s="118"/>
      <c r="NSU86" s="119"/>
      <c r="NSV86" s="119"/>
      <c r="NSW86" s="119"/>
      <c r="NSX86" s="119"/>
      <c r="NSY86" s="119"/>
      <c r="NSZ86" s="116"/>
      <c r="NTA86" s="201"/>
      <c r="NTB86" s="118"/>
      <c r="NTC86" s="119"/>
      <c r="NTD86" s="119"/>
      <c r="NTE86" s="119"/>
      <c r="NTF86" s="119"/>
      <c r="NTG86" s="119"/>
      <c r="NTH86" s="116"/>
      <c r="NTI86" s="201"/>
      <c r="NTJ86" s="118"/>
      <c r="NTK86" s="119"/>
      <c r="NTL86" s="119"/>
      <c r="NTM86" s="119"/>
      <c r="NTN86" s="119"/>
      <c r="NTO86" s="119"/>
      <c r="NTP86" s="116"/>
      <c r="NTQ86" s="201"/>
      <c r="NTR86" s="118"/>
      <c r="NTS86" s="119"/>
      <c r="NTT86" s="119"/>
      <c r="NTU86" s="119"/>
      <c r="NTV86" s="119"/>
      <c r="NTW86" s="119"/>
      <c r="NTX86" s="116"/>
      <c r="NTY86" s="201"/>
      <c r="NTZ86" s="118"/>
      <c r="NUA86" s="119"/>
      <c r="NUB86" s="119"/>
      <c r="NUC86" s="119"/>
      <c r="NUD86" s="119"/>
      <c r="NUE86" s="119"/>
      <c r="NUF86" s="116"/>
      <c r="NUG86" s="201"/>
      <c r="NUH86" s="118"/>
      <c r="NUI86" s="119"/>
      <c r="NUJ86" s="119"/>
      <c r="NUK86" s="119"/>
      <c r="NUL86" s="119"/>
      <c r="NUM86" s="119"/>
      <c r="NUN86" s="116"/>
      <c r="NUO86" s="201"/>
      <c r="NUP86" s="118"/>
      <c r="NUQ86" s="119"/>
      <c r="NUR86" s="119"/>
      <c r="NUS86" s="119"/>
      <c r="NUT86" s="119"/>
      <c r="NUU86" s="119"/>
      <c r="NUV86" s="116"/>
      <c r="NUW86" s="201"/>
      <c r="NUX86" s="118"/>
      <c r="NUY86" s="119"/>
      <c r="NUZ86" s="119"/>
      <c r="NVA86" s="119"/>
      <c r="NVB86" s="119"/>
      <c r="NVC86" s="119"/>
      <c r="NVD86" s="116"/>
      <c r="NVE86" s="201"/>
      <c r="NVF86" s="118"/>
      <c r="NVG86" s="119"/>
      <c r="NVH86" s="119"/>
      <c r="NVI86" s="119"/>
      <c r="NVJ86" s="119"/>
      <c r="NVK86" s="119"/>
      <c r="NVL86" s="116"/>
      <c r="NVM86" s="201"/>
      <c r="NVN86" s="118"/>
      <c r="NVO86" s="119"/>
      <c r="NVP86" s="119"/>
      <c r="NVQ86" s="119"/>
      <c r="NVR86" s="119"/>
      <c r="NVS86" s="119"/>
      <c r="NVT86" s="116"/>
      <c r="NVU86" s="201"/>
      <c r="NVV86" s="118"/>
      <c r="NVW86" s="119"/>
      <c r="NVX86" s="119"/>
      <c r="NVY86" s="119"/>
      <c r="NVZ86" s="119"/>
      <c r="NWA86" s="119"/>
      <c r="NWB86" s="116"/>
      <c r="NWC86" s="201"/>
      <c r="NWD86" s="118"/>
      <c r="NWE86" s="119"/>
      <c r="NWF86" s="119"/>
      <c r="NWG86" s="119"/>
      <c r="NWH86" s="119"/>
      <c r="NWI86" s="119"/>
      <c r="NWJ86" s="116"/>
      <c r="NWK86" s="201"/>
      <c r="NWL86" s="118"/>
      <c r="NWM86" s="119"/>
      <c r="NWN86" s="119"/>
      <c r="NWO86" s="119"/>
      <c r="NWP86" s="119"/>
      <c r="NWQ86" s="119"/>
      <c r="NWR86" s="116"/>
      <c r="NWS86" s="201"/>
      <c r="NWT86" s="118"/>
      <c r="NWU86" s="119"/>
      <c r="NWV86" s="119"/>
      <c r="NWW86" s="119"/>
      <c r="NWX86" s="119"/>
      <c r="NWY86" s="119"/>
      <c r="NWZ86" s="116"/>
      <c r="NXA86" s="201"/>
      <c r="NXB86" s="118"/>
      <c r="NXC86" s="119"/>
      <c r="NXD86" s="119"/>
      <c r="NXE86" s="119"/>
      <c r="NXF86" s="119"/>
      <c r="NXG86" s="119"/>
      <c r="NXH86" s="116"/>
      <c r="NXI86" s="201"/>
      <c r="NXJ86" s="118"/>
      <c r="NXK86" s="119"/>
      <c r="NXL86" s="119"/>
      <c r="NXM86" s="119"/>
      <c r="NXN86" s="119"/>
      <c r="NXO86" s="119"/>
      <c r="NXP86" s="116"/>
      <c r="NXQ86" s="201"/>
      <c r="NXR86" s="118"/>
      <c r="NXS86" s="119"/>
      <c r="NXT86" s="119"/>
      <c r="NXU86" s="119"/>
      <c r="NXV86" s="119"/>
      <c r="NXW86" s="119"/>
      <c r="NXX86" s="116"/>
      <c r="NXY86" s="201"/>
      <c r="NXZ86" s="118"/>
      <c r="NYA86" s="119"/>
      <c r="NYB86" s="119"/>
      <c r="NYC86" s="119"/>
      <c r="NYD86" s="119"/>
      <c r="NYE86" s="119"/>
      <c r="NYF86" s="116"/>
      <c r="NYG86" s="201"/>
      <c r="NYH86" s="118"/>
      <c r="NYI86" s="119"/>
      <c r="NYJ86" s="119"/>
      <c r="NYK86" s="119"/>
      <c r="NYL86" s="119"/>
      <c r="NYM86" s="119"/>
      <c r="NYN86" s="116"/>
      <c r="NYO86" s="201"/>
      <c r="NYP86" s="118"/>
      <c r="NYQ86" s="119"/>
      <c r="NYR86" s="119"/>
      <c r="NYS86" s="119"/>
      <c r="NYT86" s="119"/>
      <c r="NYU86" s="119"/>
      <c r="NYV86" s="116"/>
      <c r="NYW86" s="201"/>
      <c r="NYX86" s="118"/>
      <c r="NYY86" s="119"/>
      <c r="NYZ86" s="119"/>
      <c r="NZA86" s="119"/>
      <c r="NZB86" s="119"/>
      <c r="NZC86" s="119"/>
      <c r="NZD86" s="116"/>
      <c r="NZE86" s="201"/>
      <c r="NZF86" s="118"/>
      <c r="NZG86" s="119"/>
      <c r="NZH86" s="119"/>
      <c r="NZI86" s="119"/>
      <c r="NZJ86" s="119"/>
      <c r="NZK86" s="119"/>
      <c r="NZL86" s="116"/>
      <c r="NZM86" s="201"/>
      <c r="NZN86" s="118"/>
      <c r="NZO86" s="119"/>
      <c r="NZP86" s="119"/>
      <c r="NZQ86" s="119"/>
      <c r="NZR86" s="119"/>
      <c r="NZS86" s="119"/>
      <c r="NZT86" s="116"/>
      <c r="NZU86" s="201"/>
      <c r="NZV86" s="118"/>
      <c r="NZW86" s="119"/>
      <c r="NZX86" s="119"/>
      <c r="NZY86" s="119"/>
      <c r="NZZ86" s="119"/>
      <c r="OAA86" s="119"/>
      <c r="OAB86" s="116"/>
      <c r="OAC86" s="201"/>
      <c r="OAD86" s="118"/>
      <c r="OAE86" s="119"/>
      <c r="OAF86" s="119"/>
      <c r="OAG86" s="119"/>
      <c r="OAH86" s="119"/>
      <c r="OAI86" s="119"/>
      <c r="OAJ86" s="116"/>
      <c r="OAK86" s="201"/>
      <c r="OAL86" s="118"/>
      <c r="OAM86" s="119"/>
      <c r="OAN86" s="119"/>
      <c r="OAO86" s="119"/>
      <c r="OAP86" s="119"/>
      <c r="OAQ86" s="119"/>
      <c r="OAR86" s="116"/>
      <c r="OAS86" s="201"/>
      <c r="OAT86" s="118"/>
      <c r="OAU86" s="119"/>
      <c r="OAV86" s="119"/>
      <c r="OAW86" s="119"/>
      <c r="OAX86" s="119"/>
      <c r="OAY86" s="119"/>
      <c r="OAZ86" s="116"/>
      <c r="OBA86" s="201"/>
      <c r="OBB86" s="118"/>
      <c r="OBC86" s="119"/>
      <c r="OBD86" s="119"/>
      <c r="OBE86" s="119"/>
      <c r="OBF86" s="119"/>
      <c r="OBG86" s="119"/>
      <c r="OBH86" s="116"/>
      <c r="OBI86" s="201"/>
      <c r="OBJ86" s="118"/>
      <c r="OBK86" s="119"/>
      <c r="OBL86" s="119"/>
      <c r="OBM86" s="119"/>
      <c r="OBN86" s="119"/>
      <c r="OBO86" s="119"/>
      <c r="OBP86" s="116"/>
      <c r="OBQ86" s="201"/>
      <c r="OBR86" s="118"/>
      <c r="OBS86" s="119"/>
      <c r="OBT86" s="119"/>
      <c r="OBU86" s="119"/>
      <c r="OBV86" s="119"/>
      <c r="OBW86" s="119"/>
      <c r="OBX86" s="116"/>
      <c r="OBY86" s="201"/>
      <c r="OBZ86" s="118"/>
      <c r="OCA86" s="119"/>
      <c r="OCB86" s="119"/>
      <c r="OCC86" s="119"/>
      <c r="OCD86" s="119"/>
      <c r="OCE86" s="119"/>
      <c r="OCF86" s="116"/>
      <c r="OCG86" s="201"/>
      <c r="OCH86" s="118"/>
      <c r="OCI86" s="119"/>
      <c r="OCJ86" s="119"/>
      <c r="OCK86" s="119"/>
      <c r="OCL86" s="119"/>
      <c r="OCM86" s="119"/>
      <c r="OCN86" s="116"/>
      <c r="OCO86" s="201"/>
      <c r="OCP86" s="118"/>
      <c r="OCQ86" s="119"/>
      <c r="OCR86" s="119"/>
      <c r="OCS86" s="119"/>
      <c r="OCT86" s="119"/>
      <c r="OCU86" s="119"/>
      <c r="OCV86" s="116"/>
      <c r="OCW86" s="201"/>
      <c r="OCX86" s="118"/>
      <c r="OCY86" s="119"/>
      <c r="OCZ86" s="119"/>
      <c r="ODA86" s="119"/>
      <c r="ODB86" s="119"/>
      <c r="ODC86" s="119"/>
      <c r="ODD86" s="116"/>
      <c r="ODE86" s="201"/>
      <c r="ODF86" s="118"/>
      <c r="ODG86" s="119"/>
      <c r="ODH86" s="119"/>
      <c r="ODI86" s="119"/>
      <c r="ODJ86" s="119"/>
      <c r="ODK86" s="119"/>
      <c r="ODL86" s="116"/>
      <c r="ODM86" s="201"/>
      <c r="ODN86" s="118"/>
      <c r="ODO86" s="119"/>
      <c r="ODP86" s="119"/>
      <c r="ODQ86" s="119"/>
      <c r="ODR86" s="119"/>
      <c r="ODS86" s="119"/>
      <c r="ODT86" s="116"/>
      <c r="ODU86" s="201"/>
      <c r="ODV86" s="118"/>
      <c r="ODW86" s="119"/>
      <c r="ODX86" s="119"/>
      <c r="ODY86" s="119"/>
      <c r="ODZ86" s="119"/>
      <c r="OEA86" s="119"/>
      <c r="OEB86" s="116"/>
      <c r="OEC86" s="201"/>
      <c r="OED86" s="118"/>
      <c r="OEE86" s="119"/>
      <c r="OEF86" s="119"/>
      <c r="OEG86" s="119"/>
      <c r="OEH86" s="119"/>
      <c r="OEI86" s="119"/>
      <c r="OEJ86" s="116"/>
      <c r="OEK86" s="201"/>
      <c r="OEL86" s="118"/>
      <c r="OEM86" s="119"/>
      <c r="OEN86" s="119"/>
      <c r="OEO86" s="119"/>
      <c r="OEP86" s="119"/>
      <c r="OEQ86" s="119"/>
      <c r="OER86" s="116"/>
      <c r="OES86" s="201"/>
      <c r="OET86" s="118"/>
      <c r="OEU86" s="119"/>
      <c r="OEV86" s="119"/>
      <c r="OEW86" s="119"/>
      <c r="OEX86" s="119"/>
      <c r="OEY86" s="119"/>
      <c r="OEZ86" s="116"/>
      <c r="OFA86" s="201"/>
      <c r="OFB86" s="118"/>
      <c r="OFC86" s="119"/>
      <c r="OFD86" s="119"/>
      <c r="OFE86" s="119"/>
      <c r="OFF86" s="119"/>
      <c r="OFG86" s="119"/>
      <c r="OFH86" s="116"/>
      <c r="OFI86" s="201"/>
      <c r="OFJ86" s="118"/>
      <c r="OFK86" s="119"/>
      <c r="OFL86" s="119"/>
      <c r="OFM86" s="119"/>
      <c r="OFN86" s="119"/>
      <c r="OFO86" s="119"/>
      <c r="OFP86" s="116"/>
      <c r="OFQ86" s="201"/>
      <c r="OFR86" s="118"/>
      <c r="OFS86" s="119"/>
      <c r="OFT86" s="119"/>
      <c r="OFU86" s="119"/>
      <c r="OFV86" s="119"/>
      <c r="OFW86" s="119"/>
      <c r="OFX86" s="116"/>
      <c r="OFY86" s="201"/>
      <c r="OFZ86" s="118"/>
      <c r="OGA86" s="119"/>
      <c r="OGB86" s="119"/>
      <c r="OGC86" s="119"/>
      <c r="OGD86" s="119"/>
      <c r="OGE86" s="119"/>
      <c r="OGF86" s="116"/>
      <c r="OGG86" s="201"/>
      <c r="OGH86" s="118"/>
      <c r="OGI86" s="119"/>
      <c r="OGJ86" s="119"/>
      <c r="OGK86" s="119"/>
      <c r="OGL86" s="119"/>
      <c r="OGM86" s="119"/>
      <c r="OGN86" s="116"/>
      <c r="OGO86" s="201"/>
      <c r="OGP86" s="118"/>
      <c r="OGQ86" s="119"/>
      <c r="OGR86" s="119"/>
      <c r="OGS86" s="119"/>
      <c r="OGT86" s="119"/>
      <c r="OGU86" s="119"/>
      <c r="OGV86" s="116"/>
      <c r="OGW86" s="201"/>
      <c r="OGX86" s="118"/>
      <c r="OGY86" s="119"/>
      <c r="OGZ86" s="119"/>
      <c r="OHA86" s="119"/>
      <c r="OHB86" s="119"/>
      <c r="OHC86" s="119"/>
      <c r="OHD86" s="116"/>
      <c r="OHE86" s="201"/>
      <c r="OHF86" s="118"/>
      <c r="OHG86" s="119"/>
      <c r="OHH86" s="119"/>
      <c r="OHI86" s="119"/>
      <c r="OHJ86" s="119"/>
      <c r="OHK86" s="119"/>
      <c r="OHL86" s="116"/>
      <c r="OHM86" s="201"/>
      <c r="OHN86" s="118"/>
      <c r="OHO86" s="119"/>
      <c r="OHP86" s="119"/>
      <c r="OHQ86" s="119"/>
      <c r="OHR86" s="119"/>
      <c r="OHS86" s="119"/>
      <c r="OHT86" s="116"/>
      <c r="OHU86" s="201"/>
      <c r="OHV86" s="118"/>
      <c r="OHW86" s="119"/>
      <c r="OHX86" s="119"/>
      <c r="OHY86" s="119"/>
      <c r="OHZ86" s="119"/>
      <c r="OIA86" s="119"/>
      <c r="OIB86" s="116"/>
      <c r="OIC86" s="201"/>
      <c r="OID86" s="118"/>
      <c r="OIE86" s="119"/>
      <c r="OIF86" s="119"/>
      <c r="OIG86" s="119"/>
      <c r="OIH86" s="119"/>
      <c r="OII86" s="119"/>
      <c r="OIJ86" s="116"/>
      <c r="OIK86" s="201"/>
      <c r="OIL86" s="118"/>
      <c r="OIM86" s="119"/>
      <c r="OIN86" s="119"/>
      <c r="OIO86" s="119"/>
      <c r="OIP86" s="119"/>
      <c r="OIQ86" s="119"/>
      <c r="OIR86" s="116"/>
      <c r="OIS86" s="201"/>
      <c r="OIT86" s="118"/>
      <c r="OIU86" s="119"/>
      <c r="OIV86" s="119"/>
      <c r="OIW86" s="119"/>
      <c r="OIX86" s="119"/>
      <c r="OIY86" s="119"/>
      <c r="OIZ86" s="116"/>
      <c r="OJA86" s="201"/>
      <c r="OJB86" s="118"/>
      <c r="OJC86" s="119"/>
      <c r="OJD86" s="119"/>
      <c r="OJE86" s="119"/>
      <c r="OJF86" s="119"/>
      <c r="OJG86" s="119"/>
      <c r="OJH86" s="116"/>
      <c r="OJI86" s="201"/>
      <c r="OJJ86" s="118"/>
      <c r="OJK86" s="119"/>
      <c r="OJL86" s="119"/>
      <c r="OJM86" s="119"/>
      <c r="OJN86" s="119"/>
      <c r="OJO86" s="119"/>
      <c r="OJP86" s="116"/>
      <c r="OJQ86" s="201"/>
      <c r="OJR86" s="118"/>
      <c r="OJS86" s="119"/>
      <c r="OJT86" s="119"/>
      <c r="OJU86" s="119"/>
      <c r="OJV86" s="119"/>
      <c r="OJW86" s="119"/>
      <c r="OJX86" s="116"/>
      <c r="OJY86" s="201"/>
      <c r="OJZ86" s="118"/>
      <c r="OKA86" s="119"/>
      <c r="OKB86" s="119"/>
      <c r="OKC86" s="119"/>
      <c r="OKD86" s="119"/>
      <c r="OKE86" s="119"/>
      <c r="OKF86" s="116"/>
      <c r="OKG86" s="201"/>
      <c r="OKH86" s="118"/>
      <c r="OKI86" s="119"/>
      <c r="OKJ86" s="119"/>
      <c r="OKK86" s="119"/>
      <c r="OKL86" s="119"/>
      <c r="OKM86" s="119"/>
      <c r="OKN86" s="116"/>
      <c r="OKO86" s="201"/>
      <c r="OKP86" s="118"/>
      <c r="OKQ86" s="119"/>
      <c r="OKR86" s="119"/>
      <c r="OKS86" s="119"/>
      <c r="OKT86" s="119"/>
      <c r="OKU86" s="119"/>
      <c r="OKV86" s="116"/>
      <c r="OKW86" s="201"/>
      <c r="OKX86" s="118"/>
      <c r="OKY86" s="119"/>
      <c r="OKZ86" s="119"/>
      <c r="OLA86" s="119"/>
      <c r="OLB86" s="119"/>
      <c r="OLC86" s="119"/>
      <c r="OLD86" s="116"/>
      <c r="OLE86" s="201"/>
      <c r="OLF86" s="118"/>
      <c r="OLG86" s="119"/>
      <c r="OLH86" s="119"/>
      <c r="OLI86" s="119"/>
      <c r="OLJ86" s="119"/>
      <c r="OLK86" s="119"/>
      <c r="OLL86" s="116"/>
      <c r="OLM86" s="201"/>
      <c r="OLN86" s="118"/>
      <c r="OLO86" s="119"/>
      <c r="OLP86" s="119"/>
      <c r="OLQ86" s="119"/>
      <c r="OLR86" s="119"/>
      <c r="OLS86" s="119"/>
      <c r="OLT86" s="116"/>
      <c r="OLU86" s="201"/>
      <c r="OLV86" s="118"/>
      <c r="OLW86" s="119"/>
      <c r="OLX86" s="119"/>
      <c r="OLY86" s="119"/>
      <c r="OLZ86" s="119"/>
      <c r="OMA86" s="119"/>
      <c r="OMB86" s="116"/>
      <c r="OMC86" s="201"/>
      <c r="OMD86" s="118"/>
      <c r="OME86" s="119"/>
      <c r="OMF86" s="119"/>
      <c r="OMG86" s="119"/>
      <c r="OMH86" s="119"/>
      <c r="OMI86" s="119"/>
      <c r="OMJ86" s="116"/>
      <c r="OMK86" s="201"/>
      <c r="OML86" s="118"/>
      <c r="OMM86" s="119"/>
      <c r="OMN86" s="119"/>
      <c r="OMO86" s="119"/>
      <c r="OMP86" s="119"/>
      <c r="OMQ86" s="119"/>
      <c r="OMR86" s="116"/>
      <c r="OMS86" s="201"/>
      <c r="OMT86" s="118"/>
      <c r="OMU86" s="119"/>
      <c r="OMV86" s="119"/>
      <c r="OMW86" s="119"/>
      <c r="OMX86" s="119"/>
      <c r="OMY86" s="119"/>
      <c r="OMZ86" s="116"/>
      <c r="ONA86" s="201"/>
      <c r="ONB86" s="118"/>
      <c r="ONC86" s="119"/>
      <c r="OND86" s="119"/>
      <c r="ONE86" s="119"/>
      <c r="ONF86" s="119"/>
      <c r="ONG86" s="119"/>
      <c r="ONH86" s="116"/>
      <c r="ONI86" s="201"/>
      <c r="ONJ86" s="118"/>
      <c r="ONK86" s="119"/>
      <c r="ONL86" s="119"/>
      <c r="ONM86" s="119"/>
      <c r="ONN86" s="119"/>
      <c r="ONO86" s="119"/>
      <c r="ONP86" s="116"/>
      <c r="ONQ86" s="201"/>
      <c r="ONR86" s="118"/>
      <c r="ONS86" s="119"/>
      <c r="ONT86" s="119"/>
      <c r="ONU86" s="119"/>
      <c r="ONV86" s="119"/>
      <c r="ONW86" s="119"/>
      <c r="ONX86" s="116"/>
      <c r="ONY86" s="201"/>
      <c r="ONZ86" s="118"/>
      <c r="OOA86" s="119"/>
      <c r="OOB86" s="119"/>
      <c r="OOC86" s="119"/>
      <c r="OOD86" s="119"/>
      <c r="OOE86" s="119"/>
      <c r="OOF86" s="116"/>
      <c r="OOG86" s="201"/>
      <c r="OOH86" s="118"/>
      <c r="OOI86" s="119"/>
      <c r="OOJ86" s="119"/>
      <c r="OOK86" s="119"/>
      <c r="OOL86" s="119"/>
      <c r="OOM86" s="119"/>
      <c r="OON86" s="116"/>
      <c r="OOO86" s="201"/>
      <c r="OOP86" s="118"/>
      <c r="OOQ86" s="119"/>
      <c r="OOR86" s="119"/>
      <c r="OOS86" s="119"/>
      <c r="OOT86" s="119"/>
      <c r="OOU86" s="119"/>
      <c r="OOV86" s="116"/>
      <c r="OOW86" s="201"/>
      <c r="OOX86" s="118"/>
      <c r="OOY86" s="119"/>
      <c r="OOZ86" s="119"/>
      <c r="OPA86" s="119"/>
      <c r="OPB86" s="119"/>
      <c r="OPC86" s="119"/>
      <c r="OPD86" s="116"/>
      <c r="OPE86" s="201"/>
      <c r="OPF86" s="118"/>
      <c r="OPG86" s="119"/>
      <c r="OPH86" s="119"/>
      <c r="OPI86" s="119"/>
      <c r="OPJ86" s="119"/>
      <c r="OPK86" s="119"/>
      <c r="OPL86" s="116"/>
      <c r="OPM86" s="201"/>
      <c r="OPN86" s="118"/>
      <c r="OPO86" s="119"/>
      <c r="OPP86" s="119"/>
      <c r="OPQ86" s="119"/>
      <c r="OPR86" s="119"/>
      <c r="OPS86" s="119"/>
      <c r="OPT86" s="116"/>
      <c r="OPU86" s="201"/>
      <c r="OPV86" s="118"/>
      <c r="OPW86" s="119"/>
      <c r="OPX86" s="119"/>
      <c r="OPY86" s="119"/>
      <c r="OPZ86" s="119"/>
      <c r="OQA86" s="119"/>
      <c r="OQB86" s="116"/>
      <c r="OQC86" s="201"/>
      <c r="OQD86" s="118"/>
      <c r="OQE86" s="119"/>
      <c r="OQF86" s="119"/>
      <c r="OQG86" s="119"/>
      <c r="OQH86" s="119"/>
      <c r="OQI86" s="119"/>
      <c r="OQJ86" s="116"/>
      <c r="OQK86" s="201"/>
      <c r="OQL86" s="118"/>
      <c r="OQM86" s="119"/>
      <c r="OQN86" s="119"/>
      <c r="OQO86" s="119"/>
      <c r="OQP86" s="119"/>
      <c r="OQQ86" s="119"/>
      <c r="OQR86" s="116"/>
      <c r="OQS86" s="201"/>
      <c r="OQT86" s="118"/>
      <c r="OQU86" s="119"/>
      <c r="OQV86" s="119"/>
      <c r="OQW86" s="119"/>
      <c r="OQX86" s="119"/>
      <c r="OQY86" s="119"/>
      <c r="OQZ86" s="116"/>
      <c r="ORA86" s="201"/>
      <c r="ORB86" s="118"/>
      <c r="ORC86" s="119"/>
      <c r="ORD86" s="119"/>
      <c r="ORE86" s="119"/>
      <c r="ORF86" s="119"/>
      <c r="ORG86" s="119"/>
      <c r="ORH86" s="116"/>
      <c r="ORI86" s="201"/>
      <c r="ORJ86" s="118"/>
      <c r="ORK86" s="119"/>
      <c r="ORL86" s="119"/>
      <c r="ORM86" s="119"/>
      <c r="ORN86" s="119"/>
      <c r="ORO86" s="119"/>
      <c r="ORP86" s="116"/>
      <c r="ORQ86" s="201"/>
      <c r="ORR86" s="118"/>
      <c r="ORS86" s="119"/>
      <c r="ORT86" s="119"/>
      <c r="ORU86" s="119"/>
      <c r="ORV86" s="119"/>
      <c r="ORW86" s="119"/>
      <c r="ORX86" s="116"/>
      <c r="ORY86" s="201"/>
      <c r="ORZ86" s="118"/>
      <c r="OSA86" s="119"/>
      <c r="OSB86" s="119"/>
      <c r="OSC86" s="119"/>
      <c r="OSD86" s="119"/>
      <c r="OSE86" s="119"/>
      <c r="OSF86" s="116"/>
      <c r="OSG86" s="201"/>
      <c r="OSH86" s="118"/>
      <c r="OSI86" s="119"/>
      <c r="OSJ86" s="119"/>
      <c r="OSK86" s="119"/>
      <c r="OSL86" s="119"/>
      <c r="OSM86" s="119"/>
      <c r="OSN86" s="116"/>
      <c r="OSO86" s="201"/>
      <c r="OSP86" s="118"/>
      <c r="OSQ86" s="119"/>
      <c r="OSR86" s="119"/>
      <c r="OSS86" s="119"/>
      <c r="OST86" s="119"/>
      <c r="OSU86" s="119"/>
      <c r="OSV86" s="116"/>
      <c r="OSW86" s="201"/>
      <c r="OSX86" s="118"/>
      <c r="OSY86" s="119"/>
      <c r="OSZ86" s="119"/>
      <c r="OTA86" s="119"/>
      <c r="OTB86" s="119"/>
      <c r="OTC86" s="119"/>
      <c r="OTD86" s="116"/>
      <c r="OTE86" s="201"/>
      <c r="OTF86" s="118"/>
      <c r="OTG86" s="119"/>
      <c r="OTH86" s="119"/>
      <c r="OTI86" s="119"/>
      <c r="OTJ86" s="119"/>
      <c r="OTK86" s="119"/>
      <c r="OTL86" s="116"/>
      <c r="OTM86" s="201"/>
      <c r="OTN86" s="118"/>
      <c r="OTO86" s="119"/>
      <c r="OTP86" s="119"/>
      <c r="OTQ86" s="119"/>
      <c r="OTR86" s="119"/>
      <c r="OTS86" s="119"/>
      <c r="OTT86" s="116"/>
      <c r="OTU86" s="201"/>
      <c r="OTV86" s="118"/>
      <c r="OTW86" s="119"/>
      <c r="OTX86" s="119"/>
      <c r="OTY86" s="119"/>
      <c r="OTZ86" s="119"/>
      <c r="OUA86" s="119"/>
      <c r="OUB86" s="116"/>
      <c r="OUC86" s="201"/>
      <c r="OUD86" s="118"/>
      <c r="OUE86" s="119"/>
      <c r="OUF86" s="119"/>
      <c r="OUG86" s="119"/>
      <c r="OUH86" s="119"/>
      <c r="OUI86" s="119"/>
      <c r="OUJ86" s="116"/>
      <c r="OUK86" s="201"/>
      <c r="OUL86" s="118"/>
      <c r="OUM86" s="119"/>
      <c r="OUN86" s="119"/>
      <c r="OUO86" s="119"/>
      <c r="OUP86" s="119"/>
      <c r="OUQ86" s="119"/>
      <c r="OUR86" s="116"/>
      <c r="OUS86" s="201"/>
      <c r="OUT86" s="118"/>
      <c r="OUU86" s="119"/>
      <c r="OUV86" s="119"/>
      <c r="OUW86" s="119"/>
      <c r="OUX86" s="119"/>
      <c r="OUY86" s="119"/>
      <c r="OUZ86" s="116"/>
      <c r="OVA86" s="201"/>
      <c r="OVB86" s="118"/>
      <c r="OVC86" s="119"/>
      <c r="OVD86" s="119"/>
      <c r="OVE86" s="119"/>
      <c r="OVF86" s="119"/>
      <c r="OVG86" s="119"/>
      <c r="OVH86" s="116"/>
      <c r="OVI86" s="201"/>
      <c r="OVJ86" s="118"/>
      <c r="OVK86" s="119"/>
      <c r="OVL86" s="119"/>
      <c r="OVM86" s="119"/>
      <c r="OVN86" s="119"/>
      <c r="OVO86" s="119"/>
      <c r="OVP86" s="116"/>
      <c r="OVQ86" s="201"/>
      <c r="OVR86" s="118"/>
      <c r="OVS86" s="119"/>
      <c r="OVT86" s="119"/>
      <c r="OVU86" s="119"/>
      <c r="OVV86" s="119"/>
      <c r="OVW86" s="119"/>
      <c r="OVX86" s="116"/>
      <c r="OVY86" s="201"/>
      <c r="OVZ86" s="118"/>
      <c r="OWA86" s="119"/>
      <c r="OWB86" s="119"/>
      <c r="OWC86" s="119"/>
      <c r="OWD86" s="119"/>
      <c r="OWE86" s="119"/>
      <c r="OWF86" s="116"/>
      <c r="OWG86" s="201"/>
      <c r="OWH86" s="118"/>
      <c r="OWI86" s="119"/>
      <c r="OWJ86" s="119"/>
      <c r="OWK86" s="119"/>
      <c r="OWL86" s="119"/>
      <c r="OWM86" s="119"/>
      <c r="OWN86" s="116"/>
      <c r="OWO86" s="201"/>
      <c r="OWP86" s="118"/>
      <c r="OWQ86" s="119"/>
      <c r="OWR86" s="119"/>
      <c r="OWS86" s="119"/>
      <c r="OWT86" s="119"/>
      <c r="OWU86" s="119"/>
      <c r="OWV86" s="116"/>
      <c r="OWW86" s="201"/>
      <c r="OWX86" s="118"/>
      <c r="OWY86" s="119"/>
      <c r="OWZ86" s="119"/>
      <c r="OXA86" s="119"/>
      <c r="OXB86" s="119"/>
      <c r="OXC86" s="119"/>
      <c r="OXD86" s="116"/>
      <c r="OXE86" s="201"/>
      <c r="OXF86" s="118"/>
      <c r="OXG86" s="119"/>
      <c r="OXH86" s="119"/>
      <c r="OXI86" s="119"/>
      <c r="OXJ86" s="119"/>
      <c r="OXK86" s="119"/>
      <c r="OXL86" s="116"/>
      <c r="OXM86" s="201"/>
      <c r="OXN86" s="118"/>
      <c r="OXO86" s="119"/>
      <c r="OXP86" s="119"/>
      <c r="OXQ86" s="119"/>
      <c r="OXR86" s="119"/>
      <c r="OXS86" s="119"/>
      <c r="OXT86" s="116"/>
      <c r="OXU86" s="201"/>
      <c r="OXV86" s="118"/>
      <c r="OXW86" s="119"/>
      <c r="OXX86" s="119"/>
      <c r="OXY86" s="119"/>
      <c r="OXZ86" s="119"/>
      <c r="OYA86" s="119"/>
      <c r="OYB86" s="116"/>
      <c r="OYC86" s="201"/>
      <c r="OYD86" s="118"/>
      <c r="OYE86" s="119"/>
      <c r="OYF86" s="119"/>
      <c r="OYG86" s="119"/>
      <c r="OYH86" s="119"/>
      <c r="OYI86" s="119"/>
      <c r="OYJ86" s="116"/>
      <c r="OYK86" s="201"/>
      <c r="OYL86" s="118"/>
      <c r="OYM86" s="119"/>
      <c r="OYN86" s="119"/>
      <c r="OYO86" s="119"/>
      <c r="OYP86" s="119"/>
      <c r="OYQ86" s="119"/>
      <c r="OYR86" s="116"/>
      <c r="OYS86" s="201"/>
      <c r="OYT86" s="118"/>
      <c r="OYU86" s="119"/>
      <c r="OYV86" s="119"/>
      <c r="OYW86" s="119"/>
      <c r="OYX86" s="119"/>
      <c r="OYY86" s="119"/>
      <c r="OYZ86" s="116"/>
      <c r="OZA86" s="201"/>
      <c r="OZB86" s="118"/>
      <c r="OZC86" s="119"/>
      <c r="OZD86" s="119"/>
      <c r="OZE86" s="119"/>
      <c r="OZF86" s="119"/>
      <c r="OZG86" s="119"/>
      <c r="OZH86" s="116"/>
      <c r="OZI86" s="201"/>
      <c r="OZJ86" s="118"/>
      <c r="OZK86" s="119"/>
      <c r="OZL86" s="119"/>
      <c r="OZM86" s="119"/>
      <c r="OZN86" s="119"/>
      <c r="OZO86" s="119"/>
      <c r="OZP86" s="116"/>
      <c r="OZQ86" s="201"/>
      <c r="OZR86" s="118"/>
      <c r="OZS86" s="119"/>
      <c r="OZT86" s="119"/>
      <c r="OZU86" s="119"/>
      <c r="OZV86" s="119"/>
      <c r="OZW86" s="119"/>
      <c r="OZX86" s="116"/>
      <c r="OZY86" s="201"/>
      <c r="OZZ86" s="118"/>
      <c r="PAA86" s="119"/>
      <c r="PAB86" s="119"/>
      <c r="PAC86" s="119"/>
      <c r="PAD86" s="119"/>
      <c r="PAE86" s="119"/>
      <c r="PAF86" s="116"/>
      <c r="PAG86" s="201"/>
      <c r="PAH86" s="118"/>
      <c r="PAI86" s="119"/>
      <c r="PAJ86" s="119"/>
      <c r="PAK86" s="119"/>
      <c r="PAL86" s="119"/>
      <c r="PAM86" s="119"/>
      <c r="PAN86" s="116"/>
      <c r="PAO86" s="201"/>
      <c r="PAP86" s="118"/>
      <c r="PAQ86" s="119"/>
      <c r="PAR86" s="119"/>
      <c r="PAS86" s="119"/>
      <c r="PAT86" s="119"/>
      <c r="PAU86" s="119"/>
      <c r="PAV86" s="116"/>
      <c r="PAW86" s="201"/>
      <c r="PAX86" s="118"/>
      <c r="PAY86" s="119"/>
      <c r="PAZ86" s="119"/>
      <c r="PBA86" s="119"/>
      <c r="PBB86" s="119"/>
      <c r="PBC86" s="119"/>
      <c r="PBD86" s="116"/>
      <c r="PBE86" s="201"/>
      <c r="PBF86" s="118"/>
      <c r="PBG86" s="119"/>
      <c r="PBH86" s="119"/>
      <c r="PBI86" s="119"/>
      <c r="PBJ86" s="119"/>
      <c r="PBK86" s="119"/>
      <c r="PBL86" s="116"/>
      <c r="PBM86" s="201"/>
      <c r="PBN86" s="118"/>
      <c r="PBO86" s="119"/>
      <c r="PBP86" s="119"/>
      <c r="PBQ86" s="119"/>
      <c r="PBR86" s="119"/>
      <c r="PBS86" s="119"/>
      <c r="PBT86" s="116"/>
      <c r="PBU86" s="201"/>
      <c r="PBV86" s="118"/>
      <c r="PBW86" s="119"/>
      <c r="PBX86" s="119"/>
      <c r="PBY86" s="119"/>
      <c r="PBZ86" s="119"/>
      <c r="PCA86" s="119"/>
      <c r="PCB86" s="116"/>
      <c r="PCC86" s="201"/>
      <c r="PCD86" s="118"/>
      <c r="PCE86" s="119"/>
      <c r="PCF86" s="119"/>
      <c r="PCG86" s="119"/>
      <c r="PCH86" s="119"/>
      <c r="PCI86" s="119"/>
      <c r="PCJ86" s="116"/>
      <c r="PCK86" s="201"/>
      <c r="PCL86" s="118"/>
      <c r="PCM86" s="119"/>
      <c r="PCN86" s="119"/>
      <c r="PCO86" s="119"/>
      <c r="PCP86" s="119"/>
      <c r="PCQ86" s="119"/>
      <c r="PCR86" s="116"/>
      <c r="PCS86" s="201"/>
      <c r="PCT86" s="118"/>
      <c r="PCU86" s="119"/>
      <c r="PCV86" s="119"/>
      <c r="PCW86" s="119"/>
      <c r="PCX86" s="119"/>
      <c r="PCY86" s="119"/>
      <c r="PCZ86" s="116"/>
      <c r="PDA86" s="201"/>
      <c r="PDB86" s="118"/>
      <c r="PDC86" s="119"/>
      <c r="PDD86" s="119"/>
      <c r="PDE86" s="119"/>
      <c r="PDF86" s="119"/>
      <c r="PDG86" s="119"/>
      <c r="PDH86" s="116"/>
      <c r="PDI86" s="201"/>
      <c r="PDJ86" s="118"/>
      <c r="PDK86" s="119"/>
      <c r="PDL86" s="119"/>
      <c r="PDM86" s="119"/>
      <c r="PDN86" s="119"/>
      <c r="PDO86" s="119"/>
      <c r="PDP86" s="116"/>
      <c r="PDQ86" s="201"/>
      <c r="PDR86" s="118"/>
      <c r="PDS86" s="119"/>
      <c r="PDT86" s="119"/>
      <c r="PDU86" s="119"/>
      <c r="PDV86" s="119"/>
      <c r="PDW86" s="119"/>
      <c r="PDX86" s="116"/>
      <c r="PDY86" s="201"/>
      <c r="PDZ86" s="118"/>
      <c r="PEA86" s="119"/>
      <c r="PEB86" s="119"/>
      <c r="PEC86" s="119"/>
      <c r="PED86" s="119"/>
      <c r="PEE86" s="119"/>
      <c r="PEF86" s="116"/>
      <c r="PEG86" s="201"/>
      <c r="PEH86" s="118"/>
      <c r="PEI86" s="119"/>
      <c r="PEJ86" s="119"/>
      <c r="PEK86" s="119"/>
      <c r="PEL86" s="119"/>
      <c r="PEM86" s="119"/>
      <c r="PEN86" s="116"/>
      <c r="PEO86" s="201"/>
      <c r="PEP86" s="118"/>
      <c r="PEQ86" s="119"/>
      <c r="PER86" s="119"/>
      <c r="PES86" s="119"/>
      <c r="PET86" s="119"/>
      <c r="PEU86" s="119"/>
      <c r="PEV86" s="116"/>
      <c r="PEW86" s="201"/>
      <c r="PEX86" s="118"/>
      <c r="PEY86" s="119"/>
      <c r="PEZ86" s="119"/>
      <c r="PFA86" s="119"/>
      <c r="PFB86" s="119"/>
      <c r="PFC86" s="119"/>
      <c r="PFD86" s="116"/>
      <c r="PFE86" s="201"/>
      <c r="PFF86" s="118"/>
      <c r="PFG86" s="119"/>
      <c r="PFH86" s="119"/>
      <c r="PFI86" s="119"/>
      <c r="PFJ86" s="119"/>
      <c r="PFK86" s="119"/>
      <c r="PFL86" s="116"/>
      <c r="PFM86" s="201"/>
      <c r="PFN86" s="118"/>
      <c r="PFO86" s="119"/>
      <c r="PFP86" s="119"/>
      <c r="PFQ86" s="119"/>
      <c r="PFR86" s="119"/>
      <c r="PFS86" s="119"/>
      <c r="PFT86" s="116"/>
      <c r="PFU86" s="201"/>
      <c r="PFV86" s="118"/>
      <c r="PFW86" s="119"/>
      <c r="PFX86" s="119"/>
      <c r="PFY86" s="119"/>
      <c r="PFZ86" s="119"/>
      <c r="PGA86" s="119"/>
      <c r="PGB86" s="116"/>
      <c r="PGC86" s="201"/>
      <c r="PGD86" s="118"/>
      <c r="PGE86" s="119"/>
      <c r="PGF86" s="119"/>
      <c r="PGG86" s="119"/>
      <c r="PGH86" s="119"/>
      <c r="PGI86" s="119"/>
      <c r="PGJ86" s="116"/>
      <c r="PGK86" s="201"/>
      <c r="PGL86" s="118"/>
      <c r="PGM86" s="119"/>
      <c r="PGN86" s="119"/>
      <c r="PGO86" s="119"/>
      <c r="PGP86" s="119"/>
      <c r="PGQ86" s="119"/>
      <c r="PGR86" s="116"/>
      <c r="PGS86" s="201"/>
      <c r="PGT86" s="118"/>
      <c r="PGU86" s="119"/>
      <c r="PGV86" s="119"/>
      <c r="PGW86" s="119"/>
      <c r="PGX86" s="119"/>
      <c r="PGY86" s="119"/>
      <c r="PGZ86" s="116"/>
      <c r="PHA86" s="201"/>
      <c r="PHB86" s="118"/>
      <c r="PHC86" s="119"/>
      <c r="PHD86" s="119"/>
      <c r="PHE86" s="119"/>
      <c r="PHF86" s="119"/>
      <c r="PHG86" s="119"/>
      <c r="PHH86" s="116"/>
      <c r="PHI86" s="201"/>
      <c r="PHJ86" s="118"/>
      <c r="PHK86" s="119"/>
      <c r="PHL86" s="119"/>
      <c r="PHM86" s="119"/>
      <c r="PHN86" s="119"/>
      <c r="PHO86" s="119"/>
      <c r="PHP86" s="116"/>
      <c r="PHQ86" s="201"/>
      <c r="PHR86" s="118"/>
      <c r="PHS86" s="119"/>
      <c r="PHT86" s="119"/>
      <c r="PHU86" s="119"/>
      <c r="PHV86" s="119"/>
      <c r="PHW86" s="119"/>
      <c r="PHX86" s="116"/>
      <c r="PHY86" s="201"/>
      <c r="PHZ86" s="118"/>
      <c r="PIA86" s="119"/>
      <c r="PIB86" s="119"/>
      <c r="PIC86" s="119"/>
      <c r="PID86" s="119"/>
      <c r="PIE86" s="119"/>
      <c r="PIF86" s="116"/>
      <c r="PIG86" s="201"/>
      <c r="PIH86" s="118"/>
      <c r="PII86" s="119"/>
      <c r="PIJ86" s="119"/>
      <c r="PIK86" s="119"/>
      <c r="PIL86" s="119"/>
      <c r="PIM86" s="119"/>
      <c r="PIN86" s="116"/>
      <c r="PIO86" s="201"/>
      <c r="PIP86" s="118"/>
      <c r="PIQ86" s="119"/>
      <c r="PIR86" s="119"/>
      <c r="PIS86" s="119"/>
      <c r="PIT86" s="119"/>
      <c r="PIU86" s="119"/>
      <c r="PIV86" s="116"/>
      <c r="PIW86" s="201"/>
      <c r="PIX86" s="118"/>
      <c r="PIY86" s="119"/>
      <c r="PIZ86" s="119"/>
      <c r="PJA86" s="119"/>
      <c r="PJB86" s="119"/>
      <c r="PJC86" s="119"/>
      <c r="PJD86" s="116"/>
      <c r="PJE86" s="201"/>
      <c r="PJF86" s="118"/>
      <c r="PJG86" s="119"/>
      <c r="PJH86" s="119"/>
      <c r="PJI86" s="119"/>
      <c r="PJJ86" s="119"/>
      <c r="PJK86" s="119"/>
      <c r="PJL86" s="116"/>
      <c r="PJM86" s="201"/>
      <c r="PJN86" s="118"/>
      <c r="PJO86" s="119"/>
      <c r="PJP86" s="119"/>
      <c r="PJQ86" s="119"/>
      <c r="PJR86" s="119"/>
      <c r="PJS86" s="119"/>
      <c r="PJT86" s="116"/>
      <c r="PJU86" s="201"/>
      <c r="PJV86" s="118"/>
      <c r="PJW86" s="119"/>
      <c r="PJX86" s="119"/>
      <c r="PJY86" s="119"/>
      <c r="PJZ86" s="119"/>
      <c r="PKA86" s="119"/>
      <c r="PKB86" s="116"/>
      <c r="PKC86" s="201"/>
      <c r="PKD86" s="118"/>
      <c r="PKE86" s="119"/>
      <c r="PKF86" s="119"/>
      <c r="PKG86" s="119"/>
      <c r="PKH86" s="119"/>
      <c r="PKI86" s="119"/>
      <c r="PKJ86" s="116"/>
      <c r="PKK86" s="201"/>
      <c r="PKL86" s="118"/>
      <c r="PKM86" s="119"/>
      <c r="PKN86" s="119"/>
      <c r="PKO86" s="119"/>
      <c r="PKP86" s="119"/>
      <c r="PKQ86" s="119"/>
      <c r="PKR86" s="116"/>
      <c r="PKS86" s="201"/>
      <c r="PKT86" s="118"/>
      <c r="PKU86" s="119"/>
      <c r="PKV86" s="119"/>
      <c r="PKW86" s="119"/>
      <c r="PKX86" s="119"/>
      <c r="PKY86" s="119"/>
      <c r="PKZ86" s="116"/>
      <c r="PLA86" s="201"/>
      <c r="PLB86" s="118"/>
      <c r="PLC86" s="119"/>
      <c r="PLD86" s="119"/>
      <c r="PLE86" s="119"/>
      <c r="PLF86" s="119"/>
      <c r="PLG86" s="119"/>
      <c r="PLH86" s="116"/>
      <c r="PLI86" s="201"/>
      <c r="PLJ86" s="118"/>
      <c r="PLK86" s="119"/>
      <c r="PLL86" s="119"/>
      <c r="PLM86" s="119"/>
      <c r="PLN86" s="119"/>
      <c r="PLO86" s="119"/>
      <c r="PLP86" s="116"/>
      <c r="PLQ86" s="201"/>
      <c r="PLR86" s="118"/>
      <c r="PLS86" s="119"/>
      <c r="PLT86" s="119"/>
      <c r="PLU86" s="119"/>
      <c r="PLV86" s="119"/>
      <c r="PLW86" s="119"/>
      <c r="PLX86" s="116"/>
      <c r="PLY86" s="201"/>
      <c r="PLZ86" s="118"/>
      <c r="PMA86" s="119"/>
      <c r="PMB86" s="119"/>
      <c r="PMC86" s="119"/>
      <c r="PMD86" s="119"/>
      <c r="PME86" s="119"/>
      <c r="PMF86" s="116"/>
      <c r="PMG86" s="201"/>
      <c r="PMH86" s="118"/>
      <c r="PMI86" s="119"/>
      <c r="PMJ86" s="119"/>
      <c r="PMK86" s="119"/>
      <c r="PML86" s="119"/>
      <c r="PMM86" s="119"/>
      <c r="PMN86" s="116"/>
      <c r="PMO86" s="201"/>
      <c r="PMP86" s="118"/>
      <c r="PMQ86" s="119"/>
      <c r="PMR86" s="119"/>
      <c r="PMS86" s="119"/>
      <c r="PMT86" s="119"/>
      <c r="PMU86" s="119"/>
      <c r="PMV86" s="116"/>
      <c r="PMW86" s="201"/>
      <c r="PMX86" s="118"/>
      <c r="PMY86" s="119"/>
      <c r="PMZ86" s="119"/>
      <c r="PNA86" s="119"/>
      <c r="PNB86" s="119"/>
      <c r="PNC86" s="119"/>
      <c r="PND86" s="116"/>
      <c r="PNE86" s="201"/>
      <c r="PNF86" s="118"/>
      <c r="PNG86" s="119"/>
      <c r="PNH86" s="119"/>
      <c r="PNI86" s="119"/>
      <c r="PNJ86" s="119"/>
      <c r="PNK86" s="119"/>
      <c r="PNL86" s="116"/>
      <c r="PNM86" s="201"/>
      <c r="PNN86" s="118"/>
      <c r="PNO86" s="119"/>
      <c r="PNP86" s="119"/>
      <c r="PNQ86" s="119"/>
      <c r="PNR86" s="119"/>
      <c r="PNS86" s="119"/>
      <c r="PNT86" s="116"/>
      <c r="PNU86" s="201"/>
      <c r="PNV86" s="118"/>
      <c r="PNW86" s="119"/>
      <c r="PNX86" s="119"/>
      <c r="PNY86" s="119"/>
      <c r="PNZ86" s="119"/>
      <c r="POA86" s="119"/>
      <c r="POB86" s="116"/>
      <c r="POC86" s="201"/>
      <c r="POD86" s="118"/>
      <c r="POE86" s="119"/>
      <c r="POF86" s="119"/>
      <c r="POG86" s="119"/>
      <c r="POH86" s="119"/>
      <c r="POI86" s="119"/>
      <c r="POJ86" s="116"/>
      <c r="POK86" s="201"/>
      <c r="POL86" s="118"/>
      <c r="POM86" s="119"/>
      <c r="PON86" s="119"/>
      <c r="POO86" s="119"/>
      <c r="POP86" s="119"/>
      <c r="POQ86" s="119"/>
      <c r="POR86" s="116"/>
      <c r="POS86" s="201"/>
      <c r="POT86" s="118"/>
      <c r="POU86" s="119"/>
      <c r="POV86" s="119"/>
      <c r="POW86" s="119"/>
      <c r="POX86" s="119"/>
      <c r="POY86" s="119"/>
      <c r="POZ86" s="116"/>
      <c r="PPA86" s="201"/>
      <c r="PPB86" s="118"/>
      <c r="PPC86" s="119"/>
      <c r="PPD86" s="119"/>
      <c r="PPE86" s="119"/>
      <c r="PPF86" s="119"/>
      <c r="PPG86" s="119"/>
      <c r="PPH86" s="116"/>
      <c r="PPI86" s="201"/>
      <c r="PPJ86" s="118"/>
      <c r="PPK86" s="119"/>
      <c r="PPL86" s="119"/>
      <c r="PPM86" s="119"/>
      <c r="PPN86" s="119"/>
      <c r="PPO86" s="119"/>
      <c r="PPP86" s="116"/>
      <c r="PPQ86" s="201"/>
      <c r="PPR86" s="118"/>
      <c r="PPS86" s="119"/>
      <c r="PPT86" s="119"/>
      <c r="PPU86" s="119"/>
      <c r="PPV86" s="119"/>
      <c r="PPW86" s="119"/>
      <c r="PPX86" s="116"/>
      <c r="PPY86" s="201"/>
      <c r="PPZ86" s="118"/>
      <c r="PQA86" s="119"/>
      <c r="PQB86" s="119"/>
      <c r="PQC86" s="119"/>
      <c r="PQD86" s="119"/>
      <c r="PQE86" s="119"/>
      <c r="PQF86" s="116"/>
      <c r="PQG86" s="201"/>
      <c r="PQH86" s="118"/>
      <c r="PQI86" s="119"/>
      <c r="PQJ86" s="119"/>
      <c r="PQK86" s="119"/>
      <c r="PQL86" s="119"/>
      <c r="PQM86" s="119"/>
      <c r="PQN86" s="116"/>
      <c r="PQO86" s="201"/>
      <c r="PQP86" s="118"/>
      <c r="PQQ86" s="119"/>
      <c r="PQR86" s="119"/>
      <c r="PQS86" s="119"/>
      <c r="PQT86" s="119"/>
      <c r="PQU86" s="119"/>
      <c r="PQV86" s="116"/>
      <c r="PQW86" s="201"/>
      <c r="PQX86" s="118"/>
      <c r="PQY86" s="119"/>
      <c r="PQZ86" s="119"/>
      <c r="PRA86" s="119"/>
      <c r="PRB86" s="119"/>
      <c r="PRC86" s="119"/>
      <c r="PRD86" s="116"/>
      <c r="PRE86" s="201"/>
      <c r="PRF86" s="118"/>
      <c r="PRG86" s="119"/>
      <c r="PRH86" s="119"/>
      <c r="PRI86" s="119"/>
      <c r="PRJ86" s="119"/>
      <c r="PRK86" s="119"/>
      <c r="PRL86" s="116"/>
      <c r="PRM86" s="201"/>
      <c r="PRN86" s="118"/>
      <c r="PRO86" s="119"/>
      <c r="PRP86" s="119"/>
      <c r="PRQ86" s="119"/>
      <c r="PRR86" s="119"/>
      <c r="PRS86" s="119"/>
      <c r="PRT86" s="116"/>
      <c r="PRU86" s="201"/>
      <c r="PRV86" s="118"/>
      <c r="PRW86" s="119"/>
      <c r="PRX86" s="119"/>
      <c r="PRY86" s="119"/>
      <c r="PRZ86" s="119"/>
      <c r="PSA86" s="119"/>
      <c r="PSB86" s="116"/>
      <c r="PSC86" s="201"/>
      <c r="PSD86" s="118"/>
      <c r="PSE86" s="119"/>
      <c r="PSF86" s="119"/>
      <c r="PSG86" s="119"/>
      <c r="PSH86" s="119"/>
      <c r="PSI86" s="119"/>
      <c r="PSJ86" s="116"/>
      <c r="PSK86" s="201"/>
      <c r="PSL86" s="118"/>
      <c r="PSM86" s="119"/>
      <c r="PSN86" s="119"/>
      <c r="PSO86" s="119"/>
      <c r="PSP86" s="119"/>
      <c r="PSQ86" s="119"/>
      <c r="PSR86" s="116"/>
      <c r="PSS86" s="201"/>
      <c r="PST86" s="118"/>
      <c r="PSU86" s="119"/>
      <c r="PSV86" s="119"/>
      <c r="PSW86" s="119"/>
      <c r="PSX86" s="119"/>
      <c r="PSY86" s="119"/>
      <c r="PSZ86" s="116"/>
      <c r="PTA86" s="201"/>
      <c r="PTB86" s="118"/>
      <c r="PTC86" s="119"/>
      <c r="PTD86" s="119"/>
      <c r="PTE86" s="119"/>
      <c r="PTF86" s="119"/>
      <c r="PTG86" s="119"/>
      <c r="PTH86" s="116"/>
      <c r="PTI86" s="201"/>
      <c r="PTJ86" s="118"/>
      <c r="PTK86" s="119"/>
      <c r="PTL86" s="119"/>
      <c r="PTM86" s="119"/>
      <c r="PTN86" s="119"/>
      <c r="PTO86" s="119"/>
      <c r="PTP86" s="116"/>
      <c r="PTQ86" s="201"/>
      <c r="PTR86" s="118"/>
      <c r="PTS86" s="119"/>
      <c r="PTT86" s="119"/>
      <c r="PTU86" s="119"/>
      <c r="PTV86" s="119"/>
      <c r="PTW86" s="119"/>
      <c r="PTX86" s="116"/>
      <c r="PTY86" s="201"/>
      <c r="PTZ86" s="118"/>
      <c r="PUA86" s="119"/>
      <c r="PUB86" s="119"/>
      <c r="PUC86" s="119"/>
      <c r="PUD86" s="119"/>
      <c r="PUE86" s="119"/>
      <c r="PUF86" s="116"/>
      <c r="PUG86" s="201"/>
      <c r="PUH86" s="118"/>
      <c r="PUI86" s="119"/>
      <c r="PUJ86" s="119"/>
      <c r="PUK86" s="119"/>
      <c r="PUL86" s="119"/>
      <c r="PUM86" s="119"/>
      <c r="PUN86" s="116"/>
      <c r="PUO86" s="201"/>
      <c r="PUP86" s="118"/>
      <c r="PUQ86" s="119"/>
      <c r="PUR86" s="119"/>
      <c r="PUS86" s="119"/>
      <c r="PUT86" s="119"/>
      <c r="PUU86" s="119"/>
      <c r="PUV86" s="116"/>
      <c r="PUW86" s="201"/>
      <c r="PUX86" s="118"/>
      <c r="PUY86" s="119"/>
      <c r="PUZ86" s="119"/>
      <c r="PVA86" s="119"/>
      <c r="PVB86" s="119"/>
      <c r="PVC86" s="119"/>
      <c r="PVD86" s="116"/>
      <c r="PVE86" s="201"/>
      <c r="PVF86" s="118"/>
      <c r="PVG86" s="119"/>
      <c r="PVH86" s="119"/>
      <c r="PVI86" s="119"/>
      <c r="PVJ86" s="119"/>
      <c r="PVK86" s="119"/>
      <c r="PVL86" s="116"/>
      <c r="PVM86" s="201"/>
      <c r="PVN86" s="118"/>
      <c r="PVO86" s="119"/>
      <c r="PVP86" s="119"/>
      <c r="PVQ86" s="119"/>
      <c r="PVR86" s="119"/>
      <c r="PVS86" s="119"/>
      <c r="PVT86" s="116"/>
      <c r="PVU86" s="201"/>
      <c r="PVV86" s="118"/>
      <c r="PVW86" s="119"/>
      <c r="PVX86" s="119"/>
      <c r="PVY86" s="119"/>
      <c r="PVZ86" s="119"/>
      <c r="PWA86" s="119"/>
      <c r="PWB86" s="116"/>
      <c r="PWC86" s="201"/>
      <c r="PWD86" s="118"/>
      <c r="PWE86" s="119"/>
      <c r="PWF86" s="119"/>
      <c r="PWG86" s="119"/>
      <c r="PWH86" s="119"/>
      <c r="PWI86" s="119"/>
      <c r="PWJ86" s="116"/>
      <c r="PWK86" s="201"/>
      <c r="PWL86" s="118"/>
      <c r="PWM86" s="119"/>
      <c r="PWN86" s="119"/>
      <c r="PWO86" s="119"/>
      <c r="PWP86" s="119"/>
      <c r="PWQ86" s="119"/>
      <c r="PWR86" s="116"/>
      <c r="PWS86" s="201"/>
      <c r="PWT86" s="118"/>
      <c r="PWU86" s="119"/>
      <c r="PWV86" s="119"/>
      <c r="PWW86" s="119"/>
      <c r="PWX86" s="119"/>
      <c r="PWY86" s="119"/>
      <c r="PWZ86" s="116"/>
      <c r="PXA86" s="201"/>
      <c r="PXB86" s="118"/>
      <c r="PXC86" s="119"/>
      <c r="PXD86" s="119"/>
      <c r="PXE86" s="119"/>
      <c r="PXF86" s="119"/>
      <c r="PXG86" s="119"/>
      <c r="PXH86" s="116"/>
      <c r="PXI86" s="201"/>
      <c r="PXJ86" s="118"/>
      <c r="PXK86" s="119"/>
      <c r="PXL86" s="119"/>
      <c r="PXM86" s="119"/>
      <c r="PXN86" s="119"/>
      <c r="PXO86" s="119"/>
      <c r="PXP86" s="116"/>
      <c r="PXQ86" s="201"/>
      <c r="PXR86" s="118"/>
      <c r="PXS86" s="119"/>
      <c r="PXT86" s="119"/>
      <c r="PXU86" s="119"/>
      <c r="PXV86" s="119"/>
      <c r="PXW86" s="119"/>
      <c r="PXX86" s="116"/>
      <c r="PXY86" s="201"/>
      <c r="PXZ86" s="118"/>
      <c r="PYA86" s="119"/>
      <c r="PYB86" s="119"/>
      <c r="PYC86" s="119"/>
      <c r="PYD86" s="119"/>
      <c r="PYE86" s="119"/>
      <c r="PYF86" s="116"/>
      <c r="PYG86" s="201"/>
      <c r="PYH86" s="118"/>
      <c r="PYI86" s="119"/>
      <c r="PYJ86" s="119"/>
      <c r="PYK86" s="119"/>
      <c r="PYL86" s="119"/>
      <c r="PYM86" s="119"/>
      <c r="PYN86" s="116"/>
      <c r="PYO86" s="201"/>
      <c r="PYP86" s="118"/>
      <c r="PYQ86" s="119"/>
      <c r="PYR86" s="119"/>
      <c r="PYS86" s="119"/>
      <c r="PYT86" s="119"/>
      <c r="PYU86" s="119"/>
      <c r="PYV86" s="116"/>
      <c r="PYW86" s="201"/>
      <c r="PYX86" s="118"/>
      <c r="PYY86" s="119"/>
      <c r="PYZ86" s="119"/>
      <c r="PZA86" s="119"/>
      <c r="PZB86" s="119"/>
      <c r="PZC86" s="119"/>
      <c r="PZD86" s="116"/>
      <c r="PZE86" s="201"/>
      <c r="PZF86" s="118"/>
      <c r="PZG86" s="119"/>
      <c r="PZH86" s="119"/>
      <c r="PZI86" s="119"/>
      <c r="PZJ86" s="119"/>
      <c r="PZK86" s="119"/>
      <c r="PZL86" s="116"/>
      <c r="PZM86" s="201"/>
      <c r="PZN86" s="118"/>
      <c r="PZO86" s="119"/>
      <c r="PZP86" s="119"/>
      <c r="PZQ86" s="119"/>
      <c r="PZR86" s="119"/>
      <c r="PZS86" s="119"/>
      <c r="PZT86" s="116"/>
      <c r="PZU86" s="201"/>
      <c r="PZV86" s="118"/>
      <c r="PZW86" s="119"/>
      <c r="PZX86" s="119"/>
      <c r="PZY86" s="119"/>
      <c r="PZZ86" s="119"/>
      <c r="QAA86" s="119"/>
      <c r="QAB86" s="116"/>
      <c r="QAC86" s="201"/>
      <c r="QAD86" s="118"/>
      <c r="QAE86" s="119"/>
      <c r="QAF86" s="119"/>
      <c r="QAG86" s="119"/>
      <c r="QAH86" s="119"/>
      <c r="QAI86" s="119"/>
      <c r="QAJ86" s="116"/>
      <c r="QAK86" s="201"/>
      <c r="QAL86" s="118"/>
      <c r="QAM86" s="119"/>
      <c r="QAN86" s="119"/>
      <c r="QAO86" s="119"/>
      <c r="QAP86" s="119"/>
      <c r="QAQ86" s="119"/>
      <c r="QAR86" s="116"/>
      <c r="QAS86" s="201"/>
      <c r="QAT86" s="118"/>
      <c r="QAU86" s="119"/>
      <c r="QAV86" s="119"/>
      <c r="QAW86" s="119"/>
      <c r="QAX86" s="119"/>
      <c r="QAY86" s="119"/>
      <c r="QAZ86" s="116"/>
      <c r="QBA86" s="201"/>
      <c r="QBB86" s="118"/>
      <c r="QBC86" s="119"/>
      <c r="QBD86" s="119"/>
      <c r="QBE86" s="119"/>
      <c r="QBF86" s="119"/>
      <c r="QBG86" s="119"/>
      <c r="QBH86" s="116"/>
      <c r="QBI86" s="201"/>
      <c r="QBJ86" s="118"/>
      <c r="QBK86" s="119"/>
      <c r="QBL86" s="119"/>
      <c r="QBM86" s="119"/>
      <c r="QBN86" s="119"/>
      <c r="QBO86" s="119"/>
      <c r="QBP86" s="116"/>
      <c r="QBQ86" s="201"/>
      <c r="QBR86" s="118"/>
      <c r="QBS86" s="119"/>
      <c r="QBT86" s="119"/>
      <c r="QBU86" s="119"/>
      <c r="QBV86" s="119"/>
      <c r="QBW86" s="119"/>
      <c r="QBX86" s="116"/>
      <c r="QBY86" s="201"/>
      <c r="QBZ86" s="118"/>
      <c r="QCA86" s="119"/>
      <c r="QCB86" s="119"/>
      <c r="QCC86" s="119"/>
      <c r="QCD86" s="119"/>
      <c r="QCE86" s="119"/>
      <c r="QCF86" s="116"/>
      <c r="QCG86" s="201"/>
      <c r="QCH86" s="118"/>
      <c r="QCI86" s="119"/>
      <c r="QCJ86" s="119"/>
      <c r="QCK86" s="119"/>
      <c r="QCL86" s="119"/>
      <c r="QCM86" s="119"/>
      <c r="QCN86" s="116"/>
      <c r="QCO86" s="201"/>
      <c r="QCP86" s="118"/>
      <c r="QCQ86" s="119"/>
      <c r="QCR86" s="119"/>
      <c r="QCS86" s="119"/>
      <c r="QCT86" s="119"/>
      <c r="QCU86" s="119"/>
      <c r="QCV86" s="116"/>
      <c r="QCW86" s="201"/>
      <c r="QCX86" s="118"/>
      <c r="QCY86" s="119"/>
      <c r="QCZ86" s="119"/>
      <c r="QDA86" s="119"/>
      <c r="QDB86" s="119"/>
      <c r="QDC86" s="119"/>
      <c r="QDD86" s="116"/>
      <c r="QDE86" s="201"/>
      <c r="QDF86" s="118"/>
      <c r="QDG86" s="119"/>
      <c r="QDH86" s="119"/>
      <c r="QDI86" s="119"/>
      <c r="QDJ86" s="119"/>
      <c r="QDK86" s="119"/>
      <c r="QDL86" s="116"/>
      <c r="QDM86" s="201"/>
      <c r="QDN86" s="118"/>
      <c r="QDO86" s="119"/>
      <c r="QDP86" s="119"/>
      <c r="QDQ86" s="119"/>
      <c r="QDR86" s="119"/>
      <c r="QDS86" s="119"/>
      <c r="QDT86" s="116"/>
      <c r="QDU86" s="201"/>
      <c r="QDV86" s="118"/>
      <c r="QDW86" s="119"/>
      <c r="QDX86" s="119"/>
      <c r="QDY86" s="119"/>
      <c r="QDZ86" s="119"/>
      <c r="QEA86" s="119"/>
      <c r="QEB86" s="116"/>
      <c r="QEC86" s="201"/>
      <c r="QED86" s="118"/>
      <c r="QEE86" s="119"/>
      <c r="QEF86" s="119"/>
      <c r="QEG86" s="119"/>
      <c r="QEH86" s="119"/>
      <c r="QEI86" s="119"/>
      <c r="QEJ86" s="116"/>
      <c r="QEK86" s="201"/>
      <c r="QEL86" s="118"/>
      <c r="QEM86" s="119"/>
      <c r="QEN86" s="119"/>
      <c r="QEO86" s="119"/>
      <c r="QEP86" s="119"/>
      <c r="QEQ86" s="119"/>
      <c r="QER86" s="116"/>
      <c r="QES86" s="201"/>
      <c r="QET86" s="118"/>
      <c r="QEU86" s="119"/>
      <c r="QEV86" s="119"/>
      <c r="QEW86" s="119"/>
      <c r="QEX86" s="119"/>
      <c r="QEY86" s="119"/>
      <c r="QEZ86" s="116"/>
      <c r="QFA86" s="201"/>
      <c r="QFB86" s="118"/>
      <c r="QFC86" s="119"/>
      <c r="QFD86" s="119"/>
      <c r="QFE86" s="119"/>
      <c r="QFF86" s="119"/>
      <c r="QFG86" s="119"/>
      <c r="QFH86" s="116"/>
      <c r="QFI86" s="201"/>
      <c r="QFJ86" s="118"/>
      <c r="QFK86" s="119"/>
      <c r="QFL86" s="119"/>
      <c r="QFM86" s="119"/>
      <c r="QFN86" s="119"/>
      <c r="QFO86" s="119"/>
      <c r="QFP86" s="116"/>
      <c r="QFQ86" s="201"/>
      <c r="QFR86" s="118"/>
      <c r="QFS86" s="119"/>
      <c r="QFT86" s="119"/>
      <c r="QFU86" s="119"/>
      <c r="QFV86" s="119"/>
      <c r="QFW86" s="119"/>
      <c r="QFX86" s="116"/>
      <c r="QFY86" s="201"/>
      <c r="QFZ86" s="118"/>
      <c r="QGA86" s="119"/>
      <c r="QGB86" s="119"/>
      <c r="QGC86" s="119"/>
      <c r="QGD86" s="119"/>
      <c r="QGE86" s="119"/>
      <c r="QGF86" s="116"/>
      <c r="QGG86" s="201"/>
      <c r="QGH86" s="118"/>
      <c r="QGI86" s="119"/>
      <c r="QGJ86" s="119"/>
      <c r="QGK86" s="119"/>
      <c r="QGL86" s="119"/>
      <c r="QGM86" s="119"/>
      <c r="QGN86" s="116"/>
      <c r="QGO86" s="201"/>
      <c r="QGP86" s="118"/>
      <c r="QGQ86" s="119"/>
      <c r="QGR86" s="119"/>
      <c r="QGS86" s="119"/>
      <c r="QGT86" s="119"/>
      <c r="QGU86" s="119"/>
      <c r="QGV86" s="116"/>
      <c r="QGW86" s="201"/>
      <c r="QGX86" s="118"/>
      <c r="QGY86" s="119"/>
      <c r="QGZ86" s="119"/>
      <c r="QHA86" s="119"/>
      <c r="QHB86" s="119"/>
      <c r="QHC86" s="119"/>
      <c r="QHD86" s="116"/>
      <c r="QHE86" s="201"/>
      <c r="QHF86" s="118"/>
      <c r="QHG86" s="119"/>
      <c r="QHH86" s="119"/>
      <c r="QHI86" s="119"/>
      <c r="QHJ86" s="119"/>
      <c r="QHK86" s="119"/>
      <c r="QHL86" s="116"/>
      <c r="QHM86" s="201"/>
      <c r="QHN86" s="118"/>
      <c r="QHO86" s="119"/>
      <c r="QHP86" s="119"/>
      <c r="QHQ86" s="119"/>
      <c r="QHR86" s="119"/>
      <c r="QHS86" s="119"/>
      <c r="QHT86" s="116"/>
      <c r="QHU86" s="201"/>
      <c r="QHV86" s="118"/>
      <c r="QHW86" s="119"/>
      <c r="QHX86" s="119"/>
      <c r="QHY86" s="119"/>
      <c r="QHZ86" s="119"/>
      <c r="QIA86" s="119"/>
      <c r="QIB86" s="116"/>
      <c r="QIC86" s="201"/>
      <c r="QID86" s="118"/>
      <c r="QIE86" s="119"/>
      <c r="QIF86" s="119"/>
      <c r="QIG86" s="119"/>
      <c r="QIH86" s="119"/>
      <c r="QII86" s="119"/>
      <c r="QIJ86" s="116"/>
      <c r="QIK86" s="201"/>
      <c r="QIL86" s="118"/>
      <c r="QIM86" s="119"/>
      <c r="QIN86" s="119"/>
      <c r="QIO86" s="119"/>
      <c r="QIP86" s="119"/>
      <c r="QIQ86" s="119"/>
      <c r="QIR86" s="116"/>
      <c r="QIS86" s="201"/>
      <c r="QIT86" s="118"/>
      <c r="QIU86" s="119"/>
      <c r="QIV86" s="119"/>
      <c r="QIW86" s="119"/>
      <c r="QIX86" s="119"/>
      <c r="QIY86" s="119"/>
      <c r="QIZ86" s="116"/>
      <c r="QJA86" s="201"/>
      <c r="QJB86" s="118"/>
      <c r="QJC86" s="119"/>
      <c r="QJD86" s="119"/>
      <c r="QJE86" s="119"/>
      <c r="QJF86" s="119"/>
      <c r="QJG86" s="119"/>
      <c r="QJH86" s="116"/>
      <c r="QJI86" s="201"/>
      <c r="QJJ86" s="118"/>
      <c r="QJK86" s="119"/>
      <c r="QJL86" s="119"/>
      <c r="QJM86" s="119"/>
      <c r="QJN86" s="119"/>
      <c r="QJO86" s="119"/>
      <c r="QJP86" s="116"/>
      <c r="QJQ86" s="201"/>
      <c r="QJR86" s="118"/>
      <c r="QJS86" s="119"/>
      <c r="QJT86" s="119"/>
      <c r="QJU86" s="119"/>
      <c r="QJV86" s="119"/>
      <c r="QJW86" s="119"/>
      <c r="QJX86" s="116"/>
      <c r="QJY86" s="201"/>
      <c r="QJZ86" s="118"/>
      <c r="QKA86" s="119"/>
      <c r="QKB86" s="119"/>
      <c r="QKC86" s="119"/>
      <c r="QKD86" s="119"/>
      <c r="QKE86" s="119"/>
      <c r="QKF86" s="116"/>
      <c r="QKG86" s="201"/>
      <c r="QKH86" s="118"/>
      <c r="QKI86" s="119"/>
      <c r="QKJ86" s="119"/>
      <c r="QKK86" s="119"/>
      <c r="QKL86" s="119"/>
      <c r="QKM86" s="119"/>
      <c r="QKN86" s="116"/>
      <c r="QKO86" s="201"/>
      <c r="QKP86" s="118"/>
      <c r="QKQ86" s="119"/>
      <c r="QKR86" s="119"/>
      <c r="QKS86" s="119"/>
      <c r="QKT86" s="119"/>
      <c r="QKU86" s="119"/>
      <c r="QKV86" s="116"/>
      <c r="QKW86" s="201"/>
      <c r="QKX86" s="118"/>
      <c r="QKY86" s="119"/>
      <c r="QKZ86" s="119"/>
      <c r="QLA86" s="119"/>
      <c r="QLB86" s="119"/>
      <c r="QLC86" s="119"/>
      <c r="QLD86" s="116"/>
      <c r="QLE86" s="201"/>
      <c r="QLF86" s="118"/>
      <c r="QLG86" s="119"/>
      <c r="QLH86" s="119"/>
      <c r="QLI86" s="119"/>
      <c r="QLJ86" s="119"/>
      <c r="QLK86" s="119"/>
      <c r="QLL86" s="116"/>
      <c r="QLM86" s="201"/>
      <c r="QLN86" s="118"/>
      <c r="QLO86" s="119"/>
      <c r="QLP86" s="119"/>
      <c r="QLQ86" s="119"/>
      <c r="QLR86" s="119"/>
      <c r="QLS86" s="119"/>
      <c r="QLT86" s="116"/>
      <c r="QLU86" s="201"/>
      <c r="QLV86" s="118"/>
      <c r="QLW86" s="119"/>
      <c r="QLX86" s="119"/>
      <c r="QLY86" s="119"/>
      <c r="QLZ86" s="119"/>
      <c r="QMA86" s="119"/>
      <c r="QMB86" s="116"/>
      <c r="QMC86" s="201"/>
      <c r="QMD86" s="118"/>
      <c r="QME86" s="119"/>
      <c r="QMF86" s="119"/>
      <c r="QMG86" s="119"/>
      <c r="QMH86" s="119"/>
      <c r="QMI86" s="119"/>
      <c r="QMJ86" s="116"/>
      <c r="QMK86" s="201"/>
      <c r="QML86" s="118"/>
      <c r="QMM86" s="119"/>
      <c r="QMN86" s="119"/>
      <c r="QMO86" s="119"/>
      <c r="QMP86" s="119"/>
      <c r="QMQ86" s="119"/>
      <c r="QMR86" s="116"/>
      <c r="QMS86" s="201"/>
      <c r="QMT86" s="118"/>
      <c r="QMU86" s="119"/>
      <c r="QMV86" s="119"/>
      <c r="QMW86" s="119"/>
      <c r="QMX86" s="119"/>
      <c r="QMY86" s="119"/>
      <c r="QMZ86" s="116"/>
      <c r="QNA86" s="201"/>
      <c r="QNB86" s="118"/>
      <c r="QNC86" s="119"/>
      <c r="QND86" s="119"/>
      <c r="QNE86" s="119"/>
      <c r="QNF86" s="119"/>
      <c r="QNG86" s="119"/>
      <c r="QNH86" s="116"/>
      <c r="QNI86" s="201"/>
      <c r="QNJ86" s="118"/>
      <c r="QNK86" s="119"/>
      <c r="QNL86" s="119"/>
      <c r="QNM86" s="119"/>
      <c r="QNN86" s="119"/>
      <c r="QNO86" s="119"/>
      <c r="QNP86" s="116"/>
      <c r="QNQ86" s="201"/>
      <c r="QNR86" s="118"/>
      <c r="QNS86" s="119"/>
      <c r="QNT86" s="119"/>
      <c r="QNU86" s="119"/>
      <c r="QNV86" s="119"/>
      <c r="QNW86" s="119"/>
      <c r="QNX86" s="116"/>
      <c r="QNY86" s="201"/>
      <c r="QNZ86" s="118"/>
      <c r="QOA86" s="119"/>
      <c r="QOB86" s="119"/>
      <c r="QOC86" s="119"/>
      <c r="QOD86" s="119"/>
      <c r="QOE86" s="119"/>
      <c r="QOF86" s="116"/>
      <c r="QOG86" s="201"/>
      <c r="QOH86" s="118"/>
      <c r="QOI86" s="119"/>
      <c r="QOJ86" s="119"/>
      <c r="QOK86" s="119"/>
      <c r="QOL86" s="119"/>
      <c r="QOM86" s="119"/>
      <c r="QON86" s="116"/>
      <c r="QOO86" s="201"/>
      <c r="QOP86" s="118"/>
      <c r="QOQ86" s="119"/>
      <c r="QOR86" s="119"/>
      <c r="QOS86" s="119"/>
      <c r="QOT86" s="119"/>
      <c r="QOU86" s="119"/>
      <c r="QOV86" s="116"/>
      <c r="QOW86" s="201"/>
      <c r="QOX86" s="118"/>
      <c r="QOY86" s="119"/>
      <c r="QOZ86" s="119"/>
      <c r="QPA86" s="119"/>
      <c r="QPB86" s="119"/>
      <c r="QPC86" s="119"/>
      <c r="QPD86" s="116"/>
      <c r="QPE86" s="201"/>
      <c r="QPF86" s="118"/>
      <c r="QPG86" s="119"/>
      <c r="QPH86" s="119"/>
      <c r="QPI86" s="119"/>
      <c r="QPJ86" s="119"/>
      <c r="QPK86" s="119"/>
      <c r="QPL86" s="116"/>
      <c r="QPM86" s="201"/>
      <c r="QPN86" s="118"/>
      <c r="QPO86" s="119"/>
      <c r="QPP86" s="119"/>
      <c r="QPQ86" s="119"/>
      <c r="QPR86" s="119"/>
      <c r="QPS86" s="119"/>
      <c r="QPT86" s="116"/>
      <c r="QPU86" s="201"/>
      <c r="QPV86" s="118"/>
      <c r="QPW86" s="119"/>
      <c r="QPX86" s="119"/>
      <c r="QPY86" s="119"/>
      <c r="QPZ86" s="119"/>
      <c r="QQA86" s="119"/>
      <c r="QQB86" s="116"/>
      <c r="QQC86" s="201"/>
      <c r="QQD86" s="118"/>
      <c r="QQE86" s="119"/>
      <c r="QQF86" s="119"/>
      <c r="QQG86" s="119"/>
      <c r="QQH86" s="119"/>
      <c r="QQI86" s="119"/>
      <c r="QQJ86" s="116"/>
      <c r="QQK86" s="201"/>
      <c r="QQL86" s="118"/>
      <c r="QQM86" s="119"/>
      <c r="QQN86" s="119"/>
      <c r="QQO86" s="119"/>
      <c r="QQP86" s="119"/>
      <c r="QQQ86" s="119"/>
      <c r="QQR86" s="116"/>
      <c r="QQS86" s="201"/>
      <c r="QQT86" s="118"/>
      <c r="QQU86" s="119"/>
      <c r="QQV86" s="119"/>
      <c r="QQW86" s="119"/>
      <c r="QQX86" s="119"/>
      <c r="QQY86" s="119"/>
      <c r="QQZ86" s="116"/>
      <c r="QRA86" s="201"/>
      <c r="QRB86" s="118"/>
      <c r="QRC86" s="119"/>
      <c r="QRD86" s="119"/>
      <c r="QRE86" s="119"/>
      <c r="QRF86" s="119"/>
      <c r="QRG86" s="119"/>
      <c r="QRH86" s="116"/>
      <c r="QRI86" s="201"/>
      <c r="QRJ86" s="118"/>
      <c r="QRK86" s="119"/>
      <c r="QRL86" s="119"/>
      <c r="QRM86" s="119"/>
      <c r="QRN86" s="119"/>
      <c r="QRO86" s="119"/>
      <c r="QRP86" s="116"/>
      <c r="QRQ86" s="201"/>
      <c r="QRR86" s="118"/>
      <c r="QRS86" s="119"/>
      <c r="QRT86" s="119"/>
      <c r="QRU86" s="119"/>
      <c r="QRV86" s="119"/>
      <c r="QRW86" s="119"/>
      <c r="QRX86" s="116"/>
      <c r="QRY86" s="201"/>
      <c r="QRZ86" s="118"/>
      <c r="QSA86" s="119"/>
      <c r="QSB86" s="119"/>
      <c r="QSC86" s="119"/>
      <c r="QSD86" s="119"/>
      <c r="QSE86" s="119"/>
      <c r="QSF86" s="116"/>
      <c r="QSG86" s="201"/>
      <c r="QSH86" s="118"/>
      <c r="QSI86" s="119"/>
      <c r="QSJ86" s="119"/>
      <c r="QSK86" s="119"/>
      <c r="QSL86" s="119"/>
      <c r="QSM86" s="119"/>
      <c r="QSN86" s="116"/>
      <c r="QSO86" s="201"/>
      <c r="QSP86" s="118"/>
      <c r="QSQ86" s="119"/>
      <c r="QSR86" s="119"/>
      <c r="QSS86" s="119"/>
      <c r="QST86" s="119"/>
      <c r="QSU86" s="119"/>
      <c r="QSV86" s="116"/>
      <c r="QSW86" s="201"/>
      <c r="QSX86" s="118"/>
      <c r="QSY86" s="119"/>
      <c r="QSZ86" s="119"/>
      <c r="QTA86" s="119"/>
      <c r="QTB86" s="119"/>
      <c r="QTC86" s="119"/>
      <c r="QTD86" s="116"/>
      <c r="QTE86" s="201"/>
      <c r="QTF86" s="118"/>
      <c r="QTG86" s="119"/>
      <c r="QTH86" s="119"/>
      <c r="QTI86" s="119"/>
      <c r="QTJ86" s="119"/>
      <c r="QTK86" s="119"/>
      <c r="QTL86" s="116"/>
      <c r="QTM86" s="201"/>
      <c r="QTN86" s="118"/>
      <c r="QTO86" s="119"/>
      <c r="QTP86" s="119"/>
      <c r="QTQ86" s="119"/>
      <c r="QTR86" s="119"/>
      <c r="QTS86" s="119"/>
      <c r="QTT86" s="116"/>
      <c r="QTU86" s="201"/>
      <c r="QTV86" s="118"/>
      <c r="QTW86" s="119"/>
      <c r="QTX86" s="119"/>
      <c r="QTY86" s="119"/>
      <c r="QTZ86" s="119"/>
      <c r="QUA86" s="119"/>
      <c r="QUB86" s="116"/>
      <c r="QUC86" s="201"/>
      <c r="QUD86" s="118"/>
      <c r="QUE86" s="119"/>
      <c r="QUF86" s="119"/>
      <c r="QUG86" s="119"/>
      <c r="QUH86" s="119"/>
      <c r="QUI86" s="119"/>
      <c r="QUJ86" s="116"/>
      <c r="QUK86" s="201"/>
      <c r="QUL86" s="118"/>
      <c r="QUM86" s="119"/>
      <c r="QUN86" s="119"/>
      <c r="QUO86" s="119"/>
      <c r="QUP86" s="119"/>
      <c r="QUQ86" s="119"/>
      <c r="QUR86" s="116"/>
      <c r="QUS86" s="201"/>
      <c r="QUT86" s="118"/>
      <c r="QUU86" s="119"/>
      <c r="QUV86" s="119"/>
      <c r="QUW86" s="119"/>
      <c r="QUX86" s="119"/>
      <c r="QUY86" s="119"/>
      <c r="QUZ86" s="116"/>
      <c r="QVA86" s="201"/>
      <c r="QVB86" s="118"/>
      <c r="QVC86" s="119"/>
      <c r="QVD86" s="119"/>
      <c r="QVE86" s="119"/>
      <c r="QVF86" s="119"/>
      <c r="QVG86" s="119"/>
      <c r="QVH86" s="116"/>
      <c r="QVI86" s="201"/>
      <c r="QVJ86" s="118"/>
      <c r="QVK86" s="119"/>
      <c r="QVL86" s="119"/>
      <c r="QVM86" s="119"/>
      <c r="QVN86" s="119"/>
      <c r="QVO86" s="119"/>
      <c r="QVP86" s="116"/>
      <c r="QVQ86" s="201"/>
      <c r="QVR86" s="118"/>
      <c r="QVS86" s="119"/>
      <c r="QVT86" s="119"/>
      <c r="QVU86" s="119"/>
      <c r="QVV86" s="119"/>
      <c r="QVW86" s="119"/>
      <c r="QVX86" s="116"/>
      <c r="QVY86" s="201"/>
      <c r="QVZ86" s="118"/>
      <c r="QWA86" s="119"/>
      <c r="QWB86" s="119"/>
      <c r="QWC86" s="119"/>
      <c r="QWD86" s="119"/>
      <c r="QWE86" s="119"/>
      <c r="QWF86" s="116"/>
      <c r="QWG86" s="201"/>
      <c r="QWH86" s="118"/>
      <c r="QWI86" s="119"/>
      <c r="QWJ86" s="119"/>
      <c r="QWK86" s="119"/>
      <c r="QWL86" s="119"/>
      <c r="QWM86" s="119"/>
      <c r="QWN86" s="116"/>
      <c r="QWO86" s="201"/>
      <c r="QWP86" s="118"/>
      <c r="QWQ86" s="119"/>
      <c r="QWR86" s="119"/>
      <c r="QWS86" s="119"/>
      <c r="QWT86" s="119"/>
      <c r="QWU86" s="119"/>
      <c r="QWV86" s="116"/>
      <c r="QWW86" s="201"/>
      <c r="QWX86" s="118"/>
      <c r="QWY86" s="119"/>
      <c r="QWZ86" s="119"/>
      <c r="QXA86" s="119"/>
      <c r="QXB86" s="119"/>
      <c r="QXC86" s="119"/>
      <c r="QXD86" s="116"/>
      <c r="QXE86" s="201"/>
      <c r="QXF86" s="118"/>
      <c r="QXG86" s="119"/>
      <c r="QXH86" s="119"/>
      <c r="QXI86" s="119"/>
      <c r="QXJ86" s="119"/>
      <c r="QXK86" s="119"/>
      <c r="QXL86" s="116"/>
      <c r="QXM86" s="201"/>
      <c r="QXN86" s="118"/>
      <c r="QXO86" s="119"/>
      <c r="QXP86" s="119"/>
      <c r="QXQ86" s="119"/>
      <c r="QXR86" s="119"/>
      <c r="QXS86" s="119"/>
      <c r="QXT86" s="116"/>
      <c r="QXU86" s="201"/>
      <c r="QXV86" s="118"/>
      <c r="QXW86" s="119"/>
      <c r="QXX86" s="119"/>
      <c r="QXY86" s="119"/>
      <c r="QXZ86" s="119"/>
      <c r="QYA86" s="119"/>
      <c r="QYB86" s="116"/>
      <c r="QYC86" s="201"/>
      <c r="QYD86" s="118"/>
      <c r="QYE86" s="119"/>
      <c r="QYF86" s="119"/>
      <c r="QYG86" s="119"/>
      <c r="QYH86" s="119"/>
      <c r="QYI86" s="119"/>
      <c r="QYJ86" s="116"/>
      <c r="QYK86" s="201"/>
      <c r="QYL86" s="118"/>
      <c r="QYM86" s="119"/>
      <c r="QYN86" s="119"/>
      <c r="QYO86" s="119"/>
      <c r="QYP86" s="119"/>
      <c r="QYQ86" s="119"/>
      <c r="QYR86" s="116"/>
      <c r="QYS86" s="201"/>
      <c r="QYT86" s="118"/>
      <c r="QYU86" s="119"/>
      <c r="QYV86" s="119"/>
      <c r="QYW86" s="119"/>
      <c r="QYX86" s="119"/>
      <c r="QYY86" s="119"/>
      <c r="QYZ86" s="116"/>
      <c r="QZA86" s="201"/>
      <c r="QZB86" s="118"/>
      <c r="QZC86" s="119"/>
      <c r="QZD86" s="119"/>
      <c r="QZE86" s="119"/>
      <c r="QZF86" s="119"/>
      <c r="QZG86" s="119"/>
      <c r="QZH86" s="116"/>
      <c r="QZI86" s="201"/>
      <c r="QZJ86" s="118"/>
      <c r="QZK86" s="119"/>
      <c r="QZL86" s="119"/>
      <c r="QZM86" s="119"/>
      <c r="QZN86" s="119"/>
      <c r="QZO86" s="119"/>
      <c r="QZP86" s="116"/>
      <c r="QZQ86" s="201"/>
      <c r="QZR86" s="118"/>
      <c r="QZS86" s="119"/>
      <c r="QZT86" s="119"/>
      <c r="QZU86" s="119"/>
      <c r="QZV86" s="119"/>
      <c r="QZW86" s="119"/>
      <c r="QZX86" s="116"/>
      <c r="QZY86" s="201"/>
      <c r="QZZ86" s="118"/>
      <c r="RAA86" s="119"/>
      <c r="RAB86" s="119"/>
      <c r="RAC86" s="119"/>
      <c r="RAD86" s="119"/>
      <c r="RAE86" s="119"/>
      <c r="RAF86" s="116"/>
      <c r="RAG86" s="201"/>
      <c r="RAH86" s="118"/>
      <c r="RAI86" s="119"/>
      <c r="RAJ86" s="119"/>
      <c r="RAK86" s="119"/>
      <c r="RAL86" s="119"/>
      <c r="RAM86" s="119"/>
      <c r="RAN86" s="116"/>
      <c r="RAO86" s="201"/>
      <c r="RAP86" s="118"/>
      <c r="RAQ86" s="119"/>
      <c r="RAR86" s="119"/>
      <c r="RAS86" s="119"/>
      <c r="RAT86" s="119"/>
      <c r="RAU86" s="119"/>
      <c r="RAV86" s="116"/>
      <c r="RAW86" s="201"/>
      <c r="RAX86" s="118"/>
      <c r="RAY86" s="119"/>
      <c r="RAZ86" s="119"/>
      <c r="RBA86" s="119"/>
      <c r="RBB86" s="119"/>
      <c r="RBC86" s="119"/>
      <c r="RBD86" s="116"/>
      <c r="RBE86" s="201"/>
      <c r="RBF86" s="118"/>
      <c r="RBG86" s="119"/>
      <c r="RBH86" s="119"/>
      <c r="RBI86" s="119"/>
      <c r="RBJ86" s="119"/>
      <c r="RBK86" s="119"/>
      <c r="RBL86" s="116"/>
      <c r="RBM86" s="201"/>
      <c r="RBN86" s="118"/>
      <c r="RBO86" s="119"/>
      <c r="RBP86" s="119"/>
      <c r="RBQ86" s="119"/>
      <c r="RBR86" s="119"/>
      <c r="RBS86" s="119"/>
      <c r="RBT86" s="116"/>
      <c r="RBU86" s="201"/>
      <c r="RBV86" s="118"/>
      <c r="RBW86" s="119"/>
      <c r="RBX86" s="119"/>
      <c r="RBY86" s="119"/>
      <c r="RBZ86" s="119"/>
      <c r="RCA86" s="119"/>
      <c r="RCB86" s="116"/>
      <c r="RCC86" s="201"/>
      <c r="RCD86" s="118"/>
      <c r="RCE86" s="119"/>
      <c r="RCF86" s="119"/>
      <c r="RCG86" s="119"/>
      <c r="RCH86" s="119"/>
      <c r="RCI86" s="119"/>
      <c r="RCJ86" s="116"/>
      <c r="RCK86" s="201"/>
      <c r="RCL86" s="118"/>
      <c r="RCM86" s="119"/>
      <c r="RCN86" s="119"/>
      <c r="RCO86" s="119"/>
      <c r="RCP86" s="119"/>
      <c r="RCQ86" s="119"/>
      <c r="RCR86" s="116"/>
      <c r="RCS86" s="201"/>
      <c r="RCT86" s="118"/>
      <c r="RCU86" s="119"/>
      <c r="RCV86" s="119"/>
      <c r="RCW86" s="119"/>
      <c r="RCX86" s="119"/>
      <c r="RCY86" s="119"/>
      <c r="RCZ86" s="116"/>
      <c r="RDA86" s="201"/>
      <c r="RDB86" s="118"/>
      <c r="RDC86" s="119"/>
      <c r="RDD86" s="119"/>
      <c r="RDE86" s="119"/>
      <c r="RDF86" s="119"/>
      <c r="RDG86" s="119"/>
      <c r="RDH86" s="116"/>
      <c r="RDI86" s="201"/>
      <c r="RDJ86" s="118"/>
      <c r="RDK86" s="119"/>
      <c r="RDL86" s="119"/>
      <c r="RDM86" s="119"/>
      <c r="RDN86" s="119"/>
      <c r="RDO86" s="119"/>
      <c r="RDP86" s="116"/>
      <c r="RDQ86" s="201"/>
      <c r="RDR86" s="118"/>
      <c r="RDS86" s="119"/>
      <c r="RDT86" s="119"/>
      <c r="RDU86" s="119"/>
      <c r="RDV86" s="119"/>
      <c r="RDW86" s="119"/>
      <c r="RDX86" s="116"/>
      <c r="RDY86" s="201"/>
      <c r="RDZ86" s="118"/>
      <c r="REA86" s="119"/>
      <c r="REB86" s="119"/>
      <c r="REC86" s="119"/>
      <c r="RED86" s="119"/>
      <c r="REE86" s="119"/>
      <c r="REF86" s="116"/>
      <c r="REG86" s="201"/>
      <c r="REH86" s="118"/>
      <c r="REI86" s="119"/>
      <c r="REJ86" s="119"/>
      <c r="REK86" s="119"/>
      <c r="REL86" s="119"/>
      <c r="REM86" s="119"/>
      <c r="REN86" s="116"/>
      <c r="REO86" s="201"/>
      <c r="REP86" s="118"/>
      <c r="REQ86" s="119"/>
      <c r="RER86" s="119"/>
      <c r="RES86" s="119"/>
      <c r="RET86" s="119"/>
      <c r="REU86" s="119"/>
      <c r="REV86" s="116"/>
      <c r="REW86" s="201"/>
      <c r="REX86" s="118"/>
      <c r="REY86" s="119"/>
      <c r="REZ86" s="119"/>
      <c r="RFA86" s="119"/>
      <c r="RFB86" s="119"/>
      <c r="RFC86" s="119"/>
      <c r="RFD86" s="116"/>
      <c r="RFE86" s="201"/>
      <c r="RFF86" s="118"/>
      <c r="RFG86" s="119"/>
      <c r="RFH86" s="119"/>
      <c r="RFI86" s="119"/>
      <c r="RFJ86" s="119"/>
      <c r="RFK86" s="119"/>
      <c r="RFL86" s="116"/>
      <c r="RFM86" s="201"/>
      <c r="RFN86" s="118"/>
      <c r="RFO86" s="119"/>
      <c r="RFP86" s="119"/>
      <c r="RFQ86" s="119"/>
      <c r="RFR86" s="119"/>
      <c r="RFS86" s="119"/>
      <c r="RFT86" s="116"/>
      <c r="RFU86" s="201"/>
      <c r="RFV86" s="118"/>
      <c r="RFW86" s="119"/>
      <c r="RFX86" s="119"/>
      <c r="RFY86" s="119"/>
      <c r="RFZ86" s="119"/>
      <c r="RGA86" s="119"/>
      <c r="RGB86" s="116"/>
      <c r="RGC86" s="201"/>
      <c r="RGD86" s="118"/>
      <c r="RGE86" s="119"/>
      <c r="RGF86" s="119"/>
      <c r="RGG86" s="119"/>
      <c r="RGH86" s="119"/>
      <c r="RGI86" s="119"/>
      <c r="RGJ86" s="116"/>
      <c r="RGK86" s="201"/>
      <c r="RGL86" s="118"/>
      <c r="RGM86" s="119"/>
      <c r="RGN86" s="119"/>
      <c r="RGO86" s="119"/>
      <c r="RGP86" s="119"/>
      <c r="RGQ86" s="119"/>
      <c r="RGR86" s="116"/>
      <c r="RGS86" s="201"/>
      <c r="RGT86" s="118"/>
      <c r="RGU86" s="119"/>
      <c r="RGV86" s="119"/>
      <c r="RGW86" s="119"/>
      <c r="RGX86" s="119"/>
      <c r="RGY86" s="119"/>
      <c r="RGZ86" s="116"/>
      <c r="RHA86" s="201"/>
      <c r="RHB86" s="118"/>
      <c r="RHC86" s="119"/>
      <c r="RHD86" s="119"/>
      <c r="RHE86" s="119"/>
      <c r="RHF86" s="119"/>
      <c r="RHG86" s="119"/>
      <c r="RHH86" s="116"/>
      <c r="RHI86" s="201"/>
      <c r="RHJ86" s="118"/>
      <c r="RHK86" s="119"/>
      <c r="RHL86" s="119"/>
      <c r="RHM86" s="119"/>
      <c r="RHN86" s="119"/>
      <c r="RHO86" s="119"/>
      <c r="RHP86" s="116"/>
      <c r="RHQ86" s="201"/>
      <c r="RHR86" s="118"/>
      <c r="RHS86" s="119"/>
      <c r="RHT86" s="119"/>
      <c r="RHU86" s="119"/>
      <c r="RHV86" s="119"/>
      <c r="RHW86" s="119"/>
      <c r="RHX86" s="116"/>
      <c r="RHY86" s="201"/>
      <c r="RHZ86" s="118"/>
      <c r="RIA86" s="119"/>
      <c r="RIB86" s="119"/>
      <c r="RIC86" s="119"/>
      <c r="RID86" s="119"/>
      <c r="RIE86" s="119"/>
      <c r="RIF86" s="116"/>
      <c r="RIG86" s="201"/>
      <c r="RIH86" s="118"/>
      <c r="RII86" s="119"/>
      <c r="RIJ86" s="119"/>
      <c r="RIK86" s="119"/>
      <c r="RIL86" s="119"/>
      <c r="RIM86" s="119"/>
      <c r="RIN86" s="116"/>
      <c r="RIO86" s="201"/>
      <c r="RIP86" s="118"/>
      <c r="RIQ86" s="119"/>
      <c r="RIR86" s="119"/>
      <c r="RIS86" s="119"/>
      <c r="RIT86" s="119"/>
      <c r="RIU86" s="119"/>
      <c r="RIV86" s="116"/>
      <c r="RIW86" s="201"/>
      <c r="RIX86" s="118"/>
      <c r="RIY86" s="119"/>
      <c r="RIZ86" s="119"/>
      <c r="RJA86" s="119"/>
      <c r="RJB86" s="119"/>
      <c r="RJC86" s="119"/>
      <c r="RJD86" s="116"/>
      <c r="RJE86" s="201"/>
      <c r="RJF86" s="118"/>
      <c r="RJG86" s="119"/>
      <c r="RJH86" s="119"/>
      <c r="RJI86" s="119"/>
      <c r="RJJ86" s="119"/>
      <c r="RJK86" s="119"/>
      <c r="RJL86" s="116"/>
      <c r="RJM86" s="201"/>
      <c r="RJN86" s="118"/>
      <c r="RJO86" s="119"/>
      <c r="RJP86" s="119"/>
      <c r="RJQ86" s="119"/>
      <c r="RJR86" s="119"/>
      <c r="RJS86" s="119"/>
      <c r="RJT86" s="116"/>
      <c r="RJU86" s="201"/>
      <c r="RJV86" s="118"/>
      <c r="RJW86" s="119"/>
      <c r="RJX86" s="119"/>
      <c r="RJY86" s="119"/>
      <c r="RJZ86" s="119"/>
      <c r="RKA86" s="119"/>
      <c r="RKB86" s="116"/>
      <c r="RKC86" s="201"/>
      <c r="RKD86" s="118"/>
      <c r="RKE86" s="119"/>
      <c r="RKF86" s="119"/>
      <c r="RKG86" s="119"/>
      <c r="RKH86" s="119"/>
      <c r="RKI86" s="119"/>
      <c r="RKJ86" s="116"/>
      <c r="RKK86" s="201"/>
      <c r="RKL86" s="118"/>
      <c r="RKM86" s="119"/>
      <c r="RKN86" s="119"/>
      <c r="RKO86" s="119"/>
      <c r="RKP86" s="119"/>
      <c r="RKQ86" s="119"/>
      <c r="RKR86" s="116"/>
      <c r="RKS86" s="201"/>
      <c r="RKT86" s="118"/>
      <c r="RKU86" s="119"/>
      <c r="RKV86" s="119"/>
      <c r="RKW86" s="119"/>
      <c r="RKX86" s="119"/>
      <c r="RKY86" s="119"/>
      <c r="RKZ86" s="116"/>
      <c r="RLA86" s="201"/>
      <c r="RLB86" s="118"/>
      <c r="RLC86" s="119"/>
      <c r="RLD86" s="119"/>
      <c r="RLE86" s="119"/>
      <c r="RLF86" s="119"/>
      <c r="RLG86" s="119"/>
      <c r="RLH86" s="116"/>
      <c r="RLI86" s="201"/>
      <c r="RLJ86" s="118"/>
      <c r="RLK86" s="119"/>
      <c r="RLL86" s="119"/>
      <c r="RLM86" s="119"/>
      <c r="RLN86" s="119"/>
      <c r="RLO86" s="119"/>
      <c r="RLP86" s="116"/>
      <c r="RLQ86" s="201"/>
      <c r="RLR86" s="118"/>
      <c r="RLS86" s="119"/>
      <c r="RLT86" s="119"/>
      <c r="RLU86" s="119"/>
      <c r="RLV86" s="119"/>
      <c r="RLW86" s="119"/>
      <c r="RLX86" s="116"/>
      <c r="RLY86" s="201"/>
      <c r="RLZ86" s="118"/>
      <c r="RMA86" s="119"/>
      <c r="RMB86" s="119"/>
      <c r="RMC86" s="119"/>
      <c r="RMD86" s="119"/>
      <c r="RME86" s="119"/>
      <c r="RMF86" s="116"/>
      <c r="RMG86" s="201"/>
      <c r="RMH86" s="118"/>
      <c r="RMI86" s="119"/>
      <c r="RMJ86" s="119"/>
      <c r="RMK86" s="119"/>
      <c r="RML86" s="119"/>
      <c r="RMM86" s="119"/>
      <c r="RMN86" s="116"/>
      <c r="RMO86" s="201"/>
      <c r="RMP86" s="118"/>
      <c r="RMQ86" s="119"/>
      <c r="RMR86" s="119"/>
      <c r="RMS86" s="119"/>
      <c r="RMT86" s="119"/>
      <c r="RMU86" s="119"/>
      <c r="RMV86" s="116"/>
      <c r="RMW86" s="201"/>
      <c r="RMX86" s="118"/>
      <c r="RMY86" s="119"/>
      <c r="RMZ86" s="119"/>
      <c r="RNA86" s="119"/>
      <c r="RNB86" s="119"/>
      <c r="RNC86" s="119"/>
      <c r="RND86" s="116"/>
      <c r="RNE86" s="201"/>
      <c r="RNF86" s="118"/>
      <c r="RNG86" s="119"/>
      <c r="RNH86" s="119"/>
      <c r="RNI86" s="119"/>
      <c r="RNJ86" s="119"/>
      <c r="RNK86" s="119"/>
      <c r="RNL86" s="116"/>
      <c r="RNM86" s="201"/>
      <c r="RNN86" s="118"/>
      <c r="RNO86" s="119"/>
      <c r="RNP86" s="119"/>
      <c r="RNQ86" s="119"/>
      <c r="RNR86" s="119"/>
      <c r="RNS86" s="119"/>
      <c r="RNT86" s="116"/>
      <c r="RNU86" s="201"/>
      <c r="RNV86" s="118"/>
      <c r="RNW86" s="119"/>
      <c r="RNX86" s="119"/>
      <c r="RNY86" s="119"/>
      <c r="RNZ86" s="119"/>
      <c r="ROA86" s="119"/>
      <c r="ROB86" s="116"/>
      <c r="ROC86" s="201"/>
      <c r="ROD86" s="118"/>
      <c r="ROE86" s="119"/>
      <c r="ROF86" s="119"/>
      <c r="ROG86" s="119"/>
      <c r="ROH86" s="119"/>
      <c r="ROI86" s="119"/>
      <c r="ROJ86" s="116"/>
      <c r="ROK86" s="201"/>
      <c r="ROL86" s="118"/>
      <c r="ROM86" s="119"/>
      <c r="RON86" s="119"/>
      <c r="ROO86" s="119"/>
      <c r="ROP86" s="119"/>
      <c r="ROQ86" s="119"/>
      <c r="ROR86" s="116"/>
      <c r="ROS86" s="201"/>
      <c r="ROT86" s="118"/>
      <c r="ROU86" s="119"/>
      <c r="ROV86" s="119"/>
      <c r="ROW86" s="119"/>
      <c r="ROX86" s="119"/>
      <c r="ROY86" s="119"/>
      <c r="ROZ86" s="116"/>
      <c r="RPA86" s="201"/>
      <c r="RPB86" s="118"/>
      <c r="RPC86" s="119"/>
      <c r="RPD86" s="119"/>
      <c r="RPE86" s="119"/>
      <c r="RPF86" s="119"/>
      <c r="RPG86" s="119"/>
      <c r="RPH86" s="116"/>
      <c r="RPI86" s="201"/>
      <c r="RPJ86" s="118"/>
      <c r="RPK86" s="119"/>
      <c r="RPL86" s="119"/>
      <c r="RPM86" s="119"/>
      <c r="RPN86" s="119"/>
      <c r="RPO86" s="119"/>
      <c r="RPP86" s="116"/>
      <c r="RPQ86" s="201"/>
      <c r="RPR86" s="118"/>
      <c r="RPS86" s="119"/>
      <c r="RPT86" s="119"/>
      <c r="RPU86" s="119"/>
      <c r="RPV86" s="119"/>
      <c r="RPW86" s="119"/>
      <c r="RPX86" s="116"/>
      <c r="RPY86" s="201"/>
      <c r="RPZ86" s="118"/>
      <c r="RQA86" s="119"/>
      <c r="RQB86" s="119"/>
      <c r="RQC86" s="119"/>
      <c r="RQD86" s="119"/>
      <c r="RQE86" s="119"/>
      <c r="RQF86" s="116"/>
      <c r="RQG86" s="201"/>
      <c r="RQH86" s="118"/>
      <c r="RQI86" s="119"/>
      <c r="RQJ86" s="119"/>
      <c r="RQK86" s="119"/>
      <c r="RQL86" s="119"/>
      <c r="RQM86" s="119"/>
      <c r="RQN86" s="116"/>
      <c r="RQO86" s="201"/>
      <c r="RQP86" s="118"/>
      <c r="RQQ86" s="119"/>
      <c r="RQR86" s="119"/>
      <c r="RQS86" s="119"/>
      <c r="RQT86" s="119"/>
      <c r="RQU86" s="119"/>
      <c r="RQV86" s="116"/>
      <c r="RQW86" s="201"/>
      <c r="RQX86" s="118"/>
      <c r="RQY86" s="119"/>
      <c r="RQZ86" s="119"/>
      <c r="RRA86" s="119"/>
      <c r="RRB86" s="119"/>
      <c r="RRC86" s="119"/>
      <c r="RRD86" s="116"/>
      <c r="RRE86" s="201"/>
      <c r="RRF86" s="118"/>
      <c r="RRG86" s="119"/>
      <c r="RRH86" s="119"/>
      <c r="RRI86" s="119"/>
      <c r="RRJ86" s="119"/>
      <c r="RRK86" s="119"/>
      <c r="RRL86" s="116"/>
      <c r="RRM86" s="201"/>
      <c r="RRN86" s="118"/>
      <c r="RRO86" s="119"/>
      <c r="RRP86" s="119"/>
      <c r="RRQ86" s="119"/>
      <c r="RRR86" s="119"/>
      <c r="RRS86" s="119"/>
      <c r="RRT86" s="116"/>
      <c r="RRU86" s="201"/>
      <c r="RRV86" s="118"/>
      <c r="RRW86" s="119"/>
      <c r="RRX86" s="119"/>
      <c r="RRY86" s="119"/>
      <c r="RRZ86" s="119"/>
      <c r="RSA86" s="119"/>
      <c r="RSB86" s="116"/>
      <c r="RSC86" s="201"/>
      <c r="RSD86" s="118"/>
      <c r="RSE86" s="119"/>
      <c r="RSF86" s="119"/>
      <c r="RSG86" s="119"/>
      <c r="RSH86" s="119"/>
      <c r="RSI86" s="119"/>
      <c r="RSJ86" s="116"/>
      <c r="RSK86" s="201"/>
      <c r="RSL86" s="118"/>
      <c r="RSM86" s="119"/>
      <c r="RSN86" s="119"/>
      <c r="RSO86" s="119"/>
      <c r="RSP86" s="119"/>
      <c r="RSQ86" s="119"/>
      <c r="RSR86" s="116"/>
      <c r="RSS86" s="201"/>
      <c r="RST86" s="118"/>
      <c r="RSU86" s="119"/>
      <c r="RSV86" s="119"/>
      <c r="RSW86" s="119"/>
      <c r="RSX86" s="119"/>
      <c r="RSY86" s="119"/>
      <c r="RSZ86" s="116"/>
      <c r="RTA86" s="201"/>
      <c r="RTB86" s="118"/>
      <c r="RTC86" s="119"/>
      <c r="RTD86" s="119"/>
      <c r="RTE86" s="119"/>
      <c r="RTF86" s="119"/>
      <c r="RTG86" s="119"/>
      <c r="RTH86" s="116"/>
      <c r="RTI86" s="201"/>
      <c r="RTJ86" s="118"/>
      <c r="RTK86" s="119"/>
      <c r="RTL86" s="119"/>
      <c r="RTM86" s="119"/>
      <c r="RTN86" s="119"/>
      <c r="RTO86" s="119"/>
      <c r="RTP86" s="116"/>
      <c r="RTQ86" s="201"/>
      <c r="RTR86" s="118"/>
      <c r="RTS86" s="119"/>
      <c r="RTT86" s="119"/>
      <c r="RTU86" s="119"/>
      <c r="RTV86" s="119"/>
      <c r="RTW86" s="119"/>
      <c r="RTX86" s="116"/>
      <c r="RTY86" s="201"/>
      <c r="RTZ86" s="118"/>
      <c r="RUA86" s="119"/>
      <c r="RUB86" s="119"/>
      <c r="RUC86" s="119"/>
      <c r="RUD86" s="119"/>
      <c r="RUE86" s="119"/>
      <c r="RUF86" s="116"/>
      <c r="RUG86" s="201"/>
      <c r="RUH86" s="118"/>
      <c r="RUI86" s="119"/>
      <c r="RUJ86" s="119"/>
      <c r="RUK86" s="119"/>
      <c r="RUL86" s="119"/>
      <c r="RUM86" s="119"/>
      <c r="RUN86" s="116"/>
      <c r="RUO86" s="201"/>
      <c r="RUP86" s="118"/>
      <c r="RUQ86" s="119"/>
      <c r="RUR86" s="119"/>
      <c r="RUS86" s="119"/>
      <c r="RUT86" s="119"/>
      <c r="RUU86" s="119"/>
      <c r="RUV86" s="116"/>
      <c r="RUW86" s="201"/>
      <c r="RUX86" s="118"/>
      <c r="RUY86" s="119"/>
      <c r="RUZ86" s="119"/>
      <c r="RVA86" s="119"/>
      <c r="RVB86" s="119"/>
      <c r="RVC86" s="119"/>
      <c r="RVD86" s="116"/>
      <c r="RVE86" s="201"/>
      <c r="RVF86" s="118"/>
      <c r="RVG86" s="119"/>
      <c r="RVH86" s="119"/>
      <c r="RVI86" s="119"/>
      <c r="RVJ86" s="119"/>
      <c r="RVK86" s="119"/>
      <c r="RVL86" s="116"/>
      <c r="RVM86" s="201"/>
      <c r="RVN86" s="118"/>
      <c r="RVO86" s="119"/>
      <c r="RVP86" s="119"/>
      <c r="RVQ86" s="119"/>
      <c r="RVR86" s="119"/>
      <c r="RVS86" s="119"/>
      <c r="RVT86" s="116"/>
      <c r="RVU86" s="201"/>
      <c r="RVV86" s="118"/>
      <c r="RVW86" s="119"/>
      <c r="RVX86" s="119"/>
      <c r="RVY86" s="119"/>
      <c r="RVZ86" s="119"/>
      <c r="RWA86" s="119"/>
      <c r="RWB86" s="116"/>
      <c r="RWC86" s="201"/>
      <c r="RWD86" s="118"/>
      <c r="RWE86" s="119"/>
      <c r="RWF86" s="119"/>
      <c r="RWG86" s="119"/>
      <c r="RWH86" s="119"/>
      <c r="RWI86" s="119"/>
      <c r="RWJ86" s="116"/>
      <c r="RWK86" s="201"/>
      <c r="RWL86" s="118"/>
      <c r="RWM86" s="119"/>
      <c r="RWN86" s="119"/>
      <c r="RWO86" s="119"/>
      <c r="RWP86" s="119"/>
      <c r="RWQ86" s="119"/>
      <c r="RWR86" s="116"/>
      <c r="RWS86" s="201"/>
      <c r="RWT86" s="118"/>
      <c r="RWU86" s="119"/>
      <c r="RWV86" s="119"/>
      <c r="RWW86" s="119"/>
      <c r="RWX86" s="119"/>
      <c r="RWY86" s="119"/>
      <c r="RWZ86" s="116"/>
      <c r="RXA86" s="201"/>
      <c r="RXB86" s="118"/>
      <c r="RXC86" s="119"/>
      <c r="RXD86" s="119"/>
      <c r="RXE86" s="119"/>
      <c r="RXF86" s="119"/>
      <c r="RXG86" s="119"/>
      <c r="RXH86" s="116"/>
      <c r="RXI86" s="201"/>
      <c r="RXJ86" s="118"/>
      <c r="RXK86" s="119"/>
      <c r="RXL86" s="119"/>
      <c r="RXM86" s="119"/>
      <c r="RXN86" s="119"/>
      <c r="RXO86" s="119"/>
      <c r="RXP86" s="116"/>
      <c r="RXQ86" s="201"/>
      <c r="RXR86" s="118"/>
      <c r="RXS86" s="119"/>
      <c r="RXT86" s="119"/>
      <c r="RXU86" s="119"/>
      <c r="RXV86" s="119"/>
      <c r="RXW86" s="119"/>
      <c r="RXX86" s="116"/>
      <c r="RXY86" s="201"/>
      <c r="RXZ86" s="118"/>
      <c r="RYA86" s="119"/>
      <c r="RYB86" s="119"/>
      <c r="RYC86" s="119"/>
      <c r="RYD86" s="119"/>
      <c r="RYE86" s="119"/>
      <c r="RYF86" s="116"/>
      <c r="RYG86" s="201"/>
      <c r="RYH86" s="118"/>
      <c r="RYI86" s="119"/>
      <c r="RYJ86" s="119"/>
      <c r="RYK86" s="119"/>
      <c r="RYL86" s="119"/>
      <c r="RYM86" s="119"/>
      <c r="RYN86" s="116"/>
      <c r="RYO86" s="201"/>
      <c r="RYP86" s="118"/>
      <c r="RYQ86" s="119"/>
      <c r="RYR86" s="119"/>
      <c r="RYS86" s="119"/>
      <c r="RYT86" s="119"/>
      <c r="RYU86" s="119"/>
      <c r="RYV86" s="116"/>
      <c r="RYW86" s="201"/>
      <c r="RYX86" s="118"/>
      <c r="RYY86" s="119"/>
      <c r="RYZ86" s="119"/>
      <c r="RZA86" s="119"/>
      <c r="RZB86" s="119"/>
      <c r="RZC86" s="119"/>
      <c r="RZD86" s="116"/>
      <c r="RZE86" s="201"/>
      <c r="RZF86" s="118"/>
      <c r="RZG86" s="119"/>
      <c r="RZH86" s="119"/>
      <c r="RZI86" s="119"/>
      <c r="RZJ86" s="119"/>
      <c r="RZK86" s="119"/>
      <c r="RZL86" s="116"/>
      <c r="RZM86" s="201"/>
      <c r="RZN86" s="118"/>
      <c r="RZO86" s="119"/>
      <c r="RZP86" s="119"/>
      <c r="RZQ86" s="119"/>
      <c r="RZR86" s="119"/>
      <c r="RZS86" s="119"/>
      <c r="RZT86" s="116"/>
      <c r="RZU86" s="201"/>
      <c r="RZV86" s="118"/>
      <c r="RZW86" s="119"/>
      <c r="RZX86" s="119"/>
      <c r="RZY86" s="119"/>
      <c r="RZZ86" s="119"/>
      <c r="SAA86" s="119"/>
      <c r="SAB86" s="116"/>
      <c r="SAC86" s="201"/>
      <c r="SAD86" s="118"/>
      <c r="SAE86" s="119"/>
      <c r="SAF86" s="119"/>
      <c r="SAG86" s="119"/>
      <c r="SAH86" s="119"/>
      <c r="SAI86" s="119"/>
      <c r="SAJ86" s="116"/>
      <c r="SAK86" s="201"/>
      <c r="SAL86" s="118"/>
      <c r="SAM86" s="119"/>
      <c r="SAN86" s="119"/>
      <c r="SAO86" s="119"/>
      <c r="SAP86" s="119"/>
      <c r="SAQ86" s="119"/>
      <c r="SAR86" s="116"/>
      <c r="SAS86" s="201"/>
      <c r="SAT86" s="118"/>
      <c r="SAU86" s="119"/>
      <c r="SAV86" s="119"/>
      <c r="SAW86" s="119"/>
      <c r="SAX86" s="119"/>
      <c r="SAY86" s="119"/>
      <c r="SAZ86" s="116"/>
      <c r="SBA86" s="201"/>
      <c r="SBB86" s="118"/>
      <c r="SBC86" s="119"/>
      <c r="SBD86" s="119"/>
      <c r="SBE86" s="119"/>
      <c r="SBF86" s="119"/>
      <c r="SBG86" s="119"/>
      <c r="SBH86" s="116"/>
      <c r="SBI86" s="201"/>
      <c r="SBJ86" s="118"/>
      <c r="SBK86" s="119"/>
      <c r="SBL86" s="119"/>
      <c r="SBM86" s="119"/>
      <c r="SBN86" s="119"/>
      <c r="SBO86" s="119"/>
      <c r="SBP86" s="116"/>
      <c r="SBQ86" s="201"/>
      <c r="SBR86" s="118"/>
      <c r="SBS86" s="119"/>
      <c r="SBT86" s="119"/>
      <c r="SBU86" s="119"/>
      <c r="SBV86" s="119"/>
      <c r="SBW86" s="119"/>
      <c r="SBX86" s="116"/>
      <c r="SBY86" s="201"/>
      <c r="SBZ86" s="118"/>
      <c r="SCA86" s="119"/>
      <c r="SCB86" s="119"/>
      <c r="SCC86" s="119"/>
      <c r="SCD86" s="119"/>
      <c r="SCE86" s="119"/>
      <c r="SCF86" s="116"/>
      <c r="SCG86" s="201"/>
      <c r="SCH86" s="118"/>
      <c r="SCI86" s="119"/>
      <c r="SCJ86" s="119"/>
      <c r="SCK86" s="119"/>
      <c r="SCL86" s="119"/>
      <c r="SCM86" s="119"/>
      <c r="SCN86" s="116"/>
      <c r="SCO86" s="201"/>
      <c r="SCP86" s="118"/>
      <c r="SCQ86" s="119"/>
      <c r="SCR86" s="119"/>
      <c r="SCS86" s="119"/>
      <c r="SCT86" s="119"/>
      <c r="SCU86" s="119"/>
      <c r="SCV86" s="116"/>
      <c r="SCW86" s="201"/>
      <c r="SCX86" s="118"/>
      <c r="SCY86" s="119"/>
      <c r="SCZ86" s="119"/>
      <c r="SDA86" s="119"/>
      <c r="SDB86" s="119"/>
      <c r="SDC86" s="119"/>
      <c r="SDD86" s="116"/>
      <c r="SDE86" s="201"/>
      <c r="SDF86" s="118"/>
      <c r="SDG86" s="119"/>
      <c r="SDH86" s="119"/>
      <c r="SDI86" s="119"/>
      <c r="SDJ86" s="119"/>
      <c r="SDK86" s="119"/>
      <c r="SDL86" s="116"/>
      <c r="SDM86" s="201"/>
      <c r="SDN86" s="118"/>
      <c r="SDO86" s="119"/>
      <c r="SDP86" s="119"/>
      <c r="SDQ86" s="119"/>
      <c r="SDR86" s="119"/>
      <c r="SDS86" s="119"/>
      <c r="SDT86" s="116"/>
      <c r="SDU86" s="201"/>
      <c r="SDV86" s="118"/>
      <c r="SDW86" s="119"/>
      <c r="SDX86" s="119"/>
      <c r="SDY86" s="119"/>
      <c r="SDZ86" s="119"/>
      <c r="SEA86" s="119"/>
      <c r="SEB86" s="116"/>
      <c r="SEC86" s="201"/>
      <c r="SED86" s="118"/>
      <c r="SEE86" s="119"/>
      <c r="SEF86" s="119"/>
      <c r="SEG86" s="119"/>
      <c r="SEH86" s="119"/>
      <c r="SEI86" s="119"/>
      <c r="SEJ86" s="116"/>
      <c r="SEK86" s="201"/>
      <c r="SEL86" s="118"/>
      <c r="SEM86" s="119"/>
      <c r="SEN86" s="119"/>
      <c r="SEO86" s="119"/>
      <c r="SEP86" s="119"/>
      <c r="SEQ86" s="119"/>
      <c r="SER86" s="116"/>
      <c r="SES86" s="201"/>
      <c r="SET86" s="118"/>
      <c r="SEU86" s="119"/>
      <c r="SEV86" s="119"/>
      <c r="SEW86" s="119"/>
      <c r="SEX86" s="119"/>
      <c r="SEY86" s="119"/>
      <c r="SEZ86" s="116"/>
      <c r="SFA86" s="201"/>
      <c r="SFB86" s="118"/>
      <c r="SFC86" s="119"/>
      <c r="SFD86" s="119"/>
      <c r="SFE86" s="119"/>
      <c r="SFF86" s="119"/>
      <c r="SFG86" s="119"/>
      <c r="SFH86" s="116"/>
      <c r="SFI86" s="201"/>
      <c r="SFJ86" s="118"/>
      <c r="SFK86" s="119"/>
      <c r="SFL86" s="119"/>
      <c r="SFM86" s="119"/>
      <c r="SFN86" s="119"/>
      <c r="SFO86" s="119"/>
      <c r="SFP86" s="116"/>
      <c r="SFQ86" s="201"/>
      <c r="SFR86" s="118"/>
      <c r="SFS86" s="119"/>
      <c r="SFT86" s="119"/>
      <c r="SFU86" s="119"/>
      <c r="SFV86" s="119"/>
      <c r="SFW86" s="119"/>
      <c r="SFX86" s="116"/>
      <c r="SFY86" s="201"/>
      <c r="SFZ86" s="118"/>
      <c r="SGA86" s="119"/>
      <c r="SGB86" s="119"/>
      <c r="SGC86" s="119"/>
      <c r="SGD86" s="119"/>
      <c r="SGE86" s="119"/>
      <c r="SGF86" s="116"/>
      <c r="SGG86" s="201"/>
      <c r="SGH86" s="118"/>
      <c r="SGI86" s="119"/>
      <c r="SGJ86" s="119"/>
      <c r="SGK86" s="119"/>
      <c r="SGL86" s="119"/>
      <c r="SGM86" s="119"/>
      <c r="SGN86" s="116"/>
      <c r="SGO86" s="201"/>
      <c r="SGP86" s="118"/>
      <c r="SGQ86" s="119"/>
      <c r="SGR86" s="119"/>
      <c r="SGS86" s="119"/>
      <c r="SGT86" s="119"/>
      <c r="SGU86" s="119"/>
      <c r="SGV86" s="116"/>
      <c r="SGW86" s="201"/>
      <c r="SGX86" s="118"/>
      <c r="SGY86" s="119"/>
      <c r="SGZ86" s="119"/>
      <c r="SHA86" s="119"/>
      <c r="SHB86" s="119"/>
      <c r="SHC86" s="119"/>
      <c r="SHD86" s="116"/>
      <c r="SHE86" s="201"/>
      <c r="SHF86" s="118"/>
      <c r="SHG86" s="119"/>
      <c r="SHH86" s="119"/>
      <c r="SHI86" s="119"/>
      <c r="SHJ86" s="119"/>
      <c r="SHK86" s="119"/>
      <c r="SHL86" s="116"/>
      <c r="SHM86" s="201"/>
      <c r="SHN86" s="118"/>
      <c r="SHO86" s="119"/>
      <c r="SHP86" s="119"/>
      <c r="SHQ86" s="119"/>
      <c r="SHR86" s="119"/>
      <c r="SHS86" s="119"/>
      <c r="SHT86" s="116"/>
      <c r="SHU86" s="201"/>
      <c r="SHV86" s="118"/>
      <c r="SHW86" s="119"/>
      <c r="SHX86" s="119"/>
      <c r="SHY86" s="119"/>
      <c r="SHZ86" s="119"/>
      <c r="SIA86" s="119"/>
      <c r="SIB86" s="116"/>
      <c r="SIC86" s="201"/>
      <c r="SID86" s="118"/>
      <c r="SIE86" s="119"/>
      <c r="SIF86" s="119"/>
      <c r="SIG86" s="119"/>
      <c r="SIH86" s="119"/>
      <c r="SII86" s="119"/>
      <c r="SIJ86" s="116"/>
      <c r="SIK86" s="201"/>
      <c r="SIL86" s="118"/>
      <c r="SIM86" s="119"/>
      <c r="SIN86" s="119"/>
      <c r="SIO86" s="119"/>
      <c r="SIP86" s="119"/>
      <c r="SIQ86" s="119"/>
      <c r="SIR86" s="116"/>
      <c r="SIS86" s="201"/>
      <c r="SIT86" s="118"/>
      <c r="SIU86" s="119"/>
      <c r="SIV86" s="119"/>
      <c r="SIW86" s="119"/>
      <c r="SIX86" s="119"/>
      <c r="SIY86" s="119"/>
      <c r="SIZ86" s="116"/>
      <c r="SJA86" s="201"/>
      <c r="SJB86" s="118"/>
      <c r="SJC86" s="119"/>
      <c r="SJD86" s="119"/>
      <c r="SJE86" s="119"/>
      <c r="SJF86" s="119"/>
      <c r="SJG86" s="119"/>
      <c r="SJH86" s="116"/>
      <c r="SJI86" s="201"/>
      <c r="SJJ86" s="118"/>
      <c r="SJK86" s="119"/>
      <c r="SJL86" s="119"/>
      <c r="SJM86" s="119"/>
      <c r="SJN86" s="119"/>
      <c r="SJO86" s="119"/>
      <c r="SJP86" s="116"/>
      <c r="SJQ86" s="201"/>
      <c r="SJR86" s="118"/>
      <c r="SJS86" s="119"/>
      <c r="SJT86" s="119"/>
      <c r="SJU86" s="119"/>
      <c r="SJV86" s="119"/>
      <c r="SJW86" s="119"/>
      <c r="SJX86" s="116"/>
      <c r="SJY86" s="201"/>
      <c r="SJZ86" s="118"/>
      <c r="SKA86" s="119"/>
      <c r="SKB86" s="119"/>
      <c r="SKC86" s="119"/>
      <c r="SKD86" s="119"/>
      <c r="SKE86" s="119"/>
      <c r="SKF86" s="116"/>
      <c r="SKG86" s="201"/>
      <c r="SKH86" s="118"/>
      <c r="SKI86" s="119"/>
      <c r="SKJ86" s="119"/>
      <c r="SKK86" s="119"/>
      <c r="SKL86" s="119"/>
      <c r="SKM86" s="119"/>
      <c r="SKN86" s="116"/>
      <c r="SKO86" s="201"/>
      <c r="SKP86" s="118"/>
      <c r="SKQ86" s="119"/>
      <c r="SKR86" s="119"/>
      <c r="SKS86" s="119"/>
      <c r="SKT86" s="119"/>
      <c r="SKU86" s="119"/>
      <c r="SKV86" s="116"/>
      <c r="SKW86" s="201"/>
      <c r="SKX86" s="118"/>
      <c r="SKY86" s="119"/>
      <c r="SKZ86" s="119"/>
      <c r="SLA86" s="119"/>
      <c r="SLB86" s="119"/>
      <c r="SLC86" s="119"/>
      <c r="SLD86" s="116"/>
      <c r="SLE86" s="201"/>
      <c r="SLF86" s="118"/>
      <c r="SLG86" s="119"/>
      <c r="SLH86" s="119"/>
      <c r="SLI86" s="119"/>
      <c r="SLJ86" s="119"/>
      <c r="SLK86" s="119"/>
      <c r="SLL86" s="116"/>
      <c r="SLM86" s="201"/>
      <c r="SLN86" s="118"/>
      <c r="SLO86" s="119"/>
      <c r="SLP86" s="119"/>
      <c r="SLQ86" s="119"/>
      <c r="SLR86" s="119"/>
      <c r="SLS86" s="119"/>
      <c r="SLT86" s="116"/>
      <c r="SLU86" s="201"/>
      <c r="SLV86" s="118"/>
      <c r="SLW86" s="119"/>
      <c r="SLX86" s="119"/>
      <c r="SLY86" s="119"/>
      <c r="SLZ86" s="119"/>
      <c r="SMA86" s="119"/>
      <c r="SMB86" s="116"/>
      <c r="SMC86" s="201"/>
      <c r="SMD86" s="118"/>
      <c r="SME86" s="119"/>
      <c r="SMF86" s="119"/>
      <c r="SMG86" s="119"/>
      <c r="SMH86" s="119"/>
      <c r="SMI86" s="119"/>
      <c r="SMJ86" s="116"/>
      <c r="SMK86" s="201"/>
      <c r="SML86" s="118"/>
      <c r="SMM86" s="119"/>
      <c r="SMN86" s="119"/>
      <c r="SMO86" s="119"/>
      <c r="SMP86" s="119"/>
      <c r="SMQ86" s="119"/>
      <c r="SMR86" s="116"/>
      <c r="SMS86" s="201"/>
      <c r="SMT86" s="118"/>
      <c r="SMU86" s="119"/>
      <c r="SMV86" s="119"/>
      <c r="SMW86" s="119"/>
      <c r="SMX86" s="119"/>
      <c r="SMY86" s="119"/>
      <c r="SMZ86" s="116"/>
      <c r="SNA86" s="201"/>
      <c r="SNB86" s="118"/>
      <c r="SNC86" s="119"/>
      <c r="SND86" s="119"/>
      <c r="SNE86" s="119"/>
      <c r="SNF86" s="119"/>
      <c r="SNG86" s="119"/>
      <c r="SNH86" s="116"/>
      <c r="SNI86" s="201"/>
      <c r="SNJ86" s="118"/>
      <c r="SNK86" s="119"/>
      <c r="SNL86" s="119"/>
      <c r="SNM86" s="119"/>
      <c r="SNN86" s="119"/>
      <c r="SNO86" s="119"/>
      <c r="SNP86" s="116"/>
      <c r="SNQ86" s="201"/>
      <c r="SNR86" s="118"/>
      <c r="SNS86" s="119"/>
      <c r="SNT86" s="119"/>
      <c r="SNU86" s="119"/>
      <c r="SNV86" s="119"/>
      <c r="SNW86" s="119"/>
      <c r="SNX86" s="116"/>
      <c r="SNY86" s="201"/>
      <c r="SNZ86" s="118"/>
      <c r="SOA86" s="119"/>
      <c r="SOB86" s="119"/>
      <c r="SOC86" s="119"/>
      <c r="SOD86" s="119"/>
      <c r="SOE86" s="119"/>
      <c r="SOF86" s="116"/>
      <c r="SOG86" s="201"/>
      <c r="SOH86" s="118"/>
      <c r="SOI86" s="119"/>
      <c r="SOJ86" s="119"/>
      <c r="SOK86" s="119"/>
      <c r="SOL86" s="119"/>
      <c r="SOM86" s="119"/>
      <c r="SON86" s="116"/>
      <c r="SOO86" s="201"/>
      <c r="SOP86" s="118"/>
      <c r="SOQ86" s="119"/>
      <c r="SOR86" s="119"/>
      <c r="SOS86" s="119"/>
      <c r="SOT86" s="119"/>
      <c r="SOU86" s="119"/>
      <c r="SOV86" s="116"/>
      <c r="SOW86" s="201"/>
      <c r="SOX86" s="118"/>
      <c r="SOY86" s="119"/>
      <c r="SOZ86" s="119"/>
      <c r="SPA86" s="119"/>
      <c r="SPB86" s="119"/>
      <c r="SPC86" s="119"/>
      <c r="SPD86" s="116"/>
      <c r="SPE86" s="201"/>
      <c r="SPF86" s="118"/>
      <c r="SPG86" s="119"/>
      <c r="SPH86" s="119"/>
      <c r="SPI86" s="119"/>
      <c r="SPJ86" s="119"/>
      <c r="SPK86" s="119"/>
      <c r="SPL86" s="116"/>
      <c r="SPM86" s="201"/>
      <c r="SPN86" s="118"/>
      <c r="SPO86" s="119"/>
      <c r="SPP86" s="119"/>
      <c r="SPQ86" s="119"/>
      <c r="SPR86" s="119"/>
      <c r="SPS86" s="119"/>
      <c r="SPT86" s="116"/>
      <c r="SPU86" s="201"/>
      <c r="SPV86" s="118"/>
      <c r="SPW86" s="119"/>
      <c r="SPX86" s="119"/>
      <c r="SPY86" s="119"/>
      <c r="SPZ86" s="119"/>
      <c r="SQA86" s="119"/>
      <c r="SQB86" s="116"/>
      <c r="SQC86" s="201"/>
      <c r="SQD86" s="118"/>
      <c r="SQE86" s="119"/>
      <c r="SQF86" s="119"/>
      <c r="SQG86" s="119"/>
      <c r="SQH86" s="119"/>
      <c r="SQI86" s="119"/>
      <c r="SQJ86" s="116"/>
      <c r="SQK86" s="201"/>
      <c r="SQL86" s="118"/>
      <c r="SQM86" s="119"/>
      <c r="SQN86" s="119"/>
      <c r="SQO86" s="119"/>
      <c r="SQP86" s="119"/>
      <c r="SQQ86" s="119"/>
      <c r="SQR86" s="116"/>
      <c r="SQS86" s="201"/>
      <c r="SQT86" s="118"/>
      <c r="SQU86" s="119"/>
      <c r="SQV86" s="119"/>
      <c r="SQW86" s="119"/>
      <c r="SQX86" s="119"/>
      <c r="SQY86" s="119"/>
      <c r="SQZ86" s="116"/>
      <c r="SRA86" s="201"/>
      <c r="SRB86" s="118"/>
      <c r="SRC86" s="119"/>
      <c r="SRD86" s="119"/>
      <c r="SRE86" s="119"/>
      <c r="SRF86" s="119"/>
      <c r="SRG86" s="119"/>
      <c r="SRH86" s="116"/>
      <c r="SRI86" s="201"/>
      <c r="SRJ86" s="118"/>
      <c r="SRK86" s="119"/>
      <c r="SRL86" s="119"/>
      <c r="SRM86" s="119"/>
      <c r="SRN86" s="119"/>
      <c r="SRO86" s="119"/>
      <c r="SRP86" s="116"/>
      <c r="SRQ86" s="201"/>
      <c r="SRR86" s="118"/>
      <c r="SRS86" s="119"/>
      <c r="SRT86" s="119"/>
      <c r="SRU86" s="119"/>
      <c r="SRV86" s="119"/>
      <c r="SRW86" s="119"/>
      <c r="SRX86" s="116"/>
      <c r="SRY86" s="201"/>
      <c r="SRZ86" s="118"/>
      <c r="SSA86" s="119"/>
      <c r="SSB86" s="119"/>
      <c r="SSC86" s="119"/>
      <c r="SSD86" s="119"/>
      <c r="SSE86" s="119"/>
      <c r="SSF86" s="116"/>
      <c r="SSG86" s="201"/>
      <c r="SSH86" s="118"/>
      <c r="SSI86" s="119"/>
      <c r="SSJ86" s="119"/>
      <c r="SSK86" s="119"/>
      <c r="SSL86" s="119"/>
      <c r="SSM86" s="119"/>
      <c r="SSN86" s="116"/>
      <c r="SSO86" s="201"/>
      <c r="SSP86" s="118"/>
      <c r="SSQ86" s="119"/>
      <c r="SSR86" s="119"/>
      <c r="SSS86" s="119"/>
      <c r="SST86" s="119"/>
      <c r="SSU86" s="119"/>
      <c r="SSV86" s="116"/>
      <c r="SSW86" s="201"/>
      <c r="SSX86" s="118"/>
      <c r="SSY86" s="119"/>
      <c r="SSZ86" s="119"/>
      <c r="STA86" s="119"/>
      <c r="STB86" s="119"/>
      <c r="STC86" s="119"/>
      <c r="STD86" s="116"/>
      <c r="STE86" s="201"/>
      <c r="STF86" s="118"/>
      <c r="STG86" s="119"/>
      <c r="STH86" s="119"/>
      <c r="STI86" s="119"/>
      <c r="STJ86" s="119"/>
      <c r="STK86" s="119"/>
      <c r="STL86" s="116"/>
      <c r="STM86" s="201"/>
      <c r="STN86" s="118"/>
      <c r="STO86" s="119"/>
      <c r="STP86" s="119"/>
      <c r="STQ86" s="119"/>
      <c r="STR86" s="119"/>
      <c r="STS86" s="119"/>
      <c r="STT86" s="116"/>
      <c r="STU86" s="201"/>
      <c r="STV86" s="118"/>
      <c r="STW86" s="119"/>
      <c r="STX86" s="119"/>
      <c r="STY86" s="119"/>
      <c r="STZ86" s="119"/>
      <c r="SUA86" s="119"/>
      <c r="SUB86" s="116"/>
      <c r="SUC86" s="201"/>
      <c r="SUD86" s="118"/>
      <c r="SUE86" s="119"/>
      <c r="SUF86" s="119"/>
      <c r="SUG86" s="119"/>
      <c r="SUH86" s="119"/>
      <c r="SUI86" s="119"/>
      <c r="SUJ86" s="116"/>
      <c r="SUK86" s="201"/>
      <c r="SUL86" s="118"/>
      <c r="SUM86" s="119"/>
      <c r="SUN86" s="119"/>
      <c r="SUO86" s="119"/>
      <c r="SUP86" s="119"/>
      <c r="SUQ86" s="119"/>
      <c r="SUR86" s="116"/>
      <c r="SUS86" s="201"/>
      <c r="SUT86" s="118"/>
      <c r="SUU86" s="119"/>
      <c r="SUV86" s="119"/>
      <c r="SUW86" s="119"/>
      <c r="SUX86" s="119"/>
      <c r="SUY86" s="119"/>
      <c r="SUZ86" s="116"/>
      <c r="SVA86" s="201"/>
      <c r="SVB86" s="118"/>
      <c r="SVC86" s="119"/>
      <c r="SVD86" s="119"/>
      <c r="SVE86" s="119"/>
      <c r="SVF86" s="119"/>
      <c r="SVG86" s="119"/>
      <c r="SVH86" s="116"/>
      <c r="SVI86" s="201"/>
      <c r="SVJ86" s="118"/>
      <c r="SVK86" s="119"/>
      <c r="SVL86" s="119"/>
      <c r="SVM86" s="119"/>
      <c r="SVN86" s="119"/>
      <c r="SVO86" s="119"/>
      <c r="SVP86" s="116"/>
      <c r="SVQ86" s="201"/>
      <c r="SVR86" s="118"/>
      <c r="SVS86" s="119"/>
      <c r="SVT86" s="119"/>
      <c r="SVU86" s="119"/>
      <c r="SVV86" s="119"/>
      <c r="SVW86" s="119"/>
      <c r="SVX86" s="116"/>
      <c r="SVY86" s="201"/>
      <c r="SVZ86" s="118"/>
      <c r="SWA86" s="119"/>
      <c r="SWB86" s="119"/>
      <c r="SWC86" s="119"/>
      <c r="SWD86" s="119"/>
      <c r="SWE86" s="119"/>
      <c r="SWF86" s="116"/>
      <c r="SWG86" s="201"/>
      <c r="SWH86" s="118"/>
      <c r="SWI86" s="119"/>
      <c r="SWJ86" s="119"/>
      <c r="SWK86" s="119"/>
      <c r="SWL86" s="119"/>
      <c r="SWM86" s="119"/>
      <c r="SWN86" s="116"/>
      <c r="SWO86" s="201"/>
      <c r="SWP86" s="118"/>
      <c r="SWQ86" s="119"/>
      <c r="SWR86" s="119"/>
      <c r="SWS86" s="119"/>
      <c r="SWT86" s="119"/>
      <c r="SWU86" s="119"/>
      <c r="SWV86" s="116"/>
      <c r="SWW86" s="201"/>
      <c r="SWX86" s="118"/>
      <c r="SWY86" s="119"/>
      <c r="SWZ86" s="119"/>
      <c r="SXA86" s="119"/>
      <c r="SXB86" s="119"/>
      <c r="SXC86" s="119"/>
      <c r="SXD86" s="116"/>
      <c r="SXE86" s="201"/>
      <c r="SXF86" s="118"/>
      <c r="SXG86" s="119"/>
      <c r="SXH86" s="119"/>
      <c r="SXI86" s="119"/>
      <c r="SXJ86" s="119"/>
      <c r="SXK86" s="119"/>
      <c r="SXL86" s="116"/>
      <c r="SXM86" s="201"/>
      <c r="SXN86" s="118"/>
      <c r="SXO86" s="119"/>
      <c r="SXP86" s="119"/>
      <c r="SXQ86" s="119"/>
      <c r="SXR86" s="119"/>
      <c r="SXS86" s="119"/>
      <c r="SXT86" s="116"/>
      <c r="SXU86" s="201"/>
      <c r="SXV86" s="118"/>
      <c r="SXW86" s="119"/>
      <c r="SXX86" s="119"/>
      <c r="SXY86" s="119"/>
      <c r="SXZ86" s="119"/>
      <c r="SYA86" s="119"/>
      <c r="SYB86" s="116"/>
      <c r="SYC86" s="201"/>
      <c r="SYD86" s="118"/>
      <c r="SYE86" s="119"/>
      <c r="SYF86" s="119"/>
      <c r="SYG86" s="119"/>
      <c r="SYH86" s="119"/>
      <c r="SYI86" s="119"/>
      <c r="SYJ86" s="116"/>
      <c r="SYK86" s="201"/>
      <c r="SYL86" s="118"/>
      <c r="SYM86" s="119"/>
      <c r="SYN86" s="119"/>
      <c r="SYO86" s="119"/>
      <c r="SYP86" s="119"/>
      <c r="SYQ86" s="119"/>
      <c r="SYR86" s="116"/>
      <c r="SYS86" s="201"/>
      <c r="SYT86" s="118"/>
      <c r="SYU86" s="119"/>
      <c r="SYV86" s="119"/>
      <c r="SYW86" s="119"/>
      <c r="SYX86" s="119"/>
      <c r="SYY86" s="119"/>
      <c r="SYZ86" s="116"/>
      <c r="SZA86" s="201"/>
      <c r="SZB86" s="118"/>
      <c r="SZC86" s="119"/>
      <c r="SZD86" s="119"/>
      <c r="SZE86" s="119"/>
      <c r="SZF86" s="119"/>
      <c r="SZG86" s="119"/>
      <c r="SZH86" s="116"/>
      <c r="SZI86" s="201"/>
      <c r="SZJ86" s="118"/>
      <c r="SZK86" s="119"/>
      <c r="SZL86" s="119"/>
      <c r="SZM86" s="119"/>
      <c r="SZN86" s="119"/>
      <c r="SZO86" s="119"/>
      <c r="SZP86" s="116"/>
      <c r="SZQ86" s="201"/>
      <c r="SZR86" s="118"/>
      <c r="SZS86" s="119"/>
      <c r="SZT86" s="119"/>
      <c r="SZU86" s="119"/>
      <c r="SZV86" s="119"/>
      <c r="SZW86" s="119"/>
      <c r="SZX86" s="116"/>
      <c r="SZY86" s="201"/>
      <c r="SZZ86" s="118"/>
      <c r="TAA86" s="119"/>
      <c r="TAB86" s="119"/>
      <c r="TAC86" s="119"/>
      <c r="TAD86" s="119"/>
      <c r="TAE86" s="119"/>
      <c r="TAF86" s="116"/>
      <c r="TAG86" s="201"/>
      <c r="TAH86" s="118"/>
      <c r="TAI86" s="119"/>
      <c r="TAJ86" s="119"/>
      <c r="TAK86" s="119"/>
      <c r="TAL86" s="119"/>
      <c r="TAM86" s="119"/>
      <c r="TAN86" s="116"/>
      <c r="TAO86" s="201"/>
      <c r="TAP86" s="118"/>
      <c r="TAQ86" s="119"/>
      <c r="TAR86" s="119"/>
      <c r="TAS86" s="119"/>
      <c r="TAT86" s="119"/>
      <c r="TAU86" s="119"/>
      <c r="TAV86" s="116"/>
      <c r="TAW86" s="201"/>
      <c r="TAX86" s="118"/>
      <c r="TAY86" s="119"/>
      <c r="TAZ86" s="119"/>
      <c r="TBA86" s="119"/>
      <c r="TBB86" s="119"/>
      <c r="TBC86" s="119"/>
      <c r="TBD86" s="116"/>
      <c r="TBE86" s="201"/>
      <c r="TBF86" s="118"/>
      <c r="TBG86" s="119"/>
      <c r="TBH86" s="119"/>
      <c r="TBI86" s="119"/>
      <c r="TBJ86" s="119"/>
      <c r="TBK86" s="119"/>
      <c r="TBL86" s="116"/>
      <c r="TBM86" s="201"/>
      <c r="TBN86" s="118"/>
      <c r="TBO86" s="119"/>
      <c r="TBP86" s="119"/>
      <c r="TBQ86" s="119"/>
      <c r="TBR86" s="119"/>
      <c r="TBS86" s="119"/>
      <c r="TBT86" s="116"/>
      <c r="TBU86" s="201"/>
      <c r="TBV86" s="118"/>
      <c r="TBW86" s="119"/>
      <c r="TBX86" s="119"/>
      <c r="TBY86" s="119"/>
      <c r="TBZ86" s="119"/>
      <c r="TCA86" s="119"/>
      <c r="TCB86" s="116"/>
      <c r="TCC86" s="201"/>
      <c r="TCD86" s="118"/>
      <c r="TCE86" s="119"/>
      <c r="TCF86" s="119"/>
      <c r="TCG86" s="119"/>
      <c r="TCH86" s="119"/>
      <c r="TCI86" s="119"/>
      <c r="TCJ86" s="116"/>
      <c r="TCK86" s="201"/>
      <c r="TCL86" s="118"/>
      <c r="TCM86" s="119"/>
      <c r="TCN86" s="119"/>
      <c r="TCO86" s="119"/>
      <c r="TCP86" s="119"/>
      <c r="TCQ86" s="119"/>
      <c r="TCR86" s="116"/>
      <c r="TCS86" s="201"/>
      <c r="TCT86" s="118"/>
      <c r="TCU86" s="119"/>
      <c r="TCV86" s="119"/>
      <c r="TCW86" s="119"/>
      <c r="TCX86" s="119"/>
      <c r="TCY86" s="119"/>
      <c r="TCZ86" s="116"/>
      <c r="TDA86" s="201"/>
      <c r="TDB86" s="118"/>
      <c r="TDC86" s="119"/>
      <c r="TDD86" s="119"/>
      <c r="TDE86" s="119"/>
      <c r="TDF86" s="119"/>
      <c r="TDG86" s="119"/>
      <c r="TDH86" s="116"/>
      <c r="TDI86" s="201"/>
      <c r="TDJ86" s="118"/>
      <c r="TDK86" s="119"/>
      <c r="TDL86" s="119"/>
      <c r="TDM86" s="119"/>
      <c r="TDN86" s="119"/>
      <c r="TDO86" s="119"/>
      <c r="TDP86" s="116"/>
      <c r="TDQ86" s="201"/>
      <c r="TDR86" s="118"/>
      <c r="TDS86" s="119"/>
      <c r="TDT86" s="119"/>
      <c r="TDU86" s="119"/>
      <c r="TDV86" s="119"/>
      <c r="TDW86" s="119"/>
      <c r="TDX86" s="116"/>
      <c r="TDY86" s="201"/>
      <c r="TDZ86" s="118"/>
      <c r="TEA86" s="119"/>
      <c r="TEB86" s="119"/>
      <c r="TEC86" s="119"/>
      <c r="TED86" s="119"/>
      <c r="TEE86" s="119"/>
      <c r="TEF86" s="116"/>
      <c r="TEG86" s="201"/>
      <c r="TEH86" s="118"/>
      <c r="TEI86" s="119"/>
      <c r="TEJ86" s="119"/>
      <c r="TEK86" s="119"/>
      <c r="TEL86" s="119"/>
      <c r="TEM86" s="119"/>
      <c r="TEN86" s="116"/>
      <c r="TEO86" s="201"/>
      <c r="TEP86" s="118"/>
      <c r="TEQ86" s="119"/>
      <c r="TER86" s="119"/>
      <c r="TES86" s="119"/>
      <c r="TET86" s="119"/>
      <c r="TEU86" s="119"/>
      <c r="TEV86" s="116"/>
      <c r="TEW86" s="201"/>
      <c r="TEX86" s="118"/>
      <c r="TEY86" s="119"/>
      <c r="TEZ86" s="119"/>
      <c r="TFA86" s="119"/>
      <c r="TFB86" s="119"/>
      <c r="TFC86" s="119"/>
      <c r="TFD86" s="116"/>
      <c r="TFE86" s="201"/>
      <c r="TFF86" s="118"/>
      <c r="TFG86" s="119"/>
      <c r="TFH86" s="119"/>
      <c r="TFI86" s="119"/>
      <c r="TFJ86" s="119"/>
      <c r="TFK86" s="119"/>
      <c r="TFL86" s="116"/>
      <c r="TFM86" s="201"/>
      <c r="TFN86" s="118"/>
      <c r="TFO86" s="119"/>
      <c r="TFP86" s="119"/>
      <c r="TFQ86" s="119"/>
      <c r="TFR86" s="119"/>
      <c r="TFS86" s="119"/>
      <c r="TFT86" s="116"/>
      <c r="TFU86" s="201"/>
      <c r="TFV86" s="118"/>
      <c r="TFW86" s="119"/>
      <c r="TFX86" s="119"/>
      <c r="TFY86" s="119"/>
      <c r="TFZ86" s="119"/>
      <c r="TGA86" s="119"/>
      <c r="TGB86" s="116"/>
      <c r="TGC86" s="201"/>
      <c r="TGD86" s="118"/>
      <c r="TGE86" s="119"/>
      <c r="TGF86" s="119"/>
      <c r="TGG86" s="119"/>
      <c r="TGH86" s="119"/>
      <c r="TGI86" s="119"/>
      <c r="TGJ86" s="116"/>
      <c r="TGK86" s="201"/>
      <c r="TGL86" s="118"/>
      <c r="TGM86" s="119"/>
      <c r="TGN86" s="119"/>
      <c r="TGO86" s="119"/>
      <c r="TGP86" s="119"/>
      <c r="TGQ86" s="119"/>
      <c r="TGR86" s="116"/>
      <c r="TGS86" s="201"/>
      <c r="TGT86" s="118"/>
      <c r="TGU86" s="119"/>
      <c r="TGV86" s="119"/>
      <c r="TGW86" s="119"/>
      <c r="TGX86" s="119"/>
      <c r="TGY86" s="119"/>
      <c r="TGZ86" s="116"/>
      <c r="THA86" s="201"/>
      <c r="THB86" s="118"/>
      <c r="THC86" s="119"/>
      <c r="THD86" s="119"/>
      <c r="THE86" s="119"/>
      <c r="THF86" s="119"/>
      <c r="THG86" s="119"/>
      <c r="THH86" s="116"/>
      <c r="THI86" s="201"/>
      <c r="THJ86" s="118"/>
      <c r="THK86" s="119"/>
      <c r="THL86" s="119"/>
      <c r="THM86" s="119"/>
      <c r="THN86" s="119"/>
      <c r="THO86" s="119"/>
      <c r="THP86" s="116"/>
      <c r="THQ86" s="201"/>
      <c r="THR86" s="118"/>
      <c r="THS86" s="119"/>
      <c r="THT86" s="119"/>
      <c r="THU86" s="119"/>
      <c r="THV86" s="119"/>
      <c r="THW86" s="119"/>
      <c r="THX86" s="116"/>
      <c r="THY86" s="201"/>
      <c r="THZ86" s="118"/>
      <c r="TIA86" s="119"/>
      <c r="TIB86" s="119"/>
      <c r="TIC86" s="119"/>
      <c r="TID86" s="119"/>
      <c r="TIE86" s="119"/>
      <c r="TIF86" s="116"/>
      <c r="TIG86" s="201"/>
      <c r="TIH86" s="118"/>
      <c r="TII86" s="119"/>
      <c r="TIJ86" s="119"/>
      <c r="TIK86" s="119"/>
      <c r="TIL86" s="119"/>
      <c r="TIM86" s="119"/>
      <c r="TIN86" s="116"/>
      <c r="TIO86" s="201"/>
      <c r="TIP86" s="118"/>
      <c r="TIQ86" s="119"/>
      <c r="TIR86" s="119"/>
      <c r="TIS86" s="119"/>
      <c r="TIT86" s="119"/>
      <c r="TIU86" s="119"/>
      <c r="TIV86" s="116"/>
      <c r="TIW86" s="201"/>
      <c r="TIX86" s="118"/>
      <c r="TIY86" s="119"/>
      <c r="TIZ86" s="119"/>
      <c r="TJA86" s="119"/>
      <c r="TJB86" s="119"/>
      <c r="TJC86" s="119"/>
      <c r="TJD86" s="116"/>
      <c r="TJE86" s="201"/>
      <c r="TJF86" s="118"/>
      <c r="TJG86" s="119"/>
      <c r="TJH86" s="119"/>
      <c r="TJI86" s="119"/>
      <c r="TJJ86" s="119"/>
      <c r="TJK86" s="119"/>
      <c r="TJL86" s="116"/>
      <c r="TJM86" s="201"/>
      <c r="TJN86" s="118"/>
      <c r="TJO86" s="119"/>
      <c r="TJP86" s="119"/>
      <c r="TJQ86" s="119"/>
      <c r="TJR86" s="119"/>
      <c r="TJS86" s="119"/>
      <c r="TJT86" s="116"/>
      <c r="TJU86" s="201"/>
      <c r="TJV86" s="118"/>
      <c r="TJW86" s="119"/>
      <c r="TJX86" s="119"/>
      <c r="TJY86" s="119"/>
      <c r="TJZ86" s="119"/>
      <c r="TKA86" s="119"/>
      <c r="TKB86" s="116"/>
      <c r="TKC86" s="201"/>
      <c r="TKD86" s="118"/>
      <c r="TKE86" s="119"/>
      <c r="TKF86" s="119"/>
      <c r="TKG86" s="119"/>
      <c r="TKH86" s="119"/>
      <c r="TKI86" s="119"/>
      <c r="TKJ86" s="116"/>
      <c r="TKK86" s="201"/>
      <c r="TKL86" s="118"/>
      <c r="TKM86" s="119"/>
      <c r="TKN86" s="119"/>
      <c r="TKO86" s="119"/>
      <c r="TKP86" s="119"/>
      <c r="TKQ86" s="119"/>
      <c r="TKR86" s="116"/>
      <c r="TKS86" s="201"/>
      <c r="TKT86" s="118"/>
      <c r="TKU86" s="119"/>
      <c r="TKV86" s="119"/>
      <c r="TKW86" s="119"/>
      <c r="TKX86" s="119"/>
      <c r="TKY86" s="119"/>
      <c r="TKZ86" s="116"/>
      <c r="TLA86" s="201"/>
      <c r="TLB86" s="118"/>
      <c r="TLC86" s="119"/>
      <c r="TLD86" s="119"/>
      <c r="TLE86" s="119"/>
      <c r="TLF86" s="119"/>
      <c r="TLG86" s="119"/>
      <c r="TLH86" s="116"/>
      <c r="TLI86" s="201"/>
      <c r="TLJ86" s="118"/>
      <c r="TLK86" s="119"/>
      <c r="TLL86" s="119"/>
      <c r="TLM86" s="119"/>
      <c r="TLN86" s="119"/>
      <c r="TLO86" s="119"/>
      <c r="TLP86" s="116"/>
      <c r="TLQ86" s="201"/>
      <c r="TLR86" s="118"/>
      <c r="TLS86" s="119"/>
      <c r="TLT86" s="119"/>
      <c r="TLU86" s="119"/>
      <c r="TLV86" s="119"/>
      <c r="TLW86" s="119"/>
      <c r="TLX86" s="116"/>
      <c r="TLY86" s="201"/>
      <c r="TLZ86" s="118"/>
      <c r="TMA86" s="119"/>
      <c r="TMB86" s="119"/>
      <c r="TMC86" s="119"/>
      <c r="TMD86" s="119"/>
      <c r="TME86" s="119"/>
      <c r="TMF86" s="116"/>
      <c r="TMG86" s="201"/>
      <c r="TMH86" s="118"/>
      <c r="TMI86" s="119"/>
      <c r="TMJ86" s="119"/>
      <c r="TMK86" s="119"/>
      <c r="TML86" s="119"/>
      <c r="TMM86" s="119"/>
      <c r="TMN86" s="116"/>
      <c r="TMO86" s="201"/>
      <c r="TMP86" s="118"/>
      <c r="TMQ86" s="119"/>
      <c r="TMR86" s="119"/>
      <c r="TMS86" s="119"/>
      <c r="TMT86" s="119"/>
      <c r="TMU86" s="119"/>
      <c r="TMV86" s="116"/>
      <c r="TMW86" s="201"/>
      <c r="TMX86" s="118"/>
      <c r="TMY86" s="119"/>
      <c r="TMZ86" s="119"/>
      <c r="TNA86" s="119"/>
      <c r="TNB86" s="119"/>
      <c r="TNC86" s="119"/>
      <c r="TND86" s="116"/>
      <c r="TNE86" s="201"/>
      <c r="TNF86" s="118"/>
      <c r="TNG86" s="119"/>
      <c r="TNH86" s="119"/>
      <c r="TNI86" s="119"/>
      <c r="TNJ86" s="119"/>
      <c r="TNK86" s="119"/>
      <c r="TNL86" s="116"/>
      <c r="TNM86" s="201"/>
      <c r="TNN86" s="118"/>
      <c r="TNO86" s="119"/>
      <c r="TNP86" s="119"/>
      <c r="TNQ86" s="119"/>
      <c r="TNR86" s="119"/>
      <c r="TNS86" s="119"/>
      <c r="TNT86" s="116"/>
      <c r="TNU86" s="201"/>
      <c r="TNV86" s="118"/>
      <c r="TNW86" s="119"/>
      <c r="TNX86" s="119"/>
      <c r="TNY86" s="119"/>
      <c r="TNZ86" s="119"/>
      <c r="TOA86" s="119"/>
      <c r="TOB86" s="116"/>
      <c r="TOC86" s="201"/>
      <c r="TOD86" s="118"/>
      <c r="TOE86" s="119"/>
      <c r="TOF86" s="119"/>
      <c r="TOG86" s="119"/>
      <c r="TOH86" s="119"/>
      <c r="TOI86" s="119"/>
      <c r="TOJ86" s="116"/>
      <c r="TOK86" s="201"/>
      <c r="TOL86" s="118"/>
      <c r="TOM86" s="119"/>
      <c r="TON86" s="119"/>
      <c r="TOO86" s="119"/>
      <c r="TOP86" s="119"/>
      <c r="TOQ86" s="119"/>
      <c r="TOR86" s="116"/>
      <c r="TOS86" s="201"/>
      <c r="TOT86" s="118"/>
      <c r="TOU86" s="119"/>
      <c r="TOV86" s="119"/>
      <c r="TOW86" s="119"/>
      <c r="TOX86" s="119"/>
      <c r="TOY86" s="119"/>
      <c r="TOZ86" s="116"/>
      <c r="TPA86" s="201"/>
      <c r="TPB86" s="118"/>
      <c r="TPC86" s="119"/>
      <c r="TPD86" s="119"/>
      <c r="TPE86" s="119"/>
      <c r="TPF86" s="119"/>
      <c r="TPG86" s="119"/>
      <c r="TPH86" s="116"/>
      <c r="TPI86" s="201"/>
      <c r="TPJ86" s="118"/>
      <c r="TPK86" s="119"/>
      <c r="TPL86" s="119"/>
      <c r="TPM86" s="119"/>
      <c r="TPN86" s="119"/>
      <c r="TPO86" s="119"/>
      <c r="TPP86" s="116"/>
      <c r="TPQ86" s="201"/>
      <c r="TPR86" s="118"/>
      <c r="TPS86" s="119"/>
      <c r="TPT86" s="119"/>
      <c r="TPU86" s="119"/>
      <c r="TPV86" s="119"/>
      <c r="TPW86" s="119"/>
      <c r="TPX86" s="116"/>
      <c r="TPY86" s="201"/>
      <c r="TPZ86" s="118"/>
      <c r="TQA86" s="119"/>
      <c r="TQB86" s="119"/>
      <c r="TQC86" s="119"/>
      <c r="TQD86" s="119"/>
      <c r="TQE86" s="119"/>
      <c r="TQF86" s="116"/>
      <c r="TQG86" s="201"/>
      <c r="TQH86" s="118"/>
      <c r="TQI86" s="119"/>
      <c r="TQJ86" s="119"/>
      <c r="TQK86" s="119"/>
      <c r="TQL86" s="119"/>
      <c r="TQM86" s="119"/>
      <c r="TQN86" s="116"/>
      <c r="TQO86" s="201"/>
      <c r="TQP86" s="118"/>
      <c r="TQQ86" s="119"/>
      <c r="TQR86" s="119"/>
      <c r="TQS86" s="119"/>
      <c r="TQT86" s="119"/>
      <c r="TQU86" s="119"/>
      <c r="TQV86" s="116"/>
      <c r="TQW86" s="201"/>
      <c r="TQX86" s="118"/>
      <c r="TQY86" s="119"/>
      <c r="TQZ86" s="119"/>
      <c r="TRA86" s="119"/>
      <c r="TRB86" s="119"/>
      <c r="TRC86" s="119"/>
      <c r="TRD86" s="116"/>
      <c r="TRE86" s="201"/>
      <c r="TRF86" s="118"/>
      <c r="TRG86" s="119"/>
      <c r="TRH86" s="119"/>
      <c r="TRI86" s="119"/>
      <c r="TRJ86" s="119"/>
      <c r="TRK86" s="119"/>
      <c r="TRL86" s="116"/>
      <c r="TRM86" s="201"/>
      <c r="TRN86" s="118"/>
      <c r="TRO86" s="119"/>
      <c r="TRP86" s="119"/>
      <c r="TRQ86" s="119"/>
      <c r="TRR86" s="119"/>
      <c r="TRS86" s="119"/>
      <c r="TRT86" s="116"/>
      <c r="TRU86" s="201"/>
      <c r="TRV86" s="118"/>
      <c r="TRW86" s="119"/>
      <c r="TRX86" s="119"/>
      <c r="TRY86" s="119"/>
      <c r="TRZ86" s="119"/>
      <c r="TSA86" s="119"/>
      <c r="TSB86" s="116"/>
      <c r="TSC86" s="201"/>
      <c r="TSD86" s="118"/>
      <c r="TSE86" s="119"/>
      <c r="TSF86" s="119"/>
      <c r="TSG86" s="119"/>
      <c r="TSH86" s="119"/>
      <c r="TSI86" s="119"/>
      <c r="TSJ86" s="116"/>
      <c r="TSK86" s="201"/>
      <c r="TSL86" s="118"/>
      <c r="TSM86" s="119"/>
      <c r="TSN86" s="119"/>
      <c r="TSO86" s="119"/>
      <c r="TSP86" s="119"/>
      <c r="TSQ86" s="119"/>
      <c r="TSR86" s="116"/>
      <c r="TSS86" s="201"/>
      <c r="TST86" s="118"/>
      <c r="TSU86" s="119"/>
      <c r="TSV86" s="119"/>
      <c r="TSW86" s="119"/>
      <c r="TSX86" s="119"/>
      <c r="TSY86" s="119"/>
      <c r="TSZ86" s="116"/>
      <c r="TTA86" s="201"/>
      <c r="TTB86" s="118"/>
      <c r="TTC86" s="119"/>
      <c r="TTD86" s="119"/>
      <c r="TTE86" s="119"/>
      <c r="TTF86" s="119"/>
      <c r="TTG86" s="119"/>
      <c r="TTH86" s="116"/>
      <c r="TTI86" s="201"/>
      <c r="TTJ86" s="118"/>
      <c r="TTK86" s="119"/>
      <c r="TTL86" s="119"/>
      <c r="TTM86" s="119"/>
      <c r="TTN86" s="119"/>
      <c r="TTO86" s="119"/>
      <c r="TTP86" s="116"/>
      <c r="TTQ86" s="201"/>
      <c r="TTR86" s="118"/>
      <c r="TTS86" s="119"/>
      <c r="TTT86" s="119"/>
      <c r="TTU86" s="119"/>
      <c r="TTV86" s="119"/>
      <c r="TTW86" s="119"/>
      <c r="TTX86" s="116"/>
      <c r="TTY86" s="201"/>
      <c r="TTZ86" s="118"/>
      <c r="TUA86" s="119"/>
      <c r="TUB86" s="119"/>
      <c r="TUC86" s="119"/>
      <c r="TUD86" s="119"/>
      <c r="TUE86" s="119"/>
      <c r="TUF86" s="116"/>
      <c r="TUG86" s="201"/>
      <c r="TUH86" s="118"/>
      <c r="TUI86" s="119"/>
      <c r="TUJ86" s="119"/>
      <c r="TUK86" s="119"/>
      <c r="TUL86" s="119"/>
      <c r="TUM86" s="119"/>
      <c r="TUN86" s="116"/>
      <c r="TUO86" s="201"/>
      <c r="TUP86" s="118"/>
      <c r="TUQ86" s="119"/>
      <c r="TUR86" s="119"/>
      <c r="TUS86" s="119"/>
      <c r="TUT86" s="119"/>
      <c r="TUU86" s="119"/>
      <c r="TUV86" s="116"/>
      <c r="TUW86" s="201"/>
      <c r="TUX86" s="118"/>
      <c r="TUY86" s="119"/>
      <c r="TUZ86" s="119"/>
      <c r="TVA86" s="119"/>
      <c r="TVB86" s="119"/>
      <c r="TVC86" s="119"/>
      <c r="TVD86" s="116"/>
      <c r="TVE86" s="201"/>
      <c r="TVF86" s="118"/>
      <c r="TVG86" s="119"/>
      <c r="TVH86" s="119"/>
      <c r="TVI86" s="119"/>
      <c r="TVJ86" s="119"/>
      <c r="TVK86" s="119"/>
      <c r="TVL86" s="116"/>
      <c r="TVM86" s="201"/>
      <c r="TVN86" s="118"/>
      <c r="TVO86" s="119"/>
      <c r="TVP86" s="119"/>
      <c r="TVQ86" s="119"/>
      <c r="TVR86" s="119"/>
      <c r="TVS86" s="119"/>
      <c r="TVT86" s="116"/>
      <c r="TVU86" s="201"/>
      <c r="TVV86" s="118"/>
      <c r="TVW86" s="119"/>
      <c r="TVX86" s="119"/>
      <c r="TVY86" s="119"/>
      <c r="TVZ86" s="119"/>
      <c r="TWA86" s="119"/>
      <c r="TWB86" s="116"/>
      <c r="TWC86" s="201"/>
      <c r="TWD86" s="118"/>
      <c r="TWE86" s="119"/>
      <c r="TWF86" s="119"/>
      <c r="TWG86" s="119"/>
      <c r="TWH86" s="119"/>
      <c r="TWI86" s="119"/>
      <c r="TWJ86" s="116"/>
      <c r="TWK86" s="201"/>
      <c r="TWL86" s="118"/>
      <c r="TWM86" s="119"/>
      <c r="TWN86" s="119"/>
      <c r="TWO86" s="119"/>
      <c r="TWP86" s="119"/>
      <c r="TWQ86" s="119"/>
      <c r="TWR86" s="116"/>
      <c r="TWS86" s="201"/>
      <c r="TWT86" s="118"/>
      <c r="TWU86" s="119"/>
      <c r="TWV86" s="119"/>
      <c r="TWW86" s="119"/>
      <c r="TWX86" s="119"/>
      <c r="TWY86" s="119"/>
      <c r="TWZ86" s="116"/>
      <c r="TXA86" s="201"/>
      <c r="TXB86" s="118"/>
      <c r="TXC86" s="119"/>
      <c r="TXD86" s="119"/>
      <c r="TXE86" s="119"/>
      <c r="TXF86" s="119"/>
      <c r="TXG86" s="119"/>
      <c r="TXH86" s="116"/>
      <c r="TXI86" s="201"/>
      <c r="TXJ86" s="118"/>
      <c r="TXK86" s="119"/>
      <c r="TXL86" s="119"/>
      <c r="TXM86" s="119"/>
      <c r="TXN86" s="119"/>
      <c r="TXO86" s="119"/>
      <c r="TXP86" s="116"/>
      <c r="TXQ86" s="201"/>
      <c r="TXR86" s="118"/>
      <c r="TXS86" s="119"/>
      <c r="TXT86" s="119"/>
      <c r="TXU86" s="119"/>
      <c r="TXV86" s="119"/>
      <c r="TXW86" s="119"/>
      <c r="TXX86" s="116"/>
      <c r="TXY86" s="201"/>
      <c r="TXZ86" s="118"/>
      <c r="TYA86" s="119"/>
      <c r="TYB86" s="119"/>
      <c r="TYC86" s="119"/>
      <c r="TYD86" s="119"/>
      <c r="TYE86" s="119"/>
      <c r="TYF86" s="116"/>
      <c r="TYG86" s="201"/>
      <c r="TYH86" s="118"/>
      <c r="TYI86" s="119"/>
      <c r="TYJ86" s="119"/>
      <c r="TYK86" s="119"/>
      <c r="TYL86" s="119"/>
      <c r="TYM86" s="119"/>
      <c r="TYN86" s="116"/>
      <c r="TYO86" s="201"/>
      <c r="TYP86" s="118"/>
      <c r="TYQ86" s="119"/>
      <c r="TYR86" s="119"/>
      <c r="TYS86" s="119"/>
      <c r="TYT86" s="119"/>
      <c r="TYU86" s="119"/>
      <c r="TYV86" s="116"/>
      <c r="TYW86" s="201"/>
      <c r="TYX86" s="118"/>
      <c r="TYY86" s="119"/>
      <c r="TYZ86" s="119"/>
      <c r="TZA86" s="119"/>
      <c r="TZB86" s="119"/>
      <c r="TZC86" s="119"/>
      <c r="TZD86" s="116"/>
      <c r="TZE86" s="201"/>
      <c r="TZF86" s="118"/>
      <c r="TZG86" s="119"/>
      <c r="TZH86" s="119"/>
      <c r="TZI86" s="119"/>
      <c r="TZJ86" s="119"/>
      <c r="TZK86" s="119"/>
      <c r="TZL86" s="116"/>
      <c r="TZM86" s="201"/>
      <c r="TZN86" s="118"/>
      <c r="TZO86" s="119"/>
      <c r="TZP86" s="119"/>
      <c r="TZQ86" s="119"/>
      <c r="TZR86" s="119"/>
      <c r="TZS86" s="119"/>
      <c r="TZT86" s="116"/>
      <c r="TZU86" s="201"/>
      <c r="TZV86" s="118"/>
      <c r="TZW86" s="119"/>
      <c r="TZX86" s="119"/>
      <c r="TZY86" s="119"/>
      <c r="TZZ86" s="119"/>
      <c r="UAA86" s="119"/>
      <c r="UAB86" s="116"/>
      <c r="UAC86" s="201"/>
      <c r="UAD86" s="118"/>
      <c r="UAE86" s="119"/>
      <c r="UAF86" s="119"/>
      <c r="UAG86" s="119"/>
      <c r="UAH86" s="119"/>
      <c r="UAI86" s="119"/>
      <c r="UAJ86" s="116"/>
      <c r="UAK86" s="201"/>
      <c r="UAL86" s="118"/>
      <c r="UAM86" s="119"/>
      <c r="UAN86" s="119"/>
      <c r="UAO86" s="119"/>
      <c r="UAP86" s="119"/>
      <c r="UAQ86" s="119"/>
      <c r="UAR86" s="116"/>
      <c r="UAS86" s="201"/>
      <c r="UAT86" s="118"/>
      <c r="UAU86" s="119"/>
      <c r="UAV86" s="119"/>
      <c r="UAW86" s="119"/>
      <c r="UAX86" s="119"/>
      <c r="UAY86" s="119"/>
      <c r="UAZ86" s="116"/>
      <c r="UBA86" s="201"/>
      <c r="UBB86" s="118"/>
      <c r="UBC86" s="119"/>
      <c r="UBD86" s="119"/>
      <c r="UBE86" s="119"/>
      <c r="UBF86" s="119"/>
      <c r="UBG86" s="119"/>
      <c r="UBH86" s="116"/>
      <c r="UBI86" s="201"/>
      <c r="UBJ86" s="118"/>
      <c r="UBK86" s="119"/>
      <c r="UBL86" s="119"/>
      <c r="UBM86" s="119"/>
      <c r="UBN86" s="119"/>
      <c r="UBO86" s="119"/>
      <c r="UBP86" s="116"/>
      <c r="UBQ86" s="201"/>
      <c r="UBR86" s="118"/>
      <c r="UBS86" s="119"/>
      <c r="UBT86" s="119"/>
      <c r="UBU86" s="119"/>
      <c r="UBV86" s="119"/>
      <c r="UBW86" s="119"/>
      <c r="UBX86" s="116"/>
      <c r="UBY86" s="201"/>
      <c r="UBZ86" s="118"/>
      <c r="UCA86" s="119"/>
      <c r="UCB86" s="119"/>
      <c r="UCC86" s="119"/>
      <c r="UCD86" s="119"/>
      <c r="UCE86" s="119"/>
      <c r="UCF86" s="116"/>
      <c r="UCG86" s="201"/>
      <c r="UCH86" s="118"/>
      <c r="UCI86" s="119"/>
      <c r="UCJ86" s="119"/>
      <c r="UCK86" s="119"/>
      <c r="UCL86" s="119"/>
      <c r="UCM86" s="119"/>
      <c r="UCN86" s="116"/>
      <c r="UCO86" s="201"/>
      <c r="UCP86" s="118"/>
      <c r="UCQ86" s="119"/>
      <c r="UCR86" s="119"/>
      <c r="UCS86" s="119"/>
      <c r="UCT86" s="119"/>
      <c r="UCU86" s="119"/>
      <c r="UCV86" s="116"/>
      <c r="UCW86" s="201"/>
      <c r="UCX86" s="118"/>
      <c r="UCY86" s="119"/>
      <c r="UCZ86" s="119"/>
      <c r="UDA86" s="119"/>
      <c r="UDB86" s="119"/>
      <c r="UDC86" s="119"/>
      <c r="UDD86" s="116"/>
      <c r="UDE86" s="201"/>
      <c r="UDF86" s="118"/>
      <c r="UDG86" s="119"/>
      <c r="UDH86" s="119"/>
      <c r="UDI86" s="119"/>
      <c r="UDJ86" s="119"/>
      <c r="UDK86" s="119"/>
      <c r="UDL86" s="116"/>
      <c r="UDM86" s="201"/>
      <c r="UDN86" s="118"/>
      <c r="UDO86" s="119"/>
      <c r="UDP86" s="119"/>
      <c r="UDQ86" s="119"/>
      <c r="UDR86" s="119"/>
      <c r="UDS86" s="119"/>
      <c r="UDT86" s="116"/>
      <c r="UDU86" s="201"/>
      <c r="UDV86" s="118"/>
      <c r="UDW86" s="119"/>
      <c r="UDX86" s="119"/>
      <c r="UDY86" s="119"/>
      <c r="UDZ86" s="119"/>
      <c r="UEA86" s="119"/>
      <c r="UEB86" s="116"/>
      <c r="UEC86" s="201"/>
      <c r="UED86" s="118"/>
      <c r="UEE86" s="119"/>
      <c r="UEF86" s="119"/>
      <c r="UEG86" s="119"/>
      <c r="UEH86" s="119"/>
      <c r="UEI86" s="119"/>
      <c r="UEJ86" s="116"/>
      <c r="UEK86" s="201"/>
      <c r="UEL86" s="118"/>
      <c r="UEM86" s="119"/>
      <c r="UEN86" s="119"/>
      <c r="UEO86" s="119"/>
      <c r="UEP86" s="119"/>
      <c r="UEQ86" s="119"/>
      <c r="UER86" s="116"/>
      <c r="UES86" s="201"/>
      <c r="UET86" s="118"/>
      <c r="UEU86" s="119"/>
      <c r="UEV86" s="119"/>
      <c r="UEW86" s="119"/>
      <c r="UEX86" s="119"/>
      <c r="UEY86" s="119"/>
      <c r="UEZ86" s="116"/>
      <c r="UFA86" s="201"/>
      <c r="UFB86" s="118"/>
      <c r="UFC86" s="119"/>
      <c r="UFD86" s="119"/>
      <c r="UFE86" s="119"/>
      <c r="UFF86" s="119"/>
      <c r="UFG86" s="119"/>
      <c r="UFH86" s="116"/>
      <c r="UFI86" s="201"/>
      <c r="UFJ86" s="118"/>
      <c r="UFK86" s="119"/>
      <c r="UFL86" s="119"/>
      <c r="UFM86" s="119"/>
      <c r="UFN86" s="119"/>
      <c r="UFO86" s="119"/>
      <c r="UFP86" s="116"/>
      <c r="UFQ86" s="201"/>
      <c r="UFR86" s="118"/>
      <c r="UFS86" s="119"/>
      <c r="UFT86" s="119"/>
      <c r="UFU86" s="119"/>
      <c r="UFV86" s="119"/>
      <c r="UFW86" s="119"/>
      <c r="UFX86" s="116"/>
      <c r="UFY86" s="201"/>
      <c r="UFZ86" s="118"/>
      <c r="UGA86" s="119"/>
      <c r="UGB86" s="119"/>
      <c r="UGC86" s="119"/>
      <c r="UGD86" s="119"/>
      <c r="UGE86" s="119"/>
      <c r="UGF86" s="116"/>
      <c r="UGG86" s="201"/>
      <c r="UGH86" s="118"/>
      <c r="UGI86" s="119"/>
      <c r="UGJ86" s="119"/>
      <c r="UGK86" s="119"/>
      <c r="UGL86" s="119"/>
      <c r="UGM86" s="119"/>
      <c r="UGN86" s="116"/>
      <c r="UGO86" s="201"/>
      <c r="UGP86" s="118"/>
      <c r="UGQ86" s="119"/>
      <c r="UGR86" s="119"/>
      <c r="UGS86" s="119"/>
      <c r="UGT86" s="119"/>
      <c r="UGU86" s="119"/>
      <c r="UGV86" s="116"/>
      <c r="UGW86" s="201"/>
      <c r="UGX86" s="118"/>
      <c r="UGY86" s="119"/>
      <c r="UGZ86" s="119"/>
      <c r="UHA86" s="119"/>
      <c r="UHB86" s="119"/>
      <c r="UHC86" s="119"/>
      <c r="UHD86" s="116"/>
      <c r="UHE86" s="201"/>
      <c r="UHF86" s="118"/>
      <c r="UHG86" s="119"/>
      <c r="UHH86" s="119"/>
      <c r="UHI86" s="119"/>
      <c r="UHJ86" s="119"/>
      <c r="UHK86" s="119"/>
      <c r="UHL86" s="116"/>
      <c r="UHM86" s="201"/>
      <c r="UHN86" s="118"/>
      <c r="UHO86" s="119"/>
      <c r="UHP86" s="119"/>
      <c r="UHQ86" s="119"/>
      <c r="UHR86" s="119"/>
      <c r="UHS86" s="119"/>
      <c r="UHT86" s="116"/>
      <c r="UHU86" s="201"/>
      <c r="UHV86" s="118"/>
      <c r="UHW86" s="119"/>
      <c r="UHX86" s="119"/>
      <c r="UHY86" s="119"/>
      <c r="UHZ86" s="119"/>
      <c r="UIA86" s="119"/>
      <c r="UIB86" s="116"/>
      <c r="UIC86" s="201"/>
      <c r="UID86" s="118"/>
      <c r="UIE86" s="119"/>
      <c r="UIF86" s="119"/>
      <c r="UIG86" s="119"/>
      <c r="UIH86" s="119"/>
      <c r="UII86" s="119"/>
      <c r="UIJ86" s="116"/>
      <c r="UIK86" s="201"/>
      <c r="UIL86" s="118"/>
      <c r="UIM86" s="119"/>
      <c r="UIN86" s="119"/>
      <c r="UIO86" s="119"/>
      <c r="UIP86" s="119"/>
      <c r="UIQ86" s="119"/>
      <c r="UIR86" s="116"/>
      <c r="UIS86" s="201"/>
      <c r="UIT86" s="118"/>
      <c r="UIU86" s="119"/>
      <c r="UIV86" s="119"/>
      <c r="UIW86" s="119"/>
      <c r="UIX86" s="119"/>
      <c r="UIY86" s="119"/>
      <c r="UIZ86" s="116"/>
      <c r="UJA86" s="201"/>
      <c r="UJB86" s="118"/>
      <c r="UJC86" s="119"/>
      <c r="UJD86" s="119"/>
      <c r="UJE86" s="119"/>
      <c r="UJF86" s="119"/>
      <c r="UJG86" s="119"/>
      <c r="UJH86" s="116"/>
      <c r="UJI86" s="201"/>
      <c r="UJJ86" s="118"/>
      <c r="UJK86" s="119"/>
      <c r="UJL86" s="119"/>
      <c r="UJM86" s="119"/>
      <c r="UJN86" s="119"/>
      <c r="UJO86" s="119"/>
      <c r="UJP86" s="116"/>
      <c r="UJQ86" s="201"/>
      <c r="UJR86" s="118"/>
      <c r="UJS86" s="119"/>
      <c r="UJT86" s="119"/>
      <c r="UJU86" s="119"/>
      <c r="UJV86" s="119"/>
      <c r="UJW86" s="119"/>
      <c r="UJX86" s="116"/>
      <c r="UJY86" s="201"/>
      <c r="UJZ86" s="118"/>
      <c r="UKA86" s="119"/>
      <c r="UKB86" s="119"/>
      <c r="UKC86" s="119"/>
      <c r="UKD86" s="119"/>
      <c r="UKE86" s="119"/>
      <c r="UKF86" s="116"/>
      <c r="UKG86" s="201"/>
      <c r="UKH86" s="118"/>
      <c r="UKI86" s="119"/>
      <c r="UKJ86" s="119"/>
      <c r="UKK86" s="119"/>
      <c r="UKL86" s="119"/>
      <c r="UKM86" s="119"/>
      <c r="UKN86" s="116"/>
      <c r="UKO86" s="201"/>
      <c r="UKP86" s="118"/>
      <c r="UKQ86" s="119"/>
      <c r="UKR86" s="119"/>
      <c r="UKS86" s="119"/>
      <c r="UKT86" s="119"/>
      <c r="UKU86" s="119"/>
      <c r="UKV86" s="116"/>
      <c r="UKW86" s="201"/>
      <c r="UKX86" s="118"/>
      <c r="UKY86" s="119"/>
      <c r="UKZ86" s="119"/>
      <c r="ULA86" s="119"/>
      <c r="ULB86" s="119"/>
      <c r="ULC86" s="119"/>
      <c r="ULD86" s="116"/>
      <c r="ULE86" s="201"/>
      <c r="ULF86" s="118"/>
      <c r="ULG86" s="119"/>
      <c r="ULH86" s="119"/>
      <c r="ULI86" s="119"/>
      <c r="ULJ86" s="119"/>
      <c r="ULK86" s="119"/>
      <c r="ULL86" s="116"/>
      <c r="ULM86" s="201"/>
      <c r="ULN86" s="118"/>
      <c r="ULO86" s="119"/>
      <c r="ULP86" s="119"/>
      <c r="ULQ86" s="119"/>
      <c r="ULR86" s="119"/>
      <c r="ULS86" s="119"/>
      <c r="ULT86" s="116"/>
      <c r="ULU86" s="201"/>
      <c r="ULV86" s="118"/>
      <c r="ULW86" s="119"/>
      <c r="ULX86" s="119"/>
      <c r="ULY86" s="119"/>
      <c r="ULZ86" s="119"/>
      <c r="UMA86" s="119"/>
      <c r="UMB86" s="116"/>
      <c r="UMC86" s="201"/>
      <c r="UMD86" s="118"/>
      <c r="UME86" s="119"/>
      <c r="UMF86" s="119"/>
      <c r="UMG86" s="119"/>
      <c r="UMH86" s="119"/>
      <c r="UMI86" s="119"/>
      <c r="UMJ86" s="116"/>
      <c r="UMK86" s="201"/>
      <c r="UML86" s="118"/>
      <c r="UMM86" s="119"/>
      <c r="UMN86" s="119"/>
      <c r="UMO86" s="119"/>
      <c r="UMP86" s="119"/>
      <c r="UMQ86" s="119"/>
      <c r="UMR86" s="116"/>
      <c r="UMS86" s="201"/>
      <c r="UMT86" s="118"/>
      <c r="UMU86" s="119"/>
      <c r="UMV86" s="119"/>
      <c r="UMW86" s="119"/>
      <c r="UMX86" s="119"/>
      <c r="UMY86" s="119"/>
      <c r="UMZ86" s="116"/>
      <c r="UNA86" s="201"/>
      <c r="UNB86" s="118"/>
      <c r="UNC86" s="119"/>
      <c r="UND86" s="119"/>
      <c r="UNE86" s="119"/>
      <c r="UNF86" s="119"/>
      <c r="UNG86" s="119"/>
      <c r="UNH86" s="116"/>
      <c r="UNI86" s="201"/>
      <c r="UNJ86" s="118"/>
      <c r="UNK86" s="119"/>
      <c r="UNL86" s="119"/>
      <c r="UNM86" s="119"/>
      <c r="UNN86" s="119"/>
      <c r="UNO86" s="119"/>
      <c r="UNP86" s="116"/>
      <c r="UNQ86" s="201"/>
      <c r="UNR86" s="118"/>
      <c r="UNS86" s="119"/>
      <c r="UNT86" s="119"/>
      <c r="UNU86" s="119"/>
      <c r="UNV86" s="119"/>
      <c r="UNW86" s="119"/>
      <c r="UNX86" s="116"/>
      <c r="UNY86" s="201"/>
      <c r="UNZ86" s="118"/>
      <c r="UOA86" s="119"/>
      <c r="UOB86" s="119"/>
      <c r="UOC86" s="119"/>
      <c r="UOD86" s="119"/>
      <c r="UOE86" s="119"/>
      <c r="UOF86" s="116"/>
      <c r="UOG86" s="201"/>
      <c r="UOH86" s="118"/>
      <c r="UOI86" s="119"/>
      <c r="UOJ86" s="119"/>
      <c r="UOK86" s="119"/>
      <c r="UOL86" s="119"/>
      <c r="UOM86" s="119"/>
      <c r="UON86" s="116"/>
      <c r="UOO86" s="201"/>
      <c r="UOP86" s="118"/>
      <c r="UOQ86" s="119"/>
      <c r="UOR86" s="119"/>
      <c r="UOS86" s="119"/>
      <c r="UOT86" s="119"/>
      <c r="UOU86" s="119"/>
      <c r="UOV86" s="116"/>
      <c r="UOW86" s="201"/>
      <c r="UOX86" s="118"/>
      <c r="UOY86" s="119"/>
      <c r="UOZ86" s="119"/>
      <c r="UPA86" s="119"/>
      <c r="UPB86" s="119"/>
      <c r="UPC86" s="119"/>
      <c r="UPD86" s="116"/>
      <c r="UPE86" s="201"/>
      <c r="UPF86" s="118"/>
      <c r="UPG86" s="119"/>
      <c r="UPH86" s="119"/>
      <c r="UPI86" s="119"/>
      <c r="UPJ86" s="119"/>
      <c r="UPK86" s="119"/>
      <c r="UPL86" s="116"/>
      <c r="UPM86" s="201"/>
      <c r="UPN86" s="118"/>
      <c r="UPO86" s="119"/>
      <c r="UPP86" s="119"/>
      <c r="UPQ86" s="119"/>
      <c r="UPR86" s="119"/>
      <c r="UPS86" s="119"/>
      <c r="UPT86" s="116"/>
      <c r="UPU86" s="201"/>
      <c r="UPV86" s="118"/>
      <c r="UPW86" s="119"/>
      <c r="UPX86" s="119"/>
      <c r="UPY86" s="119"/>
      <c r="UPZ86" s="119"/>
      <c r="UQA86" s="119"/>
      <c r="UQB86" s="116"/>
      <c r="UQC86" s="201"/>
      <c r="UQD86" s="118"/>
      <c r="UQE86" s="119"/>
      <c r="UQF86" s="119"/>
      <c r="UQG86" s="119"/>
      <c r="UQH86" s="119"/>
      <c r="UQI86" s="119"/>
      <c r="UQJ86" s="116"/>
      <c r="UQK86" s="201"/>
      <c r="UQL86" s="118"/>
      <c r="UQM86" s="119"/>
      <c r="UQN86" s="119"/>
      <c r="UQO86" s="119"/>
      <c r="UQP86" s="119"/>
      <c r="UQQ86" s="119"/>
      <c r="UQR86" s="116"/>
      <c r="UQS86" s="201"/>
      <c r="UQT86" s="118"/>
      <c r="UQU86" s="119"/>
      <c r="UQV86" s="119"/>
      <c r="UQW86" s="119"/>
      <c r="UQX86" s="119"/>
      <c r="UQY86" s="119"/>
      <c r="UQZ86" s="116"/>
      <c r="URA86" s="201"/>
      <c r="URB86" s="118"/>
      <c r="URC86" s="119"/>
      <c r="URD86" s="119"/>
      <c r="URE86" s="119"/>
      <c r="URF86" s="119"/>
      <c r="URG86" s="119"/>
      <c r="URH86" s="116"/>
      <c r="URI86" s="201"/>
      <c r="URJ86" s="118"/>
      <c r="URK86" s="119"/>
      <c r="URL86" s="119"/>
      <c r="URM86" s="119"/>
      <c r="URN86" s="119"/>
      <c r="URO86" s="119"/>
      <c r="URP86" s="116"/>
      <c r="URQ86" s="201"/>
      <c r="URR86" s="118"/>
      <c r="URS86" s="119"/>
      <c r="URT86" s="119"/>
      <c r="URU86" s="119"/>
      <c r="URV86" s="119"/>
      <c r="URW86" s="119"/>
      <c r="URX86" s="116"/>
      <c r="URY86" s="201"/>
      <c r="URZ86" s="118"/>
      <c r="USA86" s="119"/>
      <c r="USB86" s="119"/>
      <c r="USC86" s="119"/>
      <c r="USD86" s="119"/>
      <c r="USE86" s="119"/>
      <c r="USF86" s="116"/>
      <c r="USG86" s="201"/>
      <c r="USH86" s="118"/>
      <c r="USI86" s="119"/>
      <c r="USJ86" s="119"/>
      <c r="USK86" s="119"/>
      <c r="USL86" s="119"/>
      <c r="USM86" s="119"/>
      <c r="USN86" s="116"/>
      <c r="USO86" s="201"/>
      <c r="USP86" s="118"/>
      <c r="USQ86" s="119"/>
      <c r="USR86" s="119"/>
      <c r="USS86" s="119"/>
      <c r="UST86" s="119"/>
      <c r="USU86" s="119"/>
      <c r="USV86" s="116"/>
      <c r="USW86" s="201"/>
      <c r="USX86" s="118"/>
      <c r="USY86" s="119"/>
      <c r="USZ86" s="119"/>
      <c r="UTA86" s="119"/>
      <c r="UTB86" s="119"/>
      <c r="UTC86" s="119"/>
      <c r="UTD86" s="116"/>
      <c r="UTE86" s="201"/>
      <c r="UTF86" s="118"/>
      <c r="UTG86" s="119"/>
      <c r="UTH86" s="119"/>
      <c r="UTI86" s="119"/>
      <c r="UTJ86" s="119"/>
      <c r="UTK86" s="119"/>
      <c r="UTL86" s="116"/>
      <c r="UTM86" s="201"/>
      <c r="UTN86" s="118"/>
      <c r="UTO86" s="119"/>
      <c r="UTP86" s="119"/>
      <c r="UTQ86" s="119"/>
      <c r="UTR86" s="119"/>
      <c r="UTS86" s="119"/>
      <c r="UTT86" s="116"/>
      <c r="UTU86" s="201"/>
      <c r="UTV86" s="118"/>
      <c r="UTW86" s="119"/>
      <c r="UTX86" s="119"/>
      <c r="UTY86" s="119"/>
      <c r="UTZ86" s="119"/>
      <c r="UUA86" s="119"/>
      <c r="UUB86" s="116"/>
      <c r="UUC86" s="201"/>
      <c r="UUD86" s="118"/>
      <c r="UUE86" s="119"/>
      <c r="UUF86" s="119"/>
      <c r="UUG86" s="119"/>
      <c r="UUH86" s="119"/>
      <c r="UUI86" s="119"/>
      <c r="UUJ86" s="116"/>
      <c r="UUK86" s="201"/>
      <c r="UUL86" s="118"/>
      <c r="UUM86" s="119"/>
      <c r="UUN86" s="119"/>
      <c r="UUO86" s="119"/>
      <c r="UUP86" s="119"/>
      <c r="UUQ86" s="119"/>
      <c r="UUR86" s="116"/>
      <c r="UUS86" s="201"/>
      <c r="UUT86" s="118"/>
      <c r="UUU86" s="119"/>
      <c r="UUV86" s="119"/>
      <c r="UUW86" s="119"/>
      <c r="UUX86" s="119"/>
      <c r="UUY86" s="119"/>
      <c r="UUZ86" s="116"/>
      <c r="UVA86" s="201"/>
      <c r="UVB86" s="118"/>
      <c r="UVC86" s="119"/>
      <c r="UVD86" s="119"/>
      <c r="UVE86" s="119"/>
      <c r="UVF86" s="119"/>
      <c r="UVG86" s="119"/>
      <c r="UVH86" s="116"/>
      <c r="UVI86" s="201"/>
      <c r="UVJ86" s="118"/>
      <c r="UVK86" s="119"/>
      <c r="UVL86" s="119"/>
      <c r="UVM86" s="119"/>
      <c r="UVN86" s="119"/>
      <c r="UVO86" s="119"/>
      <c r="UVP86" s="116"/>
      <c r="UVQ86" s="201"/>
      <c r="UVR86" s="118"/>
      <c r="UVS86" s="119"/>
      <c r="UVT86" s="119"/>
      <c r="UVU86" s="119"/>
      <c r="UVV86" s="119"/>
      <c r="UVW86" s="119"/>
      <c r="UVX86" s="116"/>
      <c r="UVY86" s="201"/>
      <c r="UVZ86" s="118"/>
      <c r="UWA86" s="119"/>
      <c r="UWB86" s="119"/>
      <c r="UWC86" s="119"/>
      <c r="UWD86" s="119"/>
      <c r="UWE86" s="119"/>
      <c r="UWF86" s="116"/>
      <c r="UWG86" s="201"/>
      <c r="UWH86" s="118"/>
      <c r="UWI86" s="119"/>
      <c r="UWJ86" s="119"/>
      <c r="UWK86" s="119"/>
      <c r="UWL86" s="119"/>
      <c r="UWM86" s="119"/>
      <c r="UWN86" s="116"/>
      <c r="UWO86" s="201"/>
      <c r="UWP86" s="118"/>
      <c r="UWQ86" s="119"/>
      <c r="UWR86" s="119"/>
      <c r="UWS86" s="119"/>
      <c r="UWT86" s="119"/>
      <c r="UWU86" s="119"/>
      <c r="UWV86" s="116"/>
      <c r="UWW86" s="201"/>
      <c r="UWX86" s="118"/>
      <c r="UWY86" s="119"/>
      <c r="UWZ86" s="119"/>
      <c r="UXA86" s="119"/>
      <c r="UXB86" s="119"/>
      <c r="UXC86" s="119"/>
      <c r="UXD86" s="116"/>
      <c r="UXE86" s="201"/>
      <c r="UXF86" s="118"/>
      <c r="UXG86" s="119"/>
      <c r="UXH86" s="119"/>
      <c r="UXI86" s="119"/>
      <c r="UXJ86" s="119"/>
      <c r="UXK86" s="119"/>
      <c r="UXL86" s="116"/>
      <c r="UXM86" s="201"/>
      <c r="UXN86" s="118"/>
      <c r="UXO86" s="119"/>
      <c r="UXP86" s="119"/>
      <c r="UXQ86" s="119"/>
      <c r="UXR86" s="119"/>
      <c r="UXS86" s="119"/>
      <c r="UXT86" s="116"/>
      <c r="UXU86" s="201"/>
      <c r="UXV86" s="118"/>
      <c r="UXW86" s="119"/>
      <c r="UXX86" s="119"/>
      <c r="UXY86" s="119"/>
      <c r="UXZ86" s="119"/>
      <c r="UYA86" s="119"/>
      <c r="UYB86" s="116"/>
      <c r="UYC86" s="201"/>
      <c r="UYD86" s="118"/>
      <c r="UYE86" s="119"/>
      <c r="UYF86" s="119"/>
      <c r="UYG86" s="119"/>
      <c r="UYH86" s="119"/>
      <c r="UYI86" s="119"/>
      <c r="UYJ86" s="116"/>
      <c r="UYK86" s="201"/>
      <c r="UYL86" s="118"/>
      <c r="UYM86" s="119"/>
      <c r="UYN86" s="119"/>
      <c r="UYO86" s="119"/>
      <c r="UYP86" s="119"/>
      <c r="UYQ86" s="119"/>
      <c r="UYR86" s="116"/>
      <c r="UYS86" s="201"/>
      <c r="UYT86" s="118"/>
      <c r="UYU86" s="119"/>
      <c r="UYV86" s="119"/>
      <c r="UYW86" s="119"/>
      <c r="UYX86" s="119"/>
      <c r="UYY86" s="119"/>
      <c r="UYZ86" s="116"/>
      <c r="UZA86" s="201"/>
      <c r="UZB86" s="118"/>
      <c r="UZC86" s="119"/>
      <c r="UZD86" s="119"/>
      <c r="UZE86" s="119"/>
      <c r="UZF86" s="119"/>
      <c r="UZG86" s="119"/>
      <c r="UZH86" s="116"/>
      <c r="UZI86" s="201"/>
      <c r="UZJ86" s="118"/>
      <c r="UZK86" s="119"/>
      <c r="UZL86" s="119"/>
      <c r="UZM86" s="119"/>
      <c r="UZN86" s="119"/>
      <c r="UZO86" s="119"/>
      <c r="UZP86" s="116"/>
      <c r="UZQ86" s="201"/>
      <c r="UZR86" s="118"/>
      <c r="UZS86" s="119"/>
      <c r="UZT86" s="119"/>
      <c r="UZU86" s="119"/>
      <c r="UZV86" s="119"/>
      <c r="UZW86" s="119"/>
      <c r="UZX86" s="116"/>
      <c r="UZY86" s="201"/>
      <c r="UZZ86" s="118"/>
      <c r="VAA86" s="119"/>
      <c r="VAB86" s="119"/>
      <c r="VAC86" s="119"/>
      <c r="VAD86" s="119"/>
      <c r="VAE86" s="119"/>
      <c r="VAF86" s="116"/>
      <c r="VAG86" s="201"/>
      <c r="VAH86" s="118"/>
      <c r="VAI86" s="119"/>
      <c r="VAJ86" s="119"/>
      <c r="VAK86" s="119"/>
      <c r="VAL86" s="119"/>
      <c r="VAM86" s="119"/>
      <c r="VAN86" s="116"/>
      <c r="VAO86" s="201"/>
      <c r="VAP86" s="118"/>
      <c r="VAQ86" s="119"/>
      <c r="VAR86" s="119"/>
      <c r="VAS86" s="119"/>
      <c r="VAT86" s="119"/>
      <c r="VAU86" s="119"/>
      <c r="VAV86" s="116"/>
      <c r="VAW86" s="201"/>
      <c r="VAX86" s="118"/>
      <c r="VAY86" s="119"/>
      <c r="VAZ86" s="119"/>
      <c r="VBA86" s="119"/>
      <c r="VBB86" s="119"/>
      <c r="VBC86" s="119"/>
      <c r="VBD86" s="116"/>
      <c r="VBE86" s="201"/>
      <c r="VBF86" s="118"/>
      <c r="VBG86" s="119"/>
      <c r="VBH86" s="119"/>
      <c r="VBI86" s="119"/>
      <c r="VBJ86" s="119"/>
      <c r="VBK86" s="119"/>
      <c r="VBL86" s="116"/>
      <c r="VBM86" s="201"/>
      <c r="VBN86" s="118"/>
      <c r="VBO86" s="119"/>
      <c r="VBP86" s="119"/>
      <c r="VBQ86" s="119"/>
      <c r="VBR86" s="119"/>
      <c r="VBS86" s="119"/>
      <c r="VBT86" s="116"/>
      <c r="VBU86" s="201"/>
      <c r="VBV86" s="118"/>
      <c r="VBW86" s="119"/>
      <c r="VBX86" s="119"/>
      <c r="VBY86" s="119"/>
      <c r="VBZ86" s="119"/>
      <c r="VCA86" s="119"/>
      <c r="VCB86" s="116"/>
      <c r="VCC86" s="201"/>
      <c r="VCD86" s="118"/>
      <c r="VCE86" s="119"/>
      <c r="VCF86" s="119"/>
      <c r="VCG86" s="119"/>
      <c r="VCH86" s="119"/>
      <c r="VCI86" s="119"/>
      <c r="VCJ86" s="116"/>
      <c r="VCK86" s="201"/>
      <c r="VCL86" s="118"/>
      <c r="VCM86" s="119"/>
      <c r="VCN86" s="119"/>
      <c r="VCO86" s="119"/>
      <c r="VCP86" s="119"/>
      <c r="VCQ86" s="119"/>
      <c r="VCR86" s="116"/>
      <c r="VCS86" s="201"/>
      <c r="VCT86" s="118"/>
      <c r="VCU86" s="119"/>
      <c r="VCV86" s="119"/>
      <c r="VCW86" s="119"/>
      <c r="VCX86" s="119"/>
      <c r="VCY86" s="119"/>
      <c r="VCZ86" s="116"/>
      <c r="VDA86" s="201"/>
      <c r="VDB86" s="118"/>
      <c r="VDC86" s="119"/>
      <c r="VDD86" s="119"/>
      <c r="VDE86" s="119"/>
      <c r="VDF86" s="119"/>
      <c r="VDG86" s="119"/>
      <c r="VDH86" s="116"/>
      <c r="VDI86" s="201"/>
      <c r="VDJ86" s="118"/>
      <c r="VDK86" s="119"/>
      <c r="VDL86" s="119"/>
      <c r="VDM86" s="119"/>
      <c r="VDN86" s="119"/>
      <c r="VDO86" s="119"/>
      <c r="VDP86" s="116"/>
      <c r="VDQ86" s="201"/>
      <c r="VDR86" s="118"/>
      <c r="VDS86" s="119"/>
      <c r="VDT86" s="119"/>
      <c r="VDU86" s="119"/>
      <c r="VDV86" s="119"/>
      <c r="VDW86" s="119"/>
      <c r="VDX86" s="116"/>
      <c r="VDY86" s="201"/>
      <c r="VDZ86" s="118"/>
      <c r="VEA86" s="119"/>
      <c r="VEB86" s="119"/>
      <c r="VEC86" s="119"/>
      <c r="VED86" s="119"/>
      <c r="VEE86" s="119"/>
      <c r="VEF86" s="116"/>
      <c r="VEG86" s="201"/>
      <c r="VEH86" s="118"/>
      <c r="VEI86" s="119"/>
      <c r="VEJ86" s="119"/>
      <c r="VEK86" s="119"/>
      <c r="VEL86" s="119"/>
      <c r="VEM86" s="119"/>
      <c r="VEN86" s="116"/>
      <c r="VEO86" s="201"/>
      <c r="VEP86" s="118"/>
      <c r="VEQ86" s="119"/>
      <c r="VER86" s="119"/>
      <c r="VES86" s="119"/>
      <c r="VET86" s="119"/>
      <c r="VEU86" s="119"/>
      <c r="VEV86" s="116"/>
      <c r="VEW86" s="201"/>
      <c r="VEX86" s="118"/>
      <c r="VEY86" s="119"/>
      <c r="VEZ86" s="119"/>
      <c r="VFA86" s="119"/>
      <c r="VFB86" s="119"/>
      <c r="VFC86" s="119"/>
      <c r="VFD86" s="116"/>
      <c r="VFE86" s="201"/>
      <c r="VFF86" s="118"/>
      <c r="VFG86" s="119"/>
      <c r="VFH86" s="119"/>
      <c r="VFI86" s="119"/>
      <c r="VFJ86" s="119"/>
      <c r="VFK86" s="119"/>
      <c r="VFL86" s="116"/>
      <c r="VFM86" s="201"/>
      <c r="VFN86" s="118"/>
      <c r="VFO86" s="119"/>
      <c r="VFP86" s="119"/>
      <c r="VFQ86" s="119"/>
      <c r="VFR86" s="119"/>
      <c r="VFS86" s="119"/>
      <c r="VFT86" s="116"/>
      <c r="VFU86" s="201"/>
      <c r="VFV86" s="118"/>
      <c r="VFW86" s="119"/>
      <c r="VFX86" s="119"/>
      <c r="VFY86" s="119"/>
      <c r="VFZ86" s="119"/>
      <c r="VGA86" s="119"/>
      <c r="VGB86" s="116"/>
      <c r="VGC86" s="201"/>
      <c r="VGD86" s="118"/>
      <c r="VGE86" s="119"/>
      <c r="VGF86" s="119"/>
      <c r="VGG86" s="119"/>
      <c r="VGH86" s="119"/>
      <c r="VGI86" s="119"/>
      <c r="VGJ86" s="116"/>
      <c r="VGK86" s="201"/>
      <c r="VGL86" s="118"/>
      <c r="VGM86" s="119"/>
      <c r="VGN86" s="119"/>
      <c r="VGO86" s="119"/>
      <c r="VGP86" s="119"/>
      <c r="VGQ86" s="119"/>
      <c r="VGR86" s="116"/>
      <c r="VGS86" s="201"/>
      <c r="VGT86" s="118"/>
      <c r="VGU86" s="119"/>
      <c r="VGV86" s="119"/>
      <c r="VGW86" s="119"/>
      <c r="VGX86" s="119"/>
      <c r="VGY86" s="119"/>
      <c r="VGZ86" s="116"/>
      <c r="VHA86" s="201"/>
      <c r="VHB86" s="118"/>
      <c r="VHC86" s="119"/>
      <c r="VHD86" s="119"/>
      <c r="VHE86" s="119"/>
      <c r="VHF86" s="119"/>
      <c r="VHG86" s="119"/>
      <c r="VHH86" s="116"/>
      <c r="VHI86" s="201"/>
      <c r="VHJ86" s="118"/>
      <c r="VHK86" s="119"/>
      <c r="VHL86" s="119"/>
      <c r="VHM86" s="119"/>
      <c r="VHN86" s="119"/>
      <c r="VHO86" s="119"/>
      <c r="VHP86" s="116"/>
      <c r="VHQ86" s="201"/>
      <c r="VHR86" s="118"/>
      <c r="VHS86" s="119"/>
      <c r="VHT86" s="119"/>
      <c r="VHU86" s="119"/>
      <c r="VHV86" s="119"/>
      <c r="VHW86" s="119"/>
      <c r="VHX86" s="116"/>
      <c r="VHY86" s="201"/>
      <c r="VHZ86" s="118"/>
      <c r="VIA86" s="119"/>
      <c r="VIB86" s="119"/>
      <c r="VIC86" s="119"/>
      <c r="VID86" s="119"/>
      <c r="VIE86" s="119"/>
      <c r="VIF86" s="116"/>
      <c r="VIG86" s="201"/>
      <c r="VIH86" s="118"/>
      <c r="VII86" s="119"/>
      <c r="VIJ86" s="119"/>
      <c r="VIK86" s="119"/>
      <c r="VIL86" s="119"/>
      <c r="VIM86" s="119"/>
      <c r="VIN86" s="116"/>
      <c r="VIO86" s="201"/>
      <c r="VIP86" s="118"/>
      <c r="VIQ86" s="119"/>
      <c r="VIR86" s="119"/>
      <c r="VIS86" s="119"/>
      <c r="VIT86" s="119"/>
      <c r="VIU86" s="119"/>
      <c r="VIV86" s="116"/>
      <c r="VIW86" s="201"/>
      <c r="VIX86" s="118"/>
      <c r="VIY86" s="119"/>
      <c r="VIZ86" s="119"/>
      <c r="VJA86" s="119"/>
      <c r="VJB86" s="119"/>
      <c r="VJC86" s="119"/>
      <c r="VJD86" s="116"/>
      <c r="VJE86" s="201"/>
      <c r="VJF86" s="118"/>
      <c r="VJG86" s="119"/>
      <c r="VJH86" s="119"/>
      <c r="VJI86" s="119"/>
      <c r="VJJ86" s="119"/>
      <c r="VJK86" s="119"/>
      <c r="VJL86" s="116"/>
      <c r="VJM86" s="201"/>
      <c r="VJN86" s="118"/>
      <c r="VJO86" s="119"/>
      <c r="VJP86" s="119"/>
      <c r="VJQ86" s="119"/>
      <c r="VJR86" s="119"/>
      <c r="VJS86" s="119"/>
      <c r="VJT86" s="116"/>
      <c r="VJU86" s="201"/>
      <c r="VJV86" s="118"/>
      <c r="VJW86" s="119"/>
      <c r="VJX86" s="119"/>
      <c r="VJY86" s="119"/>
      <c r="VJZ86" s="119"/>
      <c r="VKA86" s="119"/>
      <c r="VKB86" s="116"/>
      <c r="VKC86" s="201"/>
      <c r="VKD86" s="118"/>
      <c r="VKE86" s="119"/>
      <c r="VKF86" s="119"/>
      <c r="VKG86" s="119"/>
      <c r="VKH86" s="119"/>
      <c r="VKI86" s="119"/>
      <c r="VKJ86" s="116"/>
      <c r="VKK86" s="201"/>
      <c r="VKL86" s="118"/>
      <c r="VKM86" s="119"/>
      <c r="VKN86" s="119"/>
      <c r="VKO86" s="119"/>
      <c r="VKP86" s="119"/>
      <c r="VKQ86" s="119"/>
      <c r="VKR86" s="116"/>
      <c r="VKS86" s="201"/>
      <c r="VKT86" s="118"/>
      <c r="VKU86" s="119"/>
      <c r="VKV86" s="119"/>
      <c r="VKW86" s="119"/>
      <c r="VKX86" s="119"/>
      <c r="VKY86" s="119"/>
      <c r="VKZ86" s="116"/>
      <c r="VLA86" s="201"/>
      <c r="VLB86" s="118"/>
      <c r="VLC86" s="119"/>
      <c r="VLD86" s="119"/>
      <c r="VLE86" s="119"/>
      <c r="VLF86" s="119"/>
      <c r="VLG86" s="119"/>
      <c r="VLH86" s="116"/>
      <c r="VLI86" s="201"/>
      <c r="VLJ86" s="118"/>
      <c r="VLK86" s="119"/>
      <c r="VLL86" s="119"/>
      <c r="VLM86" s="119"/>
      <c r="VLN86" s="119"/>
      <c r="VLO86" s="119"/>
      <c r="VLP86" s="116"/>
      <c r="VLQ86" s="201"/>
      <c r="VLR86" s="118"/>
      <c r="VLS86" s="119"/>
      <c r="VLT86" s="119"/>
      <c r="VLU86" s="119"/>
      <c r="VLV86" s="119"/>
      <c r="VLW86" s="119"/>
      <c r="VLX86" s="116"/>
      <c r="VLY86" s="201"/>
      <c r="VLZ86" s="118"/>
      <c r="VMA86" s="119"/>
      <c r="VMB86" s="119"/>
      <c r="VMC86" s="119"/>
      <c r="VMD86" s="119"/>
      <c r="VME86" s="119"/>
      <c r="VMF86" s="116"/>
      <c r="VMG86" s="201"/>
      <c r="VMH86" s="118"/>
      <c r="VMI86" s="119"/>
      <c r="VMJ86" s="119"/>
      <c r="VMK86" s="119"/>
      <c r="VML86" s="119"/>
      <c r="VMM86" s="119"/>
      <c r="VMN86" s="116"/>
      <c r="VMO86" s="201"/>
      <c r="VMP86" s="118"/>
      <c r="VMQ86" s="119"/>
      <c r="VMR86" s="119"/>
      <c r="VMS86" s="119"/>
      <c r="VMT86" s="119"/>
      <c r="VMU86" s="119"/>
      <c r="VMV86" s="116"/>
      <c r="VMW86" s="201"/>
      <c r="VMX86" s="118"/>
      <c r="VMY86" s="119"/>
      <c r="VMZ86" s="119"/>
      <c r="VNA86" s="119"/>
      <c r="VNB86" s="119"/>
      <c r="VNC86" s="119"/>
      <c r="VND86" s="116"/>
      <c r="VNE86" s="201"/>
      <c r="VNF86" s="118"/>
      <c r="VNG86" s="119"/>
      <c r="VNH86" s="119"/>
      <c r="VNI86" s="119"/>
      <c r="VNJ86" s="119"/>
      <c r="VNK86" s="119"/>
      <c r="VNL86" s="116"/>
      <c r="VNM86" s="201"/>
      <c r="VNN86" s="118"/>
      <c r="VNO86" s="119"/>
      <c r="VNP86" s="119"/>
      <c r="VNQ86" s="119"/>
      <c r="VNR86" s="119"/>
      <c r="VNS86" s="119"/>
      <c r="VNT86" s="116"/>
      <c r="VNU86" s="201"/>
      <c r="VNV86" s="118"/>
      <c r="VNW86" s="119"/>
      <c r="VNX86" s="119"/>
      <c r="VNY86" s="119"/>
      <c r="VNZ86" s="119"/>
      <c r="VOA86" s="119"/>
      <c r="VOB86" s="116"/>
      <c r="VOC86" s="201"/>
      <c r="VOD86" s="118"/>
      <c r="VOE86" s="119"/>
      <c r="VOF86" s="119"/>
      <c r="VOG86" s="119"/>
      <c r="VOH86" s="119"/>
      <c r="VOI86" s="119"/>
      <c r="VOJ86" s="116"/>
      <c r="VOK86" s="201"/>
      <c r="VOL86" s="118"/>
      <c r="VOM86" s="119"/>
      <c r="VON86" s="119"/>
      <c r="VOO86" s="119"/>
      <c r="VOP86" s="119"/>
      <c r="VOQ86" s="119"/>
      <c r="VOR86" s="116"/>
      <c r="VOS86" s="201"/>
      <c r="VOT86" s="118"/>
      <c r="VOU86" s="119"/>
      <c r="VOV86" s="119"/>
      <c r="VOW86" s="119"/>
      <c r="VOX86" s="119"/>
      <c r="VOY86" s="119"/>
      <c r="VOZ86" s="116"/>
      <c r="VPA86" s="201"/>
      <c r="VPB86" s="118"/>
      <c r="VPC86" s="119"/>
      <c r="VPD86" s="119"/>
      <c r="VPE86" s="119"/>
      <c r="VPF86" s="119"/>
      <c r="VPG86" s="119"/>
      <c r="VPH86" s="116"/>
      <c r="VPI86" s="201"/>
      <c r="VPJ86" s="118"/>
      <c r="VPK86" s="119"/>
      <c r="VPL86" s="119"/>
      <c r="VPM86" s="119"/>
      <c r="VPN86" s="119"/>
      <c r="VPO86" s="119"/>
      <c r="VPP86" s="116"/>
      <c r="VPQ86" s="201"/>
      <c r="VPR86" s="118"/>
      <c r="VPS86" s="119"/>
      <c r="VPT86" s="119"/>
      <c r="VPU86" s="119"/>
      <c r="VPV86" s="119"/>
      <c r="VPW86" s="119"/>
      <c r="VPX86" s="116"/>
      <c r="VPY86" s="201"/>
      <c r="VPZ86" s="118"/>
      <c r="VQA86" s="119"/>
      <c r="VQB86" s="119"/>
      <c r="VQC86" s="119"/>
      <c r="VQD86" s="119"/>
      <c r="VQE86" s="119"/>
      <c r="VQF86" s="116"/>
      <c r="VQG86" s="201"/>
      <c r="VQH86" s="118"/>
      <c r="VQI86" s="119"/>
      <c r="VQJ86" s="119"/>
      <c r="VQK86" s="119"/>
      <c r="VQL86" s="119"/>
      <c r="VQM86" s="119"/>
      <c r="VQN86" s="116"/>
      <c r="VQO86" s="201"/>
      <c r="VQP86" s="118"/>
      <c r="VQQ86" s="119"/>
      <c r="VQR86" s="119"/>
      <c r="VQS86" s="119"/>
      <c r="VQT86" s="119"/>
      <c r="VQU86" s="119"/>
      <c r="VQV86" s="116"/>
      <c r="VQW86" s="201"/>
      <c r="VQX86" s="118"/>
      <c r="VQY86" s="119"/>
      <c r="VQZ86" s="119"/>
      <c r="VRA86" s="119"/>
      <c r="VRB86" s="119"/>
      <c r="VRC86" s="119"/>
      <c r="VRD86" s="116"/>
      <c r="VRE86" s="201"/>
      <c r="VRF86" s="118"/>
      <c r="VRG86" s="119"/>
      <c r="VRH86" s="119"/>
      <c r="VRI86" s="119"/>
      <c r="VRJ86" s="119"/>
      <c r="VRK86" s="119"/>
      <c r="VRL86" s="116"/>
      <c r="VRM86" s="201"/>
      <c r="VRN86" s="118"/>
      <c r="VRO86" s="119"/>
      <c r="VRP86" s="119"/>
      <c r="VRQ86" s="119"/>
      <c r="VRR86" s="119"/>
      <c r="VRS86" s="119"/>
      <c r="VRT86" s="116"/>
      <c r="VRU86" s="201"/>
      <c r="VRV86" s="118"/>
      <c r="VRW86" s="119"/>
      <c r="VRX86" s="119"/>
      <c r="VRY86" s="119"/>
      <c r="VRZ86" s="119"/>
      <c r="VSA86" s="119"/>
      <c r="VSB86" s="116"/>
      <c r="VSC86" s="201"/>
      <c r="VSD86" s="118"/>
      <c r="VSE86" s="119"/>
      <c r="VSF86" s="119"/>
      <c r="VSG86" s="119"/>
      <c r="VSH86" s="119"/>
      <c r="VSI86" s="119"/>
      <c r="VSJ86" s="116"/>
      <c r="VSK86" s="201"/>
      <c r="VSL86" s="118"/>
      <c r="VSM86" s="119"/>
      <c r="VSN86" s="119"/>
      <c r="VSO86" s="119"/>
      <c r="VSP86" s="119"/>
      <c r="VSQ86" s="119"/>
      <c r="VSR86" s="116"/>
      <c r="VSS86" s="201"/>
      <c r="VST86" s="118"/>
      <c r="VSU86" s="119"/>
      <c r="VSV86" s="119"/>
      <c r="VSW86" s="119"/>
      <c r="VSX86" s="119"/>
      <c r="VSY86" s="119"/>
      <c r="VSZ86" s="116"/>
      <c r="VTA86" s="201"/>
      <c r="VTB86" s="118"/>
      <c r="VTC86" s="119"/>
      <c r="VTD86" s="119"/>
      <c r="VTE86" s="119"/>
      <c r="VTF86" s="119"/>
      <c r="VTG86" s="119"/>
      <c r="VTH86" s="116"/>
      <c r="VTI86" s="201"/>
      <c r="VTJ86" s="118"/>
      <c r="VTK86" s="119"/>
      <c r="VTL86" s="119"/>
      <c r="VTM86" s="119"/>
      <c r="VTN86" s="119"/>
      <c r="VTO86" s="119"/>
      <c r="VTP86" s="116"/>
      <c r="VTQ86" s="201"/>
      <c r="VTR86" s="118"/>
      <c r="VTS86" s="119"/>
      <c r="VTT86" s="119"/>
      <c r="VTU86" s="119"/>
      <c r="VTV86" s="119"/>
      <c r="VTW86" s="119"/>
      <c r="VTX86" s="116"/>
      <c r="VTY86" s="201"/>
      <c r="VTZ86" s="118"/>
      <c r="VUA86" s="119"/>
      <c r="VUB86" s="119"/>
      <c r="VUC86" s="119"/>
      <c r="VUD86" s="119"/>
      <c r="VUE86" s="119"/>
      <c r="VUF86" s="116"/>
      <c r="VUG86" s="201"/>
      <c r="VUH86" s="118"/>
      <c r="VUI86" s="119"/>
      <c r="VUJ86" s="119"/>
      <c r="VUK86" s="119"/>
      <c r="VUL86" s="119"/>
      <c r="VUM86" s="119"/>
      <c r="VUN86" s="116"/>
      <c r="VUO86" s="201"/>
      <c r="VUP86" s="118"/>
      <c r="VUQ86" s="119"/>
      <c r="VUR86" s="119"/>
      <c r="VUS86" s="119"/>
      <c r="VUT86" s="119"/>
      <c r="VUU86" s="119"/>
      <c r="VUV86" s="116"/>
      <c r="VUW86" s="201"/>
      <c r="VUX86" s="118"/>
      <c r="VUY86" s="119"/>
      <c r="VUZ86" s="119"/>
      <c r="VVA86" s="119"/>
      <c r="VVB86" s="119"/>
      <c r="VVC86" s="119"/>
      <c r="VVD86" s="116"/>
      <c r="VVE86" s="201"/>
      <c r="VVF86" s="118"/>
      <c r="VVG86" s="119"/>
      <c r="VVH86" s="119"/>
      <c r="VVI86" s="119"/>
      <c r="VVJ86" s="119"/>
      <c r="VVK86" s="119"/>
      <c r="VVL86" s="116"/>
      <c r="VVM86" s="201"/>
      <c r="VVN86" s="118"/>
      <c r="VVO86" s="119"/>
      <c r="VVP86" s="119"/>
      <c r="VVQ86" s="119"/>
      <c r="VVR86" s="119"/>
      <c r="VVS86" s="119"/>
      <c r="VVT86" s="116"/>
      <c r="VVU86" s="201"/>
      <c r="VVV86" s="118"/>
      <c r="VVW86" s="119"/>
      <c r="VVX86" s="119"/>
      <c r="VVY86" s="119"/>
      <c r="VVZ86" s="119"/>
      <c r="VWA86" s="119"/>
      <c r="VWB86" s="116"/>
      <c r="VWC86" s="201"/>
      <c r="VWD86" s="118"/>
      <c r="VWE86" s="119"/>
      <c r="VWF86" s="119"/>
      <c r="VWG86" s="119"/>
      <c r="VWH86" s="119"/>
      <c r="VWI86" s="119"/>
      <c r="VWJ86" s="116"/>
      <c r="VWK86" s="201"/>
      <c r="VWL86" s="118"/>
      <c r="VWM86" s="119"/>
      <c r="VWN86" s="119"/>
      <c r="VWO86" s="119"/>
      <c r="VWP86" s="119"/>
      <c r="VWQ86" s="119"/>
      <c r="VWR86" s="116"/>
      <c r="VWS86" s="201"/>
      <c r="VWT86" s="118"/>
      <c r="VWU86" s="119"/>
      <c r="VWV86" s="119"/>
      <c r="VWW86" s="119"/>
      <c r="VWX86" s="119"/>
      <c r="VWY86" s="119"/>
      <c r="VWZ86" s="116"/>
      <c r="VXA86" s="201"/>
      <c r="VXB86" s="118"/>
      <c r="VXC86" s="119"/>
      <c r="VXD86" s="119"/>
      <c r="VXE86" s="119"/>
      <c r="VXF86" s="119"/>
      <c r="VXG86" s="119"/>
      <c r="VXH86" s="116"/>
      <c r="VXI86" s="201"/>
      <c r="VXJ86" s="118"/>
      <c r="VXK86" s="119"/>
      <c r="VXL86" s="119"/>
      <c r="VXM86" s="119"/>
      <c r="VXN86" s="119"/>
      <c r="VXO86" s="119"/>
      <c r="VXP86" s="116"/>
      <c r="VXQ86" s="201"/>
      <c r="VXR86" s="118"/>
      <c r="VXS86" s="119"/>
      <c r="VXT86" s="119"/>
      <c r="VXU86" s="119"/>
      <c r="VXV86" s="119"/>
      <c r="VXW86" s="119"/>
      <c r="VXX86" s="116"/>
      <c r="VXY86" s="201"/>
      <c r="VXZ86" s="118"/>
      <c r="VYA86" s="119"/>
      <c r="VYB86" s="119"/>
      <c r="VYC86" s="119"/>
      <c r="VYD86" s="119"/>
      <c r="VYE86" s="119"/>
      <c r="VYF86" s="116"/>
      <c r="VYG86" s="201"/>
      <c r="VYH86" s="118"/>
      <c r="VYI86" s="119"/>
      <c r="VYJ86" s="119"/>
      <c r="VYK86" s="119"/>
      <c r="VYL86" s="119"/>
      <c r="VYM86" s="119"/>
      <c r="VYN86" s="116"/>
      <c r="VYO86" s="201"/>
      <c r="VYP86" s="118"/>
      <c r="VYQ86" s="119"/>
      <c r="VYR86" s="119"/>
      <c r="VYS86" s="119"/>
      <c r="VYT86" s="119"/>
      <c r="VYU86" s="119"/>
      <c r="VYV86" s="116"/>
      <c r="VYW86" s="201"/>
      <c r="VYX86" s="118"/>
      <c r="VYY86" s="119"/>
      <c r="VYZ86" s="119"/>
      <c r="VZA86" s="119"/>
      <c r="VZB86" s="119"/>
      <c r="VZC86" s="119"/>
      <c r="VZD86" s="116"/>
      <c r="VZE86" s="201"/>
      <c r="VZF86" s="118"/>
      <c r="VZG86" s="119"/>
      <c r="VZH86" s="119"/>
      <c r="VZI86" s="119"/>
      <c r="VZJ86" s="119"/>
      <c r="VZK86" s="119"/>
      <c r="VZL86" s="116"/>
      <c r="VZM86" s="201"/>
      <c r="VZN86" s="118"/>
      <c r="VZO86" s="119"/>
      <c r="VZP86" s="119"/>
      <c r="VZQ86" s="119"/>
      <c r="VZR86" s="119"/>
      <c r="VZS86" s="119"/>
      <c r="VZT86" s="116"/>
      <c r="VZU86" s="201"/>
      <c r="VZV86" s="118"/>
      <c r="VZW86" s="119"/>
      <c r="VZX86" s="119"/>
      <c r="VZY86" s="119"/>
      <c r="VZZ86" s="119"/>
      <c r="WAA86" s="119"/>
      <c r="WAB86" s="116"/>
      <c r="WAC86" s="201"/>
      <c r="WAD86" s="118"/>
      <c r="WAE86" s="119"/>
      <c r="WAF86" s="119"/>
      <c r="WAG86" s="119"/>
      <c r="WAH86" s="119"/>
      <c r="WAI86" s="119"/>
      <c r="WAJ86" s="116"/>
      <c r="WAK86" s="201"/>
      <c r="WAL86" s="118"/>
      <c r="WAM86" s="119"/>
      <c r="WAN86" s="119"/>
      <c r="WAO86" s="119"/>
      <c r="WAP86" s="119"/>
      <c r="WAQ86" s="119"/>
      <c r="WAR86" s="116"/>
      <c r="WAS86" s="201"/>
      <c r="WAT86" s="118"/>
      <c r="WAU86" s="119"/>
      <c r="WAV86" s="119"/>
      <c r="WAW86" s="119"/>
      <c r="WAX86" s="119"/>
      <c r="WAY86" s="119"/>
      <c r="WAZ86" s="116"/>
      <c r="WBA86" s="201"/>
      <c r="WBB86" s="118"/>
      <c r="WBC86" s="119"/>
      <c r="WBD86" s="119"/>
      <c r="WBE86" s="119"/>
      <c r="WBF86" s="119"/>
      <c r="WBG86" s="119"/>
      <c r="WBH86" s="116"/>
      <c r="WBI86" s="201"/>
      <c r="WBJ86" s="118"/>
      <c r="WBK86" s="119"/>
      <c r="WBL86" s="119"/>
      <c r="WBM86" s="119"/>
      <c r="WBN86" s="119"/>
      <c r="WBO86" s="119"/>
      <c r="WBP86" s="116"/>
      <c r="WBQ86" s="201"/>
      <c r="WBR86" s="118"/>
      <c r="WBS86" s="119"/>
      <c r="WBT86" s="119"/>
      <c r="WBU86" s="119"/>
      <c r="WBV86" s="119"/>
      <c r="WBW86" s="119"/>
      <c r="WBX86" s="116"/>
      <c r="WBY86" s="201"/>
      <c r="WBZ86" s="118"/>
      <c r="WCA86" s="119"/>
      <c r="WCB86" s="119"/>
      <c r="WCC86" s="119"/>
      <c r="WCD86" s="119"/>
      <c r="WCE86" s="119"/>
      <c r="WCF86" s="116"/>
      <c r="WCG86" s="201"/>
      <c r="WCH86" s="118"/>
      <c r="WCI86" s="119"/>
      <c r="WCJ86" s="119"/>
      <c r="WCK86" s="119"/>
      <c r="WCL86" s="119"/>
      <c r="WCM86" s="119"/>
      <c r="WCN86" s="116"/>
      <c r="WCO86" s="201"/>
      <c r="WCP86" s="118"/>
      <c r="WCQ86" s="119"/>
      <c r="WCR86" s="119"/>
      <c r="WCS86" s="119"/>
      <c r="WCT86" s="119"/>
      <c r="WCU86" s="119"/>
      <c r="WCV86" s="116"/>
      <c r="WCW86" s="201"/>
      <c r="WCX86" s="118"/>
      <c r="WCY86" s="119"/>
      <c r="WCZ86" s="119"/>
      <c r="WDA86" s="119"/>
      <c r="WDB86" s="119"/>
      <c r="WDC86" s="119"/>
      <c r="WDD86" s="116"/>
      <c r="WDE86" s="201"/>
      <c r="WDF86" s="118"/>
      <c r="WDG86" s="119"/>
      <c r="WDH86" s="119"/>
      <c r="WDI86" s="119"/>
      <c r="WDJ86" s="119"/>
      <c r="WDK86" s="119"/>
      <c r="WDL86" s="116"/>
      <c r="WDM86" s="201"/>
      <c r="WDN86" s="118"/>
      <c r="WDO86" s="119"/>
      <c r="WDP86" s="119"/>
      <c r="WDQ86" s="119"/>
      <c r="WDR86" s="119"/>
      <c r="WDS86" s="119"/>
      <c r="WDT86" s="116"/>
      <c r="WDU86" s="201"/>
      <c r="WDV86" s="118"/>
      <c r="WDW86" s="119"/>
      <c r="WDX86" s="119"/>
      <c r="WDY86" s="119"/>
      <c r="WDZ86" s="119"/>
      <c r="WEA86" s="119"/>
      <c r="WEB86" s="116"/>
      <c r="WEC86" s="201"/>
      <c r="WED86" s="118"/>
      <c r="WEE86" s="119"/>
      <c r="WEF86" s="119"/>
      <c r="WEG86" s="119"/>
      <c r="WEH86" s="119"/>
      <c r="WEI86" s="119"/>
      <c r="WEJ86" s="116"/>
      <c r="WEK86" s="201"/>
      <c r="WEL86" s="118"/>
      <c r="WEM86" s="119"/>
      <c r="WEN86" s="119"/>
      <c r="WEO86" s="119"/>
      <c r="WEP86" s="119"/>
      <c r="WEQ86" s="119"/>
      <c r="WER86" s="116"/>
      <c r="WES86" s="201"/>
      <c r="WET86" s="118"/>
      <c r="WEU86" s="119"/>
      <c r="WEV86" s="119"/>
      <c r="WEW86" s="119"/>
      <c r="WEX86" s="119"/>
      <c r="WEY86" s="119"/>
      <c r="WEZ86" s="116"/>
      <c r="WFA86" s="201"/>
      <c r="WFB86" s="118"/>
      <c r="WFC86" s="119"/>
      <c r="WFD86" s="119"/>
      <c r="WFE86" s="119"/>
      <c r="WFF86" s="119"/>
      <c r="WFG86" s="119"/>
      <c r="WFH86" s="116"/>
      <c r="WFI86" s="201"/>
      <c r="WFJ86" s="118"/>
      <c r="WFK86" s="119"/>
      <c r="WFL86" s="119"/>
      <c r="WFM86" s="119"/>
      <c r="WFN86" s="119"/>
      <c r="WFO86" s="119"/>
      <c r="WFP86" s="116"/>
      <c r="WFQ86" s="201"/>
      <c r="WFR86" s="118"/>
      <c r="WFS86" s="119"/>
      <c r="WFT86" s="119"/>
      <c r="WFU86" s="119"/>
      <c r="WFV86" s="119"/>
      <c r="WFW86" s="119"/>
      <c r="WFX86" s="116"/>
      <c r="WFY86" s="201"/>
      <c r="WFZ86" s="118"/>
      <c r="WGA86" s="119"/>
      <c r="WGB86" s="119"/>
      <c r="WGC86" s="119"/>
      <c r="WGD86" s="119"/>
      <c r="WGE86" s="119"/>
      <c r="WGF86" s="116"/>
      <c r="WGG86" s="201"/>
      <c r="WGH86" s="118"/>
      <c r="WGI86" s="119"/>
      <c r="WGJ86" s="119"/>
      <c r="WGK86" s="119"/>
      <c r="WGL86" s="119"/>
      <c r="WGM86" s="119"/>
      <c r="WGN86" s="116"/>
      <c r="WGO86" s="201"/>
      <c r="WGP86" s="118"/>
      <c r="WGQ86" s="119"/>
      <c r="WGR86" s="119"/>
      <c r="WGS86" s="119"/>
      <c r="WGT86" s="119"/>
      <c r="WGU86" s="119"/>
      <c r="WGV86" s="116"/>
      <c r="WGW86" s="201"/>
      <c r="WGX86" s="118"/>
      <c r="WGY86" s="119"/>
      <c r="WGZ86" s="119"/>
      <c r="WHA86" s="119"/>
      <c r="WHB86" s="119"/>
      <c r="WHC86" s="119"/>
      <c r="WHD86" s="116"/>
      <c r="WHE86" s="201"/>
      <c r="WHF86" s="118"/>
      <c r="WHG86" s="119"/>
      <c r="WHH86" s="119"/>
      <c r="WHI86" s="119"/>
      <c r="WHJ86" s="119"/>
      <c r="WHK86" s="119"/>
      <c r="WHL86" s="116"/>
      <c r="WHM86" s="201"/>
      <c r="WHN86" s="118"/>
      <c r="WHO86" s="119"/>
      <c r="WHP86" s="119"/>
      <c r="WHQ86" s="119"/>
      <c r="WHR86" s="119"/>
      <c r="WHS86" s="119"/>
      <c r="WHT86" s="116"/>
      <c r="WHU86" s="201"/>
      <c r="WHV86" s="118"/>
      <c r="WHW86" s="119"/>
      <c r="WHX86" s="119"/>
      <c r="WHY86" s="119"/>
      <c r="WHZ86" s="119"/>
      <c r="WIA86" s="119"/>
      <c r="WIB86" s="116"/>
      <c r="WIC86" s="201"/>
      <c r="WID86" s="118"/>
      <c r="WIE86" s="119"/>
      <c r="WIF86" s="119"/>
      <c r="WIG86" s="119"/>
      <c r="WIH86" s="119"/>
      <c r="WII86" s="119"/>
      <c r="WIJ86" s="116"/>
      <c r="WIK86" s="201"/>
      <c r="WIL86" s="118"/>
      <c r="WIM86" s="119"/>
      <c r="WIN86" s="119"/>
      <c r="WIO86" s="119"/>
      <c r="WIP86" s="119"/>
      <c r="WIQ86" s="119"/>
      <c r="WIR86" s="116"/>
      <c r="WIS86" s="201"/>
      <c r="WIT86" s="118"/>
      <c r="WIU86" s="119"/>
      <c r="WIV86" s="119"/>
      <c r="WIW86" s="119"/>
      <c r="WIX86" s="119"/>
      <c r="WIY86" s="119"/>
      <c r="WIZ86" s="116"/>
      <c r="WJA86" s="201"/>
      <c r="WJB86" s="118"/>
      <c r="WJC86" s="119"/>
      <c r="WJD86" s="119"/>
      <c r="WJE86" s="119"/>
      <c r="WJF86" s="119"/>
      <c r="WJG86" s="119"/>
      <c r="WJH86" s="116"/>
      <c r="WJI86" s="201"/>
      <c r="WJJ86" s="118"/>
      <c r="WJK86" s="119"/>
      <c r="WJL86" s="119"/>
      <c r="WJM86" s="119"/>
      <c r="WJN86" s="119"/>
      <c r="WJO86" s="119"/>
      <c r="WJP86" s="116"/>
      <c r="WJQ86" s="201"/>
      <c r="WJR86" s="118"/>
      <c r="WJS86" s="119"/>
      <c r="WJT86" s="119"/>
      <c r="WJU86" s="119"/>
      <c r="WJV86" s="119"/>
      <c r="WJW86" s="119"/>
      <c r="WJX86" s="116"/>
      <c r="WJY86" s="201"/>
      <c r="WJZ86" s="118"/>
      <c r="WKA86" s="119"/>
      <c r="WKB86" s="119"/>
      <c r="WKC86" s="119"/>
      <c r="WKD86" s="119"/>
      <c r="WKE86" s="119"/>
      <c r="WKF86" s="116"/>
      <c r="WKG86" s="201"/>
      <c r="WKH86" s="118"/>
      <c r="WKI86" s="119"/>
      <c r="WKJ86" s="119"/>
      <c r="WKK86" s="119"/>
      <c r="WKL86" s="119"/>
      <c r="WKM86" s="119"/>
      <c r="WKN86" s="116"/>
      <c r="WKO86" s="201"/>
      <c r="WKP86" s="118"/>
      <c r="WKQ86" s="119"/>
      <c r="WKR86" s="119"/>
      <c r="WKS86" s="119"/>
      <c r="WKT86" s="119"/>
      <c r="WKU86" s="119"/>
      <c r="WKV86" s="116"/>
      <c r="WKW86" s="201"/>
      <c r="WKX86" s="118"/>
      <c r="WKY86" s="119"/>
      <c r="WKZ86" s="119"/>
      <c r="WLA86" s="119"/>
      <c r="WLB86" s="119"/>
      <c r="WLC86" s="119"/>
      <c r="WLD86" s="116"/>
      <c r="WLE86" s="201"/>
      <c r="WLF86" s="118"/>
      <c r="WLG86" s="119"/>
      <c r="WLH86" s="119"/>
      <c r="WLI86" s="119"/>
      <c r="WLJ86" s="119"/>
      <c r="WLK86" s="119"/>
      <c r="WLL86" s="116"/>
      <c r="WLM86" s="201"/>
      <c r="WLN86" s="118"/>
      <c r="WLO86" s="119"/>
      <c r="WLP86" s="119"/>
      <c r="WLQ86" s="119"/>
      <c r="WLR86" s="119"/>
      <c r="WLS86" s="119"/>
      <c r="WLT86" s="116"/>
      <c r="WLU86" s="201"/>
      <c r="WLV86" s="118"/>
      <c r="WLW86" s="119"/>
      <c r="WLX86" s="119"/>
      <c r="WLY86" s="119"/>
      <c r="WLZ86" s="119"/>
      <c r="WMA86" s="119"/>
      <c r="WMB86" s="116"/>
      <c r="WMC86" s="201"/>
      <c r="WMD86" s="118"/>
      <c r="WME86" s="119"/>
      <c r="WMF86" s="119"/>
      <c r="WMG86" s="119"/>
      <c r="WMH86" s="119"/>
      <c r="WMI86" s="119"/>
      <c r="WMJ86" s="116"/>
      <c r="WMK86" s="201"/>
      <c r="WML86" s="118"/>
      <c r="WMM86" s="119"/>
      <c r="WMN86" s="119"/>
      <c r="WMO86" s="119"/>
      <c r="WMP86" s="119"/>
      <c r="WMQ86" s="119"/>
      <c r="WMR86" s="116"/>
      <c r="WMS86" s="201"/>
      <c r="WMT86" s="118"/>
      <c r="WMU86" s="119"/>
      <c r="WMV86" s="119"/>
      <c r="WMW86" s="119"/>
      <c r="WMX86" s="119"/>
      <c r="WMY86" s="119"/>
      <c r="WMZ86" s="116"/>
      <c r="WNA86" s="201"/>
      <c r="WNB86" s="118"/>
      <c r="WNC86" s="119"/>
      <c r="WND86" s="119"/>
      <c r="WNE86" s="119"/>
      <c r="WNF86" s="119"/>
      <c r="WNG86" s="119"/>
      <c r="WNH86" s="116"/>
      <c r="WNI86" s="201"/>
      <c r="WNJ86" s="118"/>
      <c r="WNK86" s="119"/>
      <c r="WNL86" s="119"/>
      <c r="WNM86" s="119"/>
      <c r="WNN86" s="119"/>
      <c r="WNO86" s="119"/>
      <c r="WNP86" s="116"/>
      <c r="WNQ86" s="201"/>
      <c r="WNR86" s="118"/>
      <c r="WNS86" s="119"/>
      <c r="WNT86" s="119"/>
      <c r="WNU86" s="119"/>
      <c r="WNV86" s="119"/>
      <c r="WNW86" s="119"/>
      <c r="WNX86" s="116"/>
      <c r="WNY86" s="201"/>
      <c r="WNZ86" s="118"/>
      <c r="WOA86" s="119"/>
      <c r="WOB86" s="119"/>
      <c r="WOC86" s="119"/>
      <c r="WOD86" s="119"/>
      <c r="WOE86" s="119"/>
      <c r="WOF86" s="116"/>
      <c r="WOG86" s="201"/>
      <c r="WOH86" s="118"/>
      <c r="WOI86" s="119"/>
      <c r="WOJ86" s="119"/>
      <c r="WOK86" s="119"/>
      <c r="WOL86" s="119"/>
      <c r="WOM86" s="119"/>
      <c r="WON86" s="116"/>
      <c r="WOO86" s="201"/>
      <c r="WOP86" s="118"/>
      <c r="WOQ86" s="119"/>
      <c r="WOR86" s="119"/>
      <c r="WOS86" s="119"/>
      <c r="WOT86" s="119"/>
      <c r="WOU86" s="119"/>
      <c r="WOV86" s="116"/>
      <c r="WOW86" s="201"/>
      <c r="WOX86" s="118"/>
      <c r="WOY86" s="119"/>
      <c r="WOZ86" s="119"/>
      <c r="WPA86" s="119"/>
      <c r="WPB86" s="119"/>
      <c r="WPC86" s="119"/>
      <c r="WPD86" s="116"/>
      <c r="WPE86" s="201"/>
      <c r="WPF86" s="118"/>
      <c r="WPG86" s="119"/>
      <c r="WPH86" s="119"/>
      <c r="WPI86" s="119"/>
      <c r="WPJ86" s="119"/>
      <c r="WPK86" s="119"/>
      <c r="WPL86" s="116"/>
      <c r="WPM86" s="201"/>
      <c r="WPN86" s="118"/>
      <c r="WPO86" s="119"/>
      <c r="WPP86" s="119"/>
      <c r="WPQ86" s="119"/>
      <c r="WPR86" s="119"/>
      <c r="WPS86" s="119"/>
      <c r="WPT86" s="116"/>
      <c r="WPU86" s="201"/>
      <c r="WPV86" s="118"/>
      <c r="WPW86" s="119"/>
      <c r="WPX86" s="119"/>
      <c r="WPY86" s="119"/>
      <c r="WPZ86" s="119"/>
      <c r="WQA86" s="119"/>
      <c r="WQB86" s="116"/>
      <c r="WQC86" s="201"/>
      <c r="WQD86" s="118"/>
      <c r="WQE86" s="119"/>
      <c r="WQF86" s="119"/>
      <c r="WQG86" s="119"/>
      <c r="WQH86" s="119"/>
      <c r="WQI86" s="119"/>
      <c r="WQJ86" s="116"/>
      <c r="WQK86" s="201"/>
      <c r="WQL86" s="118"/>
      <c r="WQM86" s="119"/>
      <c r="WQN86" s="119"/>
      <c r="WQO86" s="119"/>
      <c r="WQP86" s="119"/>
      <c r="WQQ86" s="119"/>
      <c r="WQR86" s="116"/>
      <c r="WQS86" s="201"/>
      <c r="WQT86" s="118"/>
      <c r="WQU86" s="119"/>
      <c r="WQV86" s="119"/>
      <c r="WQW86" s="119"/>
      <c r="WQX86" s="119"/>
      <c r="WQY86" s="119"/>
      <c r="WQZ86" s="116"/>
      <c r="WRA86" s="201"/>
      <c r="WRB86" s="118"/>
      <c r="WRC86" s="119"/>
      <c r="WRD86" s="119"/>
      <c r="WRE86" s="119"/>
      <c r="WRF86" s="119"/>
      <c r="WRG86" s="119"/>
      <c r="WRH86" s="116"/>
      <c r="WRI86" s="201"/>
      <c r="WRJ86" s="118"/>
      <c r="WRK86" s="119"/>
      <c r="WRL86" s="119"/>
      <c r="WRM86" s="119"/>
      <c r="WRN86" s="119"/>
      <c r="WRO86" s="119"/>
      <c r="WRP86" s="116"/>
      <c r="WRQ86" s="201"/>
      <c r="WRR86" s="118"/>
      <c r="WRS86" s="119"/>
      <c r="WRT86" s="119"/>
      <c r="WRU86" s="119"/>
      <c r="WRV86" s="119"/>
      <c r="WRW86" s="119"/>
      <c r="WRX86" s="116"/>
      <c r="WRY86" s="201"/>
      <c r="WRZ86" s="118"/>
      <c r="WSA86" s="119"/>
      <c r="WSB86" s="119"/>
      <c r="WSC86" s="119"/>
      <c r="WSD86" s="119"/>
      <c r="WSE86" s="119"/>
      <c r="WSF86" s="116"/>
      <c r="WSG86" s="201"/>
      <c r="WSH86" s="118"/>
      <c r="WSI86" s="119"/>
      <c r="WSJ86" s="119"/>
      <c r="WSK86" s="119"/>
      <c r="WSL86" s="119"/>
      <c r="WSM86" s="119"/>
      <c r="WSN86" s="116"/>
      <c r="WSO86" s="201"/>
      <c r="WSP86" s="118"/>
      <c r="WSQ86" s="119"/>
      <c r="WSR86" s="119"/>
      <c r="WSS86" s="119"/>
      <c r="WST86" s="119"/>
      <c r="WSU86" s="119"/>
      <c r="WSV86" s="116"/>
      <c r="WSW86" s="201"/>
      <c r="WSX86" s="118"/>
      <c r="WSY86" s="119"/>
      <c r="WSZ86" s="119"/>
      <c r="WTA86" s="119"/>
      <c r="WTB86" s="119"/>
      <c r="WTC86" s="119"/>
      <c r="WTD86" s="116"/>
      <c r="WTE86" s="201"/>
      <c r="WTF86" s="118"/>
      <c r="WTG86" s="119"/>
      <c r="WTH86" s="119"/>
      <c r="WTI86" s="119"/>
      <c r="WTJ86" s="119"/>
      <c r="WTK86" s="119"/>
      <c r="WTL86" s="116"/>
      <c r="WTM86" s="201"/>
      <c r="WTN86" s="118"/>
      <c r="WTO86" s="119"/>
      <c r="WTP86" s="119"/>
      <c r="WTQ86" s="119"/>
      <c r="WTR86" s="119"/>
      <c r="WTS86" s="119"/>
      <c r="WTT86" s="116"/>
      <c r="WTU86" s="201"/>
      <c r="WTV86" s="118"/>
      <c r="WTW86" s="119"/>
      <c r="WTX86" s="119"/>
      <c r="WTY86" s="119"/>
      <c r="WTZ86" s="119"/>
      <c r="WUA86" s="119"/>
      <c r="WUB86" s="116"/>
      <c r="WUC86" s="201"/>
      <c r="WUD86" s="118"/>
      <c r="WUE86" s="119"/>
      <c r="WUF86" s="119"/>
      <c r="WUG86" s="119"/>
      <c r="WUH86" s="119"/>
      <c r="WUI86" s="119"/>
      <c r="WUJ86" s="116"/>
      <c r="WUK86" s="201"/>
      <c r="WUL86" s="118"/>
      <c r="WUM86" s="119"/>
      <c r="WUN86" s="119"/>
      <c r="WUO86" s="119"/>
      <c r="WUP86" s="119"/>
      <c r="WUQ86" s="119"/>
      <c r="WUR86" s="116"/>
      <c r="WUS86" s="201"/>
      <c r="WUT86" s="118"/>
      <c r="WUU86" s="119"/>
      <c r="WUV86" s="119"/>
      <c r="WUW86" s="119"/>
      <c r="WUX86" s="119"/>
      <c r="WUY86" s="119"/>
      <c r="WUZ86" s="116"/>
      <c r="WVA86" s="201"/>
      <c r="WVB86" s="118"/>
      <c r="WVC86" s="119"/>
      <c r="WVD86" s="119"/>
      <c r="WVE86" s="119"/>
      <c r="WVF86" s="119"/>
      <c r="WVG86" s="119"/>
      <c r="WVH86" s="116"/>
      <c r="WVI86" s="201"/>
      <c r="WVJ86" s="118"/>
      <c r="WVK86" s="119"/>
      <c r="WVL86" s="119"/>
      <c r="WVM86" s="119"/>
      <c r="WVN86" s="119"/>
      <c r="WVO86" s="119"/>
      <c r="WVP86" s="116"/>
      <c r="WVQ86" s="201"/>
      <c r="WVR86" s="118"/>
      <c r="WVS86" s="119"/>
      <c r="WVT86" s="119"/>
      <c r="WVU86" s="119"/>
      <c r="WVV86" s="119"/>
      <c r="WVW86" s="119"/>
      <c r="WVX86" s="116"/>
      <c r="WVY86" s="201"/>
      <c r="WVZ86" s="118"/>
      <c r="WWA86" s="119"/>
      <c r="WWB86" s="119"/>
      <c r="WWC86" s="119"/>
      <c r="WWD86" s="119"/>
      <c r="WWE86" s="119"/>
      <c r="WWF86" s="116"/>
      <c r="WWG86" s="201"/>
      <c r="WWH86" s="118"/>
      <c r="WWI86" s="119"/>
      <c r="WWJ86" s="119"/>
      <c r="WWK86" s="119"/>
      <c r="WWL86" s="119"/>
      <c r="WWM86" s="119"/>
      <c r="WWN86" s="116"/>
      <c r="WWO86" s="201"/>
      <c r="WWP86" s="118"/>
      <c r="WWQ86" s="119"/>
      <c r="WWR86" s="119"/>
      <c r="WWS86" s="119"/>
      <c r="WWT86" s="119"/>
      <c r="WWU86" s="119"/>
      <c r="WWV86" s="116"/>
      <c r="WWW86" s="201"/>
      <c r="WWX86" s="118"/>
      <c r="WWY86" s="119"/>
      <c r="WWZ86" s="119"/>
      <c r="WXA86" s="119"/>
      <c r="WXB86" s="119"/>
      <c r="WXC86" s="119"/>
      <c r="WXD86" s="116"/>
      <c r="WXE86" s="201"/>
      <c r="WXF86" s="118"/>
      <c r="WXG86" s="119"/>
      <c r="WXH86" s="119"/>
      <c r="WXI86" s="119"/>
      <c r="WXJ86" s="119"/>
      <c r="WXK86" s="119"/>
      <c r="WXL86" s="116"/>
      <c r="WXM86" s="201"/>
      <c r="WXN86" s="118"/>
      <c r="WXO86" s="119"/>
      <c r="WXP86" s="119"/>
      <c r="WXQ86" s="119"/>
      <c r="WXR86" s="119"/>
      <c r="WXS86" s="119"/>
      <c r="WXT86" s="116"/>
      <c r="WXU86" s="201"/>
      <c r="WXV86" s="118"/>
      <c r="WXW86" s="119"/>
      <c r="WXX86" s="119"/>
      <c r="WXY86" s="119"/>
      <c r="WXZ86" s="119"/>
      <c r="WYA86" s="119"/>
      <c r="WYB86" s="116"/>
      <c r="WYC86" s="201"/>
      <c r="WYD86" s="118"/>
      <c r="WYE86" s="119"/>
      <c r="WYF86" s="119"/>
      <c r="WYG86" s="119"/>
      <c r="WYH86" s="119"/>
      <c r="WYI86" s="119"/>
      <c r="WYJ86" s="116"/>
      <c r="WYK86" s="201"/>
      <c r="WYL86" s="118"/>
      <c r="WYM86" s="119"/>
      <c r="WYN86" s="119"/>
      <c r="WYO86" s="119"/>
      <c r="WYP86" s="119"/>
      <c r="WYQ86" s="119"/>
      <c r="WYR86" s="116"/>
      <c r="WYS86" s="201"/>
      <c r="WYT86" s="118"/>
      <c r="WYU86" s="119"/>
      <c r="WYV86" s="119"/>
      <c r="WYW86" s="119"/>
      <c r="WYX86" s="119"/>
      <c r="WYY86" s="119"/>
      <c r="WYZ86" s="116"/>
      <c r="WZA86" s="201"/>
      <c r="WZB86" s="118"/>
      <c r="WZC86" s="119"/>
      <c r="WZD86" s="119"/>
      <c r="WZE86" s="119"/>
      <c r="WZF86" s="119"/>
      <c r="WZG86" s="119"/>
      <c r="WZH86" s="116"/>
      <c r="WZI86" s="201"/>
      <c r="WZJ86" s="118"/>
      <c r="WZK86" s="119"/>
      <c r="WZL86" s="119"/>
      <c r="WZM86" s="119"/>
      <c r="WZN86" s="119"/>
      <c r="WZO86" s="119"/>
      <c r="WZP86" s="116"/>
      <c r="WZQ86" s="201"/>
      <c r="WZR86" s="118"/>
      <c r="WZS86" s="119"/>
      <c r="WZT86" s="119"/>
      <c r="WZU86" s="119"/>
      <c r="WZV86" s="119"/>
      <c r="WZW86" s="119"/>
      <c r="WZX86" s="116"/>
      <c r="WZY86" s="201"/>
      <c r="WZZ86" s="118"/>
      <c r="XAA86" s="119"/>
      <c r="XAB86" s="119"/>
      <c r="XAC86" s="119"/>
      <c r="XAD86" s="119"/>
      <c r="XAE86" s="119"/>
      <c r="XAF86" s="116"/>
      <c r="XAG86" s="201"/>
      <c r="XAH86" s="118"/>
      <c r="XAI86" s="119"/>
      <c r="XAJ86" s="119"/>
      <c r="XAK86" s="119"/>
      <c r="XAL86" s="119"/>
      <c r="XAM86" s="119"/>
      <c r="XAN86" s="116"/>
      <c r="XAO86" s="201"/>
      <c r="XAP86" s="118"/>
      <c r="XAQ86" s="119"/>
      <c r="XAR86" s="119"/>
      <c r="XAS86" s="119"/>
      <c r="XAT86" s="119"/>
      <c r="XAU86" s="119"/>
      <c r="XAV86" s="116"/>
      <c r="XAW86" s="201"/>
      <c r="XAX86" s="118"/>
      <c r="XAY86" s="119"/>
      <c r="XAZ86" s="119"/>
      <c r="XBA86" s="119"/>
      <c r="XBB86" s="119"/>
      <c r="XBC86" s="119"/>
      <c r="XBD86" s="116"/>
      <c r="XBE86" s="201"/>
      <c r="XBF86" s="118"/>
      <c r="XBG86" s="119"/>
      <c r="XBH86" s="119"/>
      <c r="XBI86" s="119"/>
      <c r="XBJ86" s="119"/>
      <c r="XBK86" s="119"/>
      <c r="XBL86" s="116"/>
      <c r="XBM86" s="201"/>
      <c r="XBN86" s="118"/>
      <c r="XBO86" s="119"/>
      <c r="XBP86" s="119"/>
      <c r="XBQ86" s="119"/>
      <c r="XBR86" s="119"/>
      <c r="XBS86" s="119"/>
      <c r="XBT86" s="116"/>
      <c r="XBU86" s="201"/>
      <c r="XBV86" s="118"/>
      <c r="XBW86" s="119"/>
      <c r="XBX86" s="119"/>
      <c r="XBY86" s="119"/>
      <c r="XBZ86" s="119"/>
      <c r="XCA86" s="119"/>
      <c r="XCB86" s="116"/>
      <c r="XCC86" s="201"/>
      <c r="XCD86" s="118"/>
      <c r="XCE86" s="119"/>
      <c r="XCF86" s="119"/>
      <c r="XCG86" s="119"/>
      <c r="XCH86" s="119"/>
      <c r="XCI86" s="119"/>
      <c r="XCJ86" s="116"/>
      <c r="XCK86" s="201"/>
      <c r="XCL86" s="118"/>
      <c r="XCM86" s="119"/>
      <c r="XCN86" s="119"/>
      <c r="XCO86" s="119"/>
      <c r="XCP86" s="119"/>
      <c r="XCQ86" s="119"/>
      <c r="XCR86" s="116"/>
      <c r="XCS86" s="201"/>
      <c r="XCT86" s="118"/>
      <c r="XCU86" s="119"/>
      <c r="XCV86" s="119"/>
      <c r="XCW86" s="119"/>
      <c r="XCX86" s="119"/>
      <c r="XCY86" s="119"/>
      <c r="XCZ86" s="116"/>
      <c r="XDA86" s="201"/>
      <c r="XDB86" s="118"/>
      <c r="XDC86" s="119"/>
      <c r="XDD86" s="119"/>
      <c r="XDE86" s="119"/>
      <c r="XDF86" s="119"/>
      <c r="XDG86" s="119"/>
      <c r="XDH86" s="116"/>
      <c r="XDI86" s="201"/>
      <c r="XDJ86" s="118"/>
      <c r="XDK86" s="119"/>
      <c r="XDL86" s="119"/>
      <c r="XDM86" s="119"/>
      <c r="XDN86" s="119"/>
      <c r="XDO86" s="119"/>
      <c r="XDP86" s="116"/>
      <c r="XDQ86" s="201"/>
      <c r="XDR86" s="118"/>
      <c r="XDS86" s="119"/>
      <c r="XDT86" s="119"/>
      <c r="XDU86" s="119"/>
      <c r="XDV86" s="119"/>
      <c r="XDW86" s="119"/>
      <c r="XDX86" s="116"/>
      <c r="XDY86" s="201"/>
      <c r="XDZ86" s="118"/>
      <c r="XEA86" s="119"/>
      <c r="XEB86" s="119"/>
      <c r="XEC86" s="119"/>
      <c r="XED86" s="119"/>
      <c r="XEE86" s="119"/>
      <c r="XEF86" s="116"/>
      <c r="XEG86" s="201"/>
      <c r="XEH86" s="118"/>
      <c r="XEI86" s="119"/>
      <c r="XEJ86" s="119"/>
      <c r="XEK86" s="119"/>
      <c r="XEL86" s="119"/>
      <c r="XEM86" s="119"/>
      <c r="XEN86" s="116"/>
      <c r="XEO86" s="201"/>
      <c r="XEP86" s="118"/>
      <c r="XEQ86" s="119"/>
      <c r="XER86" s="119"/>
      <c r="XES86" s="119"/>
      <c r="XET86" s="119"/>
      <c r="XEU86" s="119"/>
      <c r="XEV86" s="116"/>
      <c r="XEW86" s="201"/>
      <c r="XEX86" s="118"/>
      <c r="XEY86" s="119"/>
      <c r="XEZ86" s="119"/>
      <c r="XFA86" s="119"/>
      <c r="XFB86" s="119"/>
      <c r="XFC86" s="119"/>
      <c r="XFD86" s="116"/>
    </row>
    <row r="87" spans="1:16384" s="99" customFormat="1">
      <c r="B87" s="101" t="s">
        <v>531</v>
      </c>
      <c r="C87" s="102"/>
      <c r="D87" s="103"/>
      <c r="E87" s="103"/>
      <c r="F87" s="103"/>
      <c r="G87" s="103"/>
      <c r="H87" s="103"/>
    </row>
    <row r="88" spans="1:16384" s="99" customFormat="1" ht="24.95" customHeight="1">
      <c r="B88" s="562" t="s">
        <v>1019</v>
      </c>
      <c r="C88" s="562"/>
      <c r="D88" s="562"/>
      <c r="E88" s="562"/>
      <c r="F88" s="562"/>
      <c r="G88" s="562"/>
      <c r="H88" s="562"/>
    </row>
    <row r="89" spans="1:16384" s="99" customFormat="1" ht="24.95" customHeight="1">
      <c r="B89" s="357" t="s">
        <v>1447</v>
      </c>
      <c r="C89" s="341"/>
      <c r="D89" s="341"/>
      <c r="E89" s="341"/>
      <c r="F89" s="341"/>
      <c r="G89" s="341"/>
      <c r="H89" s="341"/>
    </row>
    <row r="90" spans="1:16384" s="99" customFormat="1" ht="24.95" customHeight="1">
      <c r="B90" s="357" t="s">
        <v>1383</v>
      </c>
      <c r="C90" s="341"/>
      <c r="D90" s="341"/>
      <c r="E90" s="341"/>
      <c r="F90" s="341"/>
      <c r="G90" s="341"/>
      <c r="H90" s="341"/>
    </row>
    <row r="91" spans="1:16384" s="99" customFormat="1" ht="24.95" customHeight="1">
      <c r="B91" s="557" t="s">
        <v>532</v>
      </c>
      <c r="C91" s="557"/>
      <c r="D91" s="557"/>
      <c r="E91" s="557"/>
      <c r="F91" s="557"/>
      <c r="G91" s="557"/>
      <c r="H91" s="557"/>
    </row>
    <row r="92" spans="1:16384" s="99" customFormat="1" ht="24.95" customHeight="1">
      <c r="B92" s="302"/>
      <c r="C92" s="302"/>
      <c r="D92" s="302"/>
      <c r="E92" s="302"/>
      <c r="F92" s="302"/>
      <c r="G92" s="302"/>
      <c r="H92" s="302"/>
    </row>
    <row r="93" spans="1:16384" s="99" customFormat="1" ht="24.95" customHeight="1">
      <c r="B93" s="563" t="s">
        <v>512</v>
      </c>
      <c r="C93" s="565" t="s">
        <v>513</v>
      </c>
      <c r="D93" s="566"/>
      <c r="E93" s="566"/>
      <c r="F93" s="566"/>
      <c r="G93" s="566"/>
      <c r="H93" s="567"/>
    </row>
    <row r="94" spans="1:16384" s="99" customFormat="1" ht="24.95" customHeight="1">
      <c r="B94" s="564"/>
      <c r="C94" s="104" t="s">
        <v>474</v>
      </c>
      <c r="D94" s="161" t="s">
        <v>501</v>
      </c>
      <c r="E94" s="161" t="s">
        <v>502</v>
      </c>
      <c r="F94" s="123" t="s">
        <v>503</v>
      </c>
      <c r="G94" s="123" t="s">
        <v>504</v>
      </c>
      <c r="H94" s="123" t="s">
        <v>505</v>
      </c>
    </row>
    <row r="95" spans="1:16384" s="99" customFormat="1" ht="24.95" customHeight="1">
      <c r="B95" s="105" t="s">
        <v>533</v>
      </c>
      <c r="C95" s="104" t="s">
        <v>486</v>
      </c>
      <c r="D95" s="128">
        <v>30000</v>
      </c>
      <c r="E95" s="128">
        <v>30000</v>
      </c>
      <c r="F95" s="128">
        <v>30000</v>
      </c>
      <c r="G95" s="128">
        <v>30000</v>
      </c>
      <c r="H95" s="128">
        <v>30000</v>
      </c>
    </row>
    <row r="96" spans="1:16384" s="99" customFormat="1" ht="24.95" customHeight="1">
      <c r="B96" s="105" t="s">
        <v>534</v>
      </c>
      <c r="C96" s="104" t="s">
        <v>486</v>
      </c>
      <c r="D96" s="106">
        <v>40000</v>
      </c>
      <c r="E96" s="106">
        <v>40000</v>
      </c>
      <c r="F96" s="106">
        <v>40000</v>
      </c>
      <c r="G96" s="106">
        <v>40000</v>
      </c>
      <c r="H96" s="106">
        <v>40000</v>
      </c>
    </row>
    <row r="97" spans="2:8" ht="24.95" customHeight="1">
      <c r="B97" s="105" t="s">
        <v>535</v>
      </c>
      <c r="C97" s="104" t="s">
        <v>486</v>
      </c>
      <c r="D97" s="128">
        <v>6000</v>
      </c>
      <c r="E97" s="128">
        <v>6000</v>
      </c>
      <c r="F97" s="128">
        <v>6000</v>
      </c>
      <c r="G97" s="128">
        <v>6000</v>
      </c>
      <c r="H97" s="128">
        <v>6000</v>
      </c>
    </row>
    <row r="98" spans="2:8" ht="24.95" customHeight="1">
      <c r="B98" s="147" t="s">
        <v>1017</v>
      </c>
      <c r="C98" s="303" t="s">
        <v>479</v>
      </c>
      <c r="D98" s="361">
        <v>94</v>
      </c>
      <c r="E98" s="361">
        <v>94</v>
      </c>
      <c r="F98" s="361">
        <v>94</v>
      </c>
      <c r="G98" s="361">
        <v>94</v>
      </c>
      <c r="H98" s="361">
        <v>94</v>
      </c>
    </row>
    <row r="99" spans="2:8" ht="24.95" customHeight="1">
      <c r="B99" s="122" t="s">
        <v>1018</v>
      </c>
      <c r="C99" s="304"/>
      <c r="D99" s="360"/>
      <c r="E99" s="360"/>
      <c r="F99" s="360"/>
      <c r="G99" s="360"/>
      <c r="H99" s="360"/>
    </row>
    <row r="100" spans="2:8" ht="24.95" customHeight="1">
      <c r="B100" s="147" t="s">
        <v>1021</v>
      </c>
      <c r="C100" s="303" t="s">
        <v>479</v>
      </c>
      <c r="D100" s="361">
        <v>94</v>
      </c>
      <c r="E100" s="361">
        <v>94</v>
      </c>
      <c r="F100" s="361">
        <v>94</v>
      </c>
      <c r="G100" s="361">
        <v>94</v>
      </c>
      <c r="H100" s="361">
        <v>94</v>
      </c>
    </row>
    <row r="101" spans="2:8" ht="24.95" customHeight="1">
      <c r="B101" s="122" t="s">
        <v>1022</v>
      </c>
      <c r="C101" s="304"/>
      <c r="D101" s="360"/>
      <c r="E101" s="360"/>
      <c r="F101" s="360"/>
      <c r="G101" s="360"/>
      <c r="H101" s="360"/>
    </row>
    <row r="102" spans="2:8" ht="24.95" customHeight="1">
      <c r="B102" s="129" t="s">
        <v>536</v>
      </c>
      <c r="C102" s="130" t="s">
        <v>486</v>
      </c>
      <c r="D102" s="150">
        <v>120</v>
      </c>
      <c r="E102" s="150">
        <v>1000</v>
      </c>
      <c r="F102" s="150">
        <v>1000</v>
      </c>
      <c r="G102" s="150">
        <v>1000</v>
      </c>
      <c r="H102" s="150">
        <v>1000</v>
      </c>
    </row>
    <row r="103" spans="2:8" ht="24.95" customHeight="1">
      <c r="B103" s="129" t="s">
        <v>537</v>
      </c>
      <c r="C103" s="132" t="s">
        <v>481</v>
      </c>
      <c r="D103" s="131">
        <v>40</v>
      </c>
      <c r="E103" s="131">
        <v>40</v>
      </c>
      <c r="F103" s="131">
        <v>40</v>
      </c>
      <c r="G103" s="131">
        <v>40</v>
      </c>
      <c r="H103" s="131">
        <v>40</v>
      </c>
    </row>
    <row r="104" spans="2:8" s="116" customFormat="1" ht="24.95" customHeight="1">
      <c r="B104" s="113" t="s">
        <v>506</v>
      </c>
      <c r="C104" s="114" t="s">
        <v>507</v>
      </c>
      <c r="D104" s="443">
        <f>D105+D106</f>
        <v>2643820</v>
      </c>
      <c r="E104" s="442">
        <f>E105</f>
        <v>2400300</v>
      </c>
      <c r="F104" s="115"/>
      <c r="G104" s="115"/>
      <c r="H104" s="115"/>
    </row>
    <row r="105" spans="2:8" s="116" customFormat="1" ht="24.95" customHeight="1">
      <c r="B105" s="113" t="s">
        <v>508</v>
      </c>
      <c r="C105" s="114" t="s">
        <v>507</v>
      </c>
      <c r="D105" s="443">
        <f>9308420-6664600</f>
        <v>2643820</v>
      </c>
      <c r="E105" s="443">
        <f>สังเขป!J25</f>
        <v>2400300</v>
      </c>
      <c r="F105" s="134"/>
      <c r="G105" s="134"/>
      <c r="H105" s="134"/>
    </row>
    <row r="106" spans="2:8" s="116" customFormat="1" ht="24.95" customHeight="1">
      <c r="B106" s="113" t="s">
        <v>509</v>
      </c>
      <c r="C106" s="114" t="s">
        <v>507</v>
      </c>
      <c r="D106" s="117"/>
      <c r="E106" s="117"/>
      <c r="F106" s="117"/>
      <c r="G106" s="117"/>
      <c r="H106" s="117"/>
    </row>
    <row r="107" spans="2:8" s="116" customFormat="1" hidden="1">
      <c r="B107" s="153"/>
      <c r="C107" s="154"/>
      <c r="D107" s="155"/>
      <c r="E107" s="155"/>
      <c r="F107" s="155"/>
      <c r="G107" s="155"/>
      <c r="H107" s="155"/>
    </row>
    <row r="108" spans="2:8" s="116" customFormat="1" hidden="1">
      <c r="B108" s="153"/>
      <c r="C108" s="154"/>
      <c r="D108" s="155"/>
      <c r="E108" s="155"/>
      <c r="F108" s="155"/>
      <c r="G108" s="155"/>
      <c r="H108" s="155"/>
    </row>
    <row r="109" spans="2:8" s="116" customFormat="1">
      <c r="B109" s="153"/>
      <c r="C109" s="154"/>
      <c r="D109" s="155"/>
      <c r="E109" s="155"/>
      <c r="F109" s="155"/>
      <c r="G109" s="155"/>
      <c r="H109" s="155"/>
    </row>
    <row r="110" spans="2:8" s="116" customFormat="1" ht="14.25" customHeight="1">
      <c r="B110" s="153"/>
      <c r="C110" s="154"/>
      <c r="D110" s="155"/>
      <c r="E110" s="155"/>
      <c r="F110" s="155"/>
      <c r="G110" s="155"/>
      <c r="H110" s="155"/>
    </row>
    <row r="111" spans="2:8">
      <c r="B111" s="101" t="s">
        <v>538</v>
      </c>
      <c r="C111" s="102"/>
      <c r="D111" s="103"/>
      <c r="E111" s="103"/>
      <c r="F111" s="103"/>
      <c r="G111" s="103"/>
      <c r="H111" s="103"/>
    </row>
    <row r="112" spans="2:8" ht="24.95" customHeight="1">
      <c r="B112" s="562" t="s">
        <v>1023</v>
      </c>
      <c r="C112" s="562"/>
      <c r="D112" s="562"/>
      <c r="E112" s="562"/>
      <c r="F112" s="562"/>
      <c r="G112" s="562"/>
      <c r="H112" s="562"/>
    </row>
    <row r="113" spans="2:8" ht="24.95" customHeight="1">
      <c r="B113" s="357" t="s">
        <v>1024</v>
      </c>
      <c r="C113" s="341"/>
      <c r="D113" s="341"/>
      <c r="E113" s="341"/>
      <c r="F113" s="341"/>
      <c r="G113" s="341"/>
      <c r="H113" s="341"/>
    </row>
    <row r="114" spans="2:8" ht="24.95" customHeight="1">
      <c r="B114" s="357" t="s">
        <v>1025</v>
      </c>
      <c r="C114" s="341"/>
      <c r="D114" s="341"/>
      <c r="E114" s="341"/>
      <c r="F114" s="341"/>
      <c r="G114" s="341"/>
      <c r="H114" s="341"/>
    </row>
    <row r="115" spans="2:8" ht="24.95" customHeight="1">
      <c r="B115" s="357" t="s">
        <v>1026</v>
      </c>
      <c r="C115" s="341"/>
      <c r="D115" s="341"/>
      <c r="E115" s="341"/>
      <c r="F115" s="341"/>
      <c r="G115" s="341"/>
      <c r="H115" s="341"/>
    </row>
    <row r="116" spans="2:8" ht="24.95" customHeight="1">
      <c r="B116" s="357" t="s">
        <v>1027</v>
      </c>
      <c r="C116" s="341"/>
      <c r="D116" s="341"/>
      <c r="E116" s="341"/>
      <c r="F116" s="341"/>
      <c r="G116" s="341"/>
      <c r="H116" s="341"/>
    </row>
    <row r="117" spans="2:8" ht="24.95" customHeight="1">
      <c r="B117" s="551" t="s">
        <v>539</v>
      </c>
      <c r="C117" s="551"/>
      <c r="D117" s="551"/>
      <c r="E117" s="551"/>
      <c r="F117" s="551"/>
      <c r="G117" s="551"/>
      <c r="H117" s="551"/>
    </row>
    <row r="118" spans="2:8" ht="24.95" customHeight="1">
      <c r="B118" s="300"/>
      <c r="C118" s="300"/>
      <c r="D118" s="300"/>
      <c r="E118" s="300"/>
      <c r="F118" s="300"/>
      <c r="G118" s="300"/>
      <c r="H118" s="300"/>
    </row>
    <row r="119" spans="2:8" ht="24.95" customHeight="1">
      <c r="B119" s="558" t="s">
        <v>512</v>
      </c>
      <c r="C119" s="568" t="s">
        <v>513</v>
      </c>
      <c r="D119" s="568"/>
      <c r="E119" s="568"/>
      <c r="F119" s="568"/>
      <c r="G119" s="568"/>
      <c r="H119" s="568"/>
    </row>
    <row r="120" spans="2:8" ht="24.95" customHeight="1">
      <c r="B120" s="558"/>
      <c r="C120" s="104" t="s">
        <v>474</v>
      </c>
      <c r="D120" s="161" t="s">
        <v>501</v>
      </c>
      <c r="E120" s="161" t="s">
        <v>502</v>
      </c>
      <c r="F120" s="123" t="s">
        <v>503</v>
      </c>
      <c r="G120" s="123" t="s">
        <v>504</v>
      </c>
      <c r="H120" s="123" t="s">
        <v>505</v>
      </c>
    </row>
    <row r="121" spans="2:8" ht="24.95" customHeight="1">
      <c r="B121" s="133" t="s">
        <v>540</v>
      </c>
      <c r="C121" s="104" t="s">
        <v>486</v>
      </c>
      <c r="D121" s="106">
        <v>20000</v>
      </c>
      <c r="E121" s="106">
        <v>20000</v>
      </c>
      <c r="F121" s="106">
        <v>20000</v>
      </c>
      <c r="G121" s="106">
        <v>20000</v>
      </c>
      <c r="H121" s="106">
        <v>20000</v>
      </c>
    </row>
    <row r="122" spans="2:8" ht="24.95" customHeight="1">
      <c r="B122" s="133" t="s">
        <v>541</v>
      </c>
      <c r="C122" s="104" t="s">
        <v>542</v>
      </c>
      <c r="D122" s="106">
        <v>4000</v>
      </c>
      <c r="E122" s="106">
        <v>4000</v>
      </c>
      <c r="F122" s="106">
        <v>4000</v>
      </c>
      <c r="G122" s="106">
        <v>4000</v>
      </c>
      <c r="H122" s="106">
        <v>4000</v>
      </c>
    </row>
    <row r="123" spans="2:8" ht="24.95" customHeight="1">
      <c r="B123" s="105" t="s">
        <v>543</v>
      </c>
      <c r="C123" s="104" t="s">
        <v>544</v>
      </c>
      <c r="D123" s="106">
        <v>7000</v>
      </c>
      <c r="E123" s="106">
        <v>7000</v>
      </c>
      <c r="F123" s="106">
        <v>7000</v>
      </c>
      <c r="G123" s="106">
        <v>7000</v>
      </c>
      <c r="H123" s="106">
        <v>7000</v>
      </c>
    </row>
    <row r="124" spans="2:8" ht="24.95" customHeight="1">
      <c r="B124" s="105" t="s">
        <v>545</v>
      </c>
      <c r="C124" s="104" t="s">
        <v>507</v>
      </c>
      <c r="D124" s="106">
        <v>696996000</v>
      </c>
      <c r="E124" s="106">
        <v>579100000</v>
      </c>
      <c r="F124" s="106">
        <v>596473000</v>
      </c>
      <c r="G124" s="106">
        <v>614367000</v>
      </c>
      <c r="H124" s="106">
        <v>632798000</v>
      </c>
    </row>
    <row r="125" spans="2:8" ht="24.95" customHeight="1">
      <c r="B125" s="105" t="s">
        <v>546</v>
      </c>
      <c r="C125" s="104" t="s">
        <v>476</v>
      </c>
      <c r="D125" s="106">
        <v>170</v>
      </c>
      <c r="E125" s="106">
        <v>170</v>
      </c>
      <c r="F125" s="106">
        <v>170</v>
      </c>
      <c r="G125" s="106">
        <v>170</v>
      </c>
      <c r="H125" s="106">
        <v>170</v>
      </c>
    </row>
    <row r="126" spans="2:8" ht="24.95" customHeight="1">
      <c r="B126" s="147" t="s">
        <v>1028</v>
      </c>
      <c r="C126" s="303" t="s">
        <v>1030</v>
      </c>
      <c r="D126" s="361">
        <v>50</v>
      </c>
      <c r="E126" s="361">
        <v>50</v>
      </c>
      <c r="F126" s="361">
        <v>50</v>
      </c>
      <c r="G126" s="361">
        <v>50</v>
      </c>
      <c r="H126" s="361">
        <v>50</v>
      </c>
    </row>
    <row r="127" spans="2:8" ht="24.95" customHeight="1">
      <c r="B127" s="122" t="s">
        <v>1029</v>
      </c>
      <c r="C127" s="304" t="s">
        <v>542</v>
      </c>
      <c r="D127" s="362"/>
      <c r="E127" s="362"/>
      <c r="F127" s="362"/>
      <c r="G127" s="362"/>
      <c r="H127" s="362"/>
    </row>
    <row r="128" spans="2:8" s="116" customFormat="1" ht="24.95" customHeight="1">
      <c r="B128" s="147" t="s">
        <v>1031</v>
      </c>
      <c r="C128" s="303" t="s">
        <v>479</v>
      </c>
      <c r="D128" s="361">
        <v>80</v>
      </c>
      <c r="E128" s="361">
        <v>80</v>
      </c>
      <c r="F128" s="361">
        <v>80</v>
      </c>
      <c r="G128" s="361">
        <v>80</v>
      </c>
      <c r="H128" s="361">
        <v>80</v>
      </c>
    </row>
    <row r="129" spans="2:8" s="116" customFormat="1" ht="24.95" customHeight="1">
      <c r="B129" s="122" t="s">
        <v>1032</v>
      </c>
      <c r="C129" s="304"/>
      <c r="D129" s="362"/>
      <c r="E129" s="362"/>
      <c r="F129" s="362"/>
      <c r="G129" s="362"/>
      <c r="H129" s="362"/>
    </row>
    <row r="130" spans="2:8" s="116" customFormat="1" ht="24.95" customHeight="1">
      <c r="B130" s="147" t="s">
        <v>1033</v>
      </c>
      <c r="C130" s="342" t="s">
        <v>486</v>
      </c>
      <c r="D130" s="358">
        <v>12000</v>
      </c>
      <c r="E130" s="358">
        <v>12000</v>
      </c>
      <c r="F130" s="358">
        <v>12000</v>
      </c>
      <c r="G130" s="358">
        <v>12000</v>
      </c>
      <c r="H130" s="358">
        <v>12000</v>
      </c>
    </row>
    <row r="131" spans="2:8" s="116" customFormat="1" ht="24.95" customHeight="1">
      <c r="B131" s="122" t="s">
        <v>1034</v>
      </c>
      <c r="C131" s="343"/>
      <c r="D131" s="359"/>
      <c r="E131" s="359"/>
      <c r="F131" s="359"/>
      <c r="G131" s="359"/>
      <c r="H131" s="359"/>
    </row>
    <row r="132" spans="2:8" s="116" customFormat="1" ht="24.95" customHeight="1">
      <c r="B132" s="113" t="s">
        <v>506</v>
      </c>
      <c r="C132" s="114" t="s">
        <v>507</v>
      </c>
      <c r="D132" s="443">
        <f>+D133+D134</f>
        <v>1219500</v>
      </c>
      <c r="E132" s="443">
        <f>E133</f>
        <v>1160800</v>
      </c>
      <c r="F132" s="134"/>
      <c r="G132" s="134"/>
      <c r="H132" s="134"/>
    </row>
    <row r="133" spans="2:8" ht="24.95" customHeight="1">
      <c r="B133" s="113" t="s">
        <v>508</v>
      </c>
      <c r="C133" s="114" t="s">
        <v>507</v>
      </c>
      <c r="D133" s="443">
        <f>5504500-4285000</f>
        <v>1219500</v>
      </c>
      <c r="E133" s="443">
        <f>สังเขป!J26</f>
        <v>1160800</v>
      </c>
      <c r="F133" s="134"/>
      <c r="G133" s="134"/>
      <c r="H133" s="134"/>
    </row>
    <row r="134" spans="2:8" ht="24.95" customHeight="1">
      <c r="B134" s="113" t="s">
        <v>509</v>
      </c>
      <c r="C134" s="114" t="s">
        <v>507</v>
      </c>
      <c r="D134" s="134"/>
      <c r="E134" s="134"/>
      <c r="F134" s="134"/>
      <c r="G134" s="134"/>
      <c r="H134" s="134"/>
    </row>
    <row r="135" spans="2:8" ht="21.75" customHeight="1">
      <c r="B135" s="187"/>
      <c r="C135" s="118"/>
      <c r="D135" s="135"/>
      <c r="E135" s="135"/>
      <c r="F135" s="135"/>
      <c r="G135" s="135"/>
      <c r="H135" s="135"/>
    </row>
    <row r="136" spans="2:8">
      <c r="B136" s="101" t="s">
        <v>547</v>
      </c>
      <c r="C136" s="102"/>
      <c r="D136" s="103"/>
      <c r="E136" s="103"/>
      <c r="F136" s="103"/>
      <c r="G136" s="103"/>
      <c r="H136" s="103"/>
    </row>
    <row r="137" spans="2:8" ht="24.95" customHeight="1">
      <c r="B137" s="562" t="s">
        <v>1035</v>
      </c>
      <c r="C137" s="562"/>
      <c r="D137" s="562"/>
      <c r="E137" s="562"/>
      <c r="F137" s="562"/>
      <c r="G137" s="562"/>
      <c r="H137" s="562"/>
    </row>
    <row r="138" spans="2:8" ht="24.95" customHeight="1">
      <c r="B138" s="357" t="s">
        <v>1448</v>
      </c>
      <c r="C138" s="341"/>
      <c r="D138" s="341"/>
      <c r="E138" s="341"/>
      <c r="F138" s="341"/>
      <c r="G138" s="341"/>
      <c r="H138" s="341"/>
    </row>
    <row r="139" spans="2:8" ht="24.95" customHeight="1">
      <c r="B139" s="357" t="s">
        <v>1036</v>
      </c>
      <c r="C139" s="341"/>
      <c r="D139" s="341"/>
      <c r="E139" s="341"/>
      <c r="F139" s="341"/>
      <c r="G139" s="341"/>
      <c r="H139" s="341"/>
    </row>
    <row r="140" spans="2:8" ht="24.95" customHeight="1">
      <c r="B140" s="357" t="s">
        <v>1038</v>
      </c>
      <c r="C140" s="341"/>
      <c r="D140" s="341"/>
      <c r="E140" s="341"/>
      <c r="F140" s="341"/>
      <c r="G140" s="341"/>
      <c r="H140" s="341"/>
    </row>
    <row r="141" spans="2:8" s="121" customFormat="1" ht="24.95" customHeight="1">
      <c r="B141" s="551" t="s">
        <v>1037</v>
      </c>
      <c r="C141" s="551"/>
      <c r="D141" s="551"/>
      <c r="E141" s="551"/>
      <c r="F141" s="551"/>
      <c r="G141" s="551"/>
      <c r="H141" s="551"/>
    </row>
    <row r="142" spans="2:8" s="121" customFormat="1" ht="24.95" customHeight="1">
      <c r="B142" s="300"/>
      <c r="C142" s="300"/>
      <c r="D142" s="300"/>
      <c r="E142" s="300"/>
      <c r="F142" s="300"/>
      <c r="G142" s="300"/>
      <c r="H142" s="300"/>
    </row>
    <row r="143" spans="2:8" ht="24.95" customHeight="1">
      <c r="B143" s="563" t="s">
        <v>512</v>
      </c>
      <c r="C143" s="565" t="s">
        <v>513</v>
      </c>
      <c r="D143" s="566"/>
      <c r="E143" s="566"/>
      <c r="F143" s="566"/>
      <c r="G143" s="566"/>
      <c r="H143" s="567"/>
    </row>
    <row r="144" spans="2:8" ht="24.95" customHeight="1">
      <c r="B144" s="564"/>
      <c r="C144" s="104" t="s">
        <v>474</v>
      </c>
      <c r="D144" s="161" t="s">
        <v>501</v>
      </c>
      <c r="E144" s="161" t="s">
        <v>502</v>
      </c>
      <c r="F144" s="123" t="s">
        <v>503</v>
      </c>
      <c r="G144" s="123" t="s">
        <v>504</v>
      </c>
      <c r="H144" s="123" t="s">
        <v>505</v>
      </c>
    </row>
    <row r="145" spans="2:8" s="116" customFormat="1" ht="24.95" customHeight="1">
      <c r="B145" s="105" t="s">
        <v>548</v>
      </c>
      <c r="C145" s="104" t="s">
        <v>549</v>
      </c>
      <c r="D145" s="106">
        <v>37000</v>
      </c>
      <c r="E145" s="106">
        <v>2500</v>
      </c>
      <c r="F145" s="106">
        <v>2500</v>
      </c>
      <c r="G145" s="106">
        <v>2500</v>
      </c>
      <c r="H145" s="106">
        <v>2500</v>
      </c>
    </row>
    <row r="146" spans="2:8" s="116" customFormat="1" ht="24.95" customHeight="1">
      <c r="B146" s="105" t="s">
        <v>550</v>
      </c>
      <c r="C146" s="104" t="s">
        <v>486</v>
      </c>
      <c r="D146" s="106">
        <v>6000</v>
      </c>
      <c r="E146" s="106">
        <v>1700</v>
      </c>
      <c r="F146" s="106">
        <v>1700</v>
      </c>
      <c r="G146" s="106">
        <v>1700</v>
      </c>
      <c r="H146" s="106">
        <v>1700</v>
      </c>
    </row>
    <row r="147" spans="2:8" s="116" customFormat="1" ht="24.95" customHeight="1">
      <c r="B147" s="105" t="s">
        <v>551</v>
      </c>
      <c r="C147" s="104" t="s">
        <v>486</v>
      </c>
      <c r="D147" s="106">
        <v>13000</v>
      </c>
      <c r="E147" s="106">
        <v>15200</v>
      </c>
      <c r="F147" s="106">
        <v>15200</v>
      </c>
      <c r="G147" s="106">
        <v>15200</v>
      </c>
      <c r="H147" s="106">
        <v>15200</v>
      </c>
    </row>
    <row r="148" spans="2:8" s="116" customFormat="1" ht="24.95" customHeight="1">
      <c r="B148" s="105" t="s">
        <v>552</v>
      </c>
      <c r="C148" s="104" t="s">
        <v>486</v>
      </c>
      <c r="D148" s="106">
        <v>200</v>
      </c>
      <c r="E148" s="106">
        <v>280</v>
      </c>
      <c r="F148" s="106">
        <v>280</v>
      </c>
      <c r="G148" s="106">
        <v>280</v>
      </c>
      <c r="H148" s="106">
        <v>280</v>
      </c>
    </row>
    <row r="149" spans="2:8" ht="24.95" customHeight="1">
      <c r="B149" s="105" t="s">
        <v>553</v>
      </c>
      <c r="C149" s="104" t="s">
        <v>486</v>
      </c>
      <c r="D149" s="106">
        <v>270</v>
      </c>
      <c r="E149" s="106">
        <v>30</v>
      </c>
      <c r="F149" s="106">
        <v>30</v>
      </c>
      <c r="G149" s="106">
        <v>30</v>
      </c>
      <c r="H149" s="106">
        <v>30</v>
      </c>
    </row>
    <row r="150" spans="2:8" ht="24.95" customHeight="1">
      <c r="B150" s="147" t="s">
        <v>1039</v>
      </c>
      <c r="C150" s="342" t="s">
        <v>486</v>
      </c>
      <c r="D150" s="358">
        <v>150</v>
      </c>
      <c r="E150" s="358">
        <v>350</v>
      </c>
      <c r="F150" s="358">
        <v>350</v>
      </c>
      <c r="G150" s="358">
        <v>350</v>
      </c>
      <c r="H150" s="358">
        <v>350</v>
      </c>
    </row>
    <row r="151" spans="2:8" ht="24.95" customHeight="1">
      <c r="B151" s="122" t="s">
        <v>1040</v>
      </c>
      <c r="C151" s="343"/>
      <c r="D151" s="359"/>
      <c r="E151" s="359"/>
      <c r="F151" s="359"/>
      <c r="G151" s="359"/>
      <c r="H151" s="359"/>
    </row>
    <row r="152" spans="2:8" ht="24.95" customHeight="1">
      <c r="B152" s="147" t="s">
        <v>1041</v>
      </c>
      <c r="C152" s="342" t="s">
        <v>479</v>
      </c>
      <c r="D152" s="358">
        <v>98</v>
      </c>
      <c r="E152" s="358">
        <v>98</v>
      </c>
      <c r="F152" s="358">
        <v>98</v>
      </c>
      <c r="G152" s="358">
        <v>98</v>
      </c>
      <c r="H152" s="358">
        <v>98</v>
      </c>
    </row>
    <row r="153" spans="2:8" ht="24.95" customHeight="1">
      <c r="B153" s="122" t="s">
        <v>1042</v>
      </c>
      <c r="C153" s="343"/>
      <c r="D153" s="359"/>
      <c r="E153" s="359"/>
      <c r="F153" s="359"/>
      <c r="G153" s="359"/>
      <c r="H153" s="359"/>
    </row>
    <row r="154" spans="2:8" ht="24.95" customHeight="1">
      <c r="B154" s="105" t="s">
        <v>554</v>
      </c>
      <c r="C154" s="104" t="s">
        <v>486</v>
      </c>
      <c r="D154" s="111">
        <v>0</v>
      </c>
      <c r="E154" s="111">
        <v>0</v>
      </c>
      <c r="F154" s="111">
        <v>0</v>
      </c>
      <c r="G154" s="111">
        <v>0</v>
      </c>
      <c r="H154" s="111">
        <v>0</v>
      </c>
    </row>
    <row r="155" spans="2:8" ht="24.95" customHeight="1">
      <c r="B155" s="147" t="s">
        <v>555</v>
      </c>
      <c r="C155" s="204" t="s">
        <v>1043</v>
      </c>
      <c r="D155" s="108">
        <v>0</v>
      </c>
      <c r="E155" s="108">
        <v>0</v>
      </c>
      <c r="F155" s="108">
        <v>0</v>
      </c>
      <c r="G155" s="108">
        <v>0</v>
      </c>
      <c r="H155" s="108">
        <v>0</v>
      </c>
    </row>
    <row r="156" spans="2:8" ht="24.95" customHeight="1">
      <c r="B156" s="363"/>
      <c r="C156" s="366" t="s">
        <v>1044</v>
      </c>
      <c r="D156" s="365"/>
      <c r="E156" s="365"/>
      <c r="F156" s="365"/>
      <c r="G156" s="365"/>
      <c r="H156" s="365"/>
    </row>
    <row r="157" spans="2:8" ht="24.95" customHeight="1">
      <c r="B157" s="363"/>
      <c r="C157" s="364" t="s">
        <v>1046</v>
      </c>
      <c r="D157" s="365"/>
      <c r="E157" s="365"/>
      <c r="F157" s="365"/>
      <c r="G157" s="365"/>
      <c r="H157" s="365"/>
    </row>
    <row r="158" spans="2:8" ht="24.95" customHeight="1">
      <c r="B158" s="122"/>
      <c r="C158" s="367" t="s">
        <v>1045</v>
      </c>
      <c r="D158" s="110"/>
      <c r="E158" s="110"/>
      <c r="F158" s="110"/>
      <c r="G158" s="110"/>
      <c r="H158" s="110"/>
    </row>
    <row r="159" spans="2:8" ht="24.95" customHeight="1">
      <c r="B159" s="113" t="s">
        <v>506</v>
      </c>
      <c r="C159" s="114" t="s">
        <v>507</v>
      </c>
      <c r="D159" s="428">
        <f>+D160+D161</f>
        <v>5326700</v>
      </c>
      <c r="E159" s="442">
        <f>E160</f>
        <v>1946600</v>
      </c>
      <c r="F159" s="115"/>
      <c r="G159" s="115"/>
      <c r="H159" s="115"/>
    </row>
    <row r="160" spans="2:8" ht="24.95" customHeight="1">
      <c r="B160" s="113" t="s">
        <v>508</v>
      </c>
      <c r="C160" s="114" t="s">
        <v>507</v>
      </c>
      <c r="D160" s="443">
        <f>10727100-5400400</f>
        <v>5326700</v>
      </c>
      <c r="E160" s="443">
        <f>สังเขป!J27</f>
        <v>1946600</v>
      </c>
      <c r="F160" s="134"/>
      <c r="G160" s="134"/>
      <c r="H160" s="134"/>
    </row>
    <row r="161" spans="2:8" ht="24.95" customHeight="1">
      <c r="B161" s="113" t="s">
        <v>509</v>
      </c>
      <c r="C161" s="114" t="s">
        <v>507</v>
      </c>
      <c r="D161" s="117"/>
      <c r="E161" s="117"/>
      <c r="F161" s="117"/>
      <c r="G161" s="117"/>
      <c r="H161" s="117"/>
    </row>
    <row r="162" spans="2:8">
      <c r="B162" s="187"/>
      <c r="C162" s="118"/>
      <c r="D162" s="119"/>
      <c r="E162" s="119"/>
      <c r="F162" s="119"/>
      <c r="G162" s="119"/>
      <c r="H162" s="119"/>
    </row>
    <row r="163" spans="2:8">
      <c r="B163" s="187"/>
      <c r="C163" s="118"/>
      <c r="D163" s="119"/>
      <c r="E163" s="119"/>
      <c r="F163" s="119"/>
      <c r="G163" s="119"/>
      <c r="H163" s="119"/>
    </row>
    <row r="164" spans="2:8" hidden="1">
      <c r="B164" s="187"/>
      <c r="C164" s="118"/>
      <c r="D164" s="119"/>
      <c r="E164" s="119"/>
      <c r="F164" s="119"/>
      <c r="G164" s="119"/>
      <c r="H164" s="119"/>
    </row>
    <row r="165" spans="2:8" hidden="1">
      <c r="B165" s="187"/>
      <c r="C165" s="118"/>
      <c r="D165" s="119"/>
      <c r="E165" s="119"/>
      <c r="F165" s="119"/>
      <c r="G165" s="119"/>
      <c r="H165" s="119"/>
    </row>
    <row r="166" spans="2:8" hidden="1">
      <c r="B166" s="187"/>
      <c r="C166" s="118"/>
      <c r="D166" s="119"/>
      <c r="E166" s="119"/>
      <c r="F166" s="119"/>
      <c r="G166" s="119"/>
      <c r="H166" s="119"/>
    </row>
    <row r="167" spans="2:8">
      <c r="B167" s="187"/>
      <c r="C167" s="118"/>
      <c r="D167" s="119"/>
      <c r="E167" s="119"/>
      <c r="F167" s="119"/>
      <c r="G167" s="119"/>
      <c r="H167" s="119"/>
    </row>
    <row r="168" spans="2:8" s="116" customFormat="1">
      <c r="B168" s="101" t="s">
        <v>556</v>
      </c>
      <c r="C168" s="102"/>
      <c r="D168" s="103"/>
      <c r="E168" s="103"/>
      <c r="F168" s="103"/>
      <c r="G168" s="103"/>
      <c r="H168" s="103"/>
    </row>
    <row r="169" spans="2:8" s="116" customFormat="1" ht="24.95" customHeight="1">
      <c r="B169" s="562" t="s">
        <v>1052</v>
      </c>
      <c r="C169" s="562"/>
      <c r="D169" s="562"/>
      <c r="E169" s="562"/>
      <c r="F169" s="562"/>
      <c r="G169" s="562"/>
      <c r="H169" s="562"/>
    </row>
    <row r="170" spans="2:8" s="116" customFormat="1" ht="24.95" customHeight="1">
      <c r="B170" s="357" t="s">
        <v>1051</v>
      </c>
      <c r="C170" s="341"/>
      <c r="D170" s="341"/>
      <c r="E170" s="341"/>
      <c r="F170" s="341"/>
      <c r="G170" s="341"/>
      <c r="H170" s="341"/>
    </row>
    <row r="171" spans="2:8" s="116" customFormat="1" ht="24.95" customHeight="1">
      <c r="B171" s="357" t="s">
        <v>1048</v>
      </c>
      <c r="C171" s="341"/>
      <c r="D171" s="341"/>
      <c r="E171" s="341"/>
      <c r="F171" s="341"/>
      <c r="G171" s="341"/>
      <c r="H171" s="341"/>
    </row>
    <row r="172" spans="2:8" s="116" customFormat="1" ht="24.95" customHeight="1">
      <c r="B172" s="551" t="s">
        <v>1047</v>
      </c>
      <c r="C172" s="551"/>
      <c r="D172" s="551"/>
      <c r="E172" s="551"/>
      <c r="F172" s="551"/>
      <c r="G172" s="551"/>
      <c r="H172" s="551"/>
    </row>
    <row r="173" spans="2:8" s="116" customFormat="1" ht="24.95" customHeight="1">
      <c r="B173" s="300"/>
      <c r="C173" s="300"/>
      <c r="D173" s="300"/>
      <c r="E173" s="300"/>
      <c r="F173" s="300"/>
      <c r="G173" s="300"/>
      <c r="H173" s="300"/>
    </row>
    <row r="174" spans="2:8" ht="24.95" customHeight="1">
      <c r="B174" s="558" t="s">
        <v>512</v>
      </c>
      <c r="C174" s="568" t="s">
        <v>513</v>
      </c>
      <c r="D174" s="568"/>
      <c r="E174" s="568"/>
      <c r="F174" s="568"/>
      <c r="G174" s="568"/>
      <c r="H174" s="568"/>
    </row>
    <row r="175" spans="2:8" ht="24.95" customHeight="1">
      <c r="B175" s="558"/>
      <c r="C175" s="104" t="s">
        <v>474</v>
      </c>
      <c r="D175" s="161" t="s">
        <v>501</v>
      </c>
      <c r="E175" s="161" t="s">
        <v>502</v>
      </c>
      <c r="F175" s="123" t="s">
        <v>503</v>
      </c>
      <c r="G175" s="123" t="s">
        <v>504</v>
      </c>
      <c r="H175" s="123" t="s">
        <v>505</v>
      </c>
    </row>
    <row r="176" spans="2:8" ht="24.95" customHeight="1">
      <c r="B176" s="105" t="s">
        <v>557</v>
      </c>
      <c r="C176" s="104" t="s">
        <v>518</v>
      </c>
      <c r="D176" s="111"/>
      <c r="E176" s="111"/>
      <c r="F176" s="111"/>
      <c r="G176" s="111"/>
      <c r="H176" s="111"/>
    </row>
    <row r="177" spans="2:8" ht="24.95" customHeight="1">
      <c r="B177" s="105" t="s">
        <v>558</v>
      </c>
      <c r="C177" s="104" t="s">
        <v>476</v>
      </c>
      <c r="D177" s="106">
        <v>200</v>
      </c>
      <c r="E177" s="106">
        <v>200</v>
      </c>
      <c r="F177" s="106">
        <v>200</v>
      </c>
      <c r="G177" s="106">
        <v>200</v>
      </c>
      <c r="H177" s="106">
        <v>200</v>
      </c>
    </row>
    <row r="178" spans="2:8" ht="24.95" customHeight="1">
      <c r="B178" s="105" t="s">
        <v>559</v>
      </c>
      <c r="C178" s="104" t="s">
        <v>481</v>
      </c>
      <c r="D178" s="106">
        <v>12</v>
      </c>
      <c r="E178" s="106">
        <v>12</v>
      </c>
      <c r="F178" s="106">
        <v>12</v>
      </c>
      <c r="G178" s="106">
        <v>12</v>
      </c>
      <c r="H178" s="106">
        <v>12</v>
      </c>
    </row>
    <row r="179" spans="2:8" ht="24.95" customHeight="1">
      <c r="B179" s="147" t="s">
        <v>1049</v>
      </c>
      <c r="C179" s="342" t="s">
        <v>481</v>
      </c>
      <c r="D179" s="358">
        <v>60</v>
      </c>
      <c r="E179" s="358">
        <v>60</v>
      </c>
      <c r="F179" s="358">
        <v>60</v>
      </c>
      <c r="G179" s="358">
        <v>60</v>
      </c>
      <c r="H179" s="358">
        <v>60</v>
      </c>
    </row>
    <row r="180" spans="2:8" ht="24.95" customHeight="1">
      <c r="B180" s="122" t="s">
        <v>1050</v>
      </c>
      <c r="C180" s="343"/>
      <c r="D180" s="368"/>
      <c r="E180" s="368"/>
      <c r="F180" s="368"/>
      <c r="G180" s="368"/>
      <c r="H180" s="368"/>
    </row>
    <row r="181" spans="2:8" ht="24.95" customHeight="1">
      <c r="B181" s="136" t="s">
        <v>560</v>
      </c>
      <c r="C181" s="204" t="s">
        <v>486</v>
      </c>
      <c r="D181" s="501" t="s">
        <v>1434</v>
      </c>
      <c r="E181" s="501" t="s">
        <v>1434</v>
      </c>
      <c r="F181" s="501" t="s">
        <v>1435</v>
      </c>
      <c r="G181" s="501" t="s">
        <v>1436</v>
      </c>
      <c r="H181" s="501" t="s">
        <v>1437</v>
      </c>
    </row>
    <row r="182" spans="2:8" ht="24.95" customHeight="1">
      <c r="B182" s="137" t="s">
        <v>561</v>
      </c>
      <c r="C182" s="367"/>
      <c r="D182" s="369"/>
      <c r="E182" s="369"/>
      <c r="F182" s="369"/>
      <c r="G182" s="369"/>
      <c r="H182" s="369"/>
    </row>
    <row r="183" spans="2:8" ht="24.95" customHeight="1">
      <c r="B183" s="113" t="s">
        <v>506</v>
      </c>
      <c r="C183" s="114" t="s">
        <v>507</v>
      </c>
      <c r="D183" s="442">
        <f>+D184+D185</f>
        <v>3628960</v>
      </c>
      <c r="E183" s="442">
        <f>E184</f>
        <v>14925000</v>
      </c>
      <c r="F183" s="115"/>
      <c r="G183" s="115"/>
      <c r="H183" s="115"/>
    </row>
    <row r="184" spans="2:8" ht="24.95" customHeight="1">
      <c r="B184" s="113" t="s">
        <v>508</v>
      </c>
      <c r="C184" s="114" t="s">
        <v>507</v>
      </c>
      <c r="D184" s="443">
        <f>22616490-18987530</f>
        <v>3628960</v>
      </c>
      <c r="E184" s="443">
        <f>สังเขป!J28</f>
        <v>14925000</v>
      </c>
      <c r="F184" s="134"/>
      <c r="G184" s="134"/>
      <c r="H184" s="134"/>
    </row>
    <row r="185" spans="2:8" ht="24.95" customHeight="1">
      <c r="B185" s="113" t="s">
        <v>509</v>
      </c>
      <c r="C185" s="114" t="s">
        <v>507</v>
      </c>
      <c r="D185" s="117"/>
      <c r="E185" s="117"/>
      <c r="F185" s="117"/>
      <c r="G185" s="117"/>
      <c r="H185" s="117"/>
    </row>
    <row r="186" spans="2:8" s="121" customFormat="1" ht="16.5" customHeight="1">
      <c r="B186" s="99"/>
      <c r="C186" s="138"/>
      <c r="D186" s="99"/>
      <c r="E186" s="99"/>
      <c r="F186" s="99"/>
      <c r="G186" s="99"/>
      <c r="H186" s="99"/>
    </row>
    <row r="187" spans="2:8" s="116" customFormat="1">
      <c r="B187" s="101" t="s">
        <v>562</v>
      </c>
      <c r="C187" s="102"/>
      <c r="D187" s="103"/>
      <c r="E187" s="103"/>
      <c r="F187" s="103"/>
      <c r="G187" s="103"/>
      <c r="H187" s="103"/>
    </row>
    <row r="188" spans="2:8" s="116" customFormat="1" ht="24.95" customHeight="1">
      <c r="B188" s="562" t="s">
        <v>1053</v>
      </c>
      <c r="C188" s="562"/>
      <c r="D188" s="562"/>
      <c r="E188" s="562"/>
      <c r="F188" s="562"/>
      <c r="G188" s="562"/>
      <c r="H188" s="562"/>
    </row>
    <row r="189" spans="2:8" s="116" customFormat="1" ht="24.95" customHeight="1">
      <c r="B189" s="357" t="s">
        <v>1054</v>
      </c>
      <c r="C189" s="341"/>
      <c r="D189" s="341"/>
      <c r="E189" s="341"/>
      <c r="F189" s="341"/>
      <c r="G189" s="341"/>
      <c r="H189" s="341"/>
    </row>
    <row r="190" spans="2:8" s="116" customFormat="1" ht="21.75" customHeight="1">
      <c r="B190" s="99" t="s">
        <v>1055</v>
      </c>
      <c r="C190" s="99"/>
      <c r="D190" s="99"/>
      <c r="E190" s="99"/>
      <c r="F190" s="99"/>
      <c r="G190" s="99"/>
      <c r="H190" s="99"/>
    </row>
    <row r="191" spans="2:8" s="116" customFormat="1" ht="21.75" customHeight="1">
      <c r="B191" s="293" t="s">
        <v>1056</v>
      </c>
      <c r="C191" s="99"/>
      <c r="D191" s="99"/>
      <c r="E191" s="99"/>
      <c r="F191" s="99"/>
      <c r="G191" s="99"/>
      <c r="H191" s="99"/>
    </row>
    <row r="192" spans="2:8" s="116" customFormat="1" ht="24.95" customHeight="1">
      <c r="C192" s="99"/>
      <c r="D192" s="99"/>
      <c r="E192" s="99"/>
      <c r="F192" s="99"/>
      <c r="G192" s="99"/>
      <c r="H192" s="99"/>
    </row>
    <row r="193" spans="2:8" ht="24.95" customHeight="1">
      <c r="B193" s="558" t="s">
        <v>512</v>
      </c>
      <c r="C193" s="568" t="s">
        <v>513</v>
      </c>
      <c r="D193" s="568"/>
      <c r="E193" s="568"/>
      <c r="F193" s="568"/>
      <c r="G193" s="568"/>
      <c r="H193" s="568"/>
    </row>
    <row r="194" spans="2:8" ht="24.95" customHeight="1">
      <c r="B194" s="558"/>
      <c r="C194" s="104" t="s">
        <v>474</v>
      </c>
      <c r="D194" s="161" t="s">
        <v>501</v>
      </c>
      <c r="E194" s="161" t="s">
        <v>502</v>
      </c>
      <c r="F194" s="123" t="s">
        <v>503</v>
      </c>
      <c r="G194" s="123" t="s">
        <v>504</v>
      </c>
      <c r="H194" s="123" t="s">
        <v>505</v>
      </c>
    </row>
    <row r="195" spans="2:8" ht="24.95" customHeight="1">
      <c r="B195" s="105" t="s">
        <v>563</v>
      </c>
      <c r="C195" s="186" t="s">
        <v>564</v>
      </c>
      <c r="D195" s="139">
        <v>52</v>
      </c>
      <c r="E195" s="139">
        <v>52</v>
      </c>
      <c r="F195" s="139">
        <v>52</v>
      </c>
      <c r="G195" s="139">
        <v>52</v>
      </c>
      <c r="H195" s="139">
        <v>52</v>
      </c>
    </row>
    <row r="196" spans="2:8" ht="24.95" customHeight="1">
      <c r="B196" s="105" t="s">
        <v>565</v>
      </c>
      <c r="C196" s="104" t="s">
        <v>566</v>
      </c>
      <c r="D196" s="140">
        <v>1</v>
      </c>
      <c r="E196" s="140">
        <v>1</v>
      </c>
      <c r="F196" s="140">
        <v>1</v>
      </c>
      <c r="G196" s="140">
        <v>1</v>
      </c>
      <c r="H196" s="140">
        <v>1</v>
      </c>
    </row>
    <row r="197" spans="2:8" ht="24.95" customHeight="1">
      <c r="B197" s="105" t="s">
        <v>567</v>
      </c>
      <c r="C197" s="104" t="s">
        <v>481</v>
      </c>
      <c r="D197" s="140">
        <v>43</v>
      </c>
      <c r="E197" s="140">
        <v>43</v>
      </c>
      <c r="F197" s="140">
        <v>43</v>
      </c>
      <c r="G197" s="140">
        <v>43</v>
      </c>
      <c r="H197" s="140">
        <v>43</v>
      </c>
    </row>
    <row r="198" spans="2:8" ht="24.95" customHeight="1">
      <c r="B198" s="105" t="s">
        <v>568</v>
      </c>
      <c r="C198" s="104" t="s">
        <v>569</v>
      </c>
      <c r="D198" s="140" t="s">
        <v>570</v>
      </c>
      <c r="E198" s="140" t="s">
        <v>570</v>
      </c>
      <c r="F198" s="140" t="s">
        <v>570</v>
      </c>
      <c r="G198" s="140" t="s">
        <v>697</v>
      </c>
      <c r="H198" s="140" t="s">
        <v>697</v>
      </c>
    </row>
    <row r="199" spans="2:8" ht="24.95" customHeight="1">
      <c r="B199" s="136" t="s">
        <v>1057</v>
      </c>
      <c r="C199" s="342" t="s">
        <v>479</v>
      </c>
      <c r="D199" s="370">
        <v>90</v>
      </c>
      <c r="E199" s="370">
        <v>90</v>
      </c>
      <c r="F199" s="370">
        <v>90</v>
      </c>
      <c r="G199" s="370">
        <v>90</v>
      </c>
      <c r="H199" s="370">
        <v>90</v>
      </c>
    </row>
    <row r="200" spans="2:8" ht="24.95" customHeight="1">
      <c r="B200" s="137" t="s">
        <v>1042</v>
      </c>
      <c r="C200" s="343"/>
      <c r="D200" s="371"/>
      <c r="E200" s="371"/>
      <c r="F200" s="371"/>
      <c r="G200" s="371"/>
      <c r="H200" s="371"/>
    </row>
    <row r="201" spans="2:8" ht="24.95" customHeight="1">
      <c r="B201" s="113" t="s">
        <v>506</v>
      </c>
      <c r="C201" s="114" t="s">
        <v>507</v>
      </c>
      <c r="D201" s="442">
        <f>+D202+D203</f>
        <v>8505970</v>
      </c>
      <c r="E201" s="442">
        <f>E202</f>
        <v>2157500</v>
      </c>
      <c r="F201" s="115"/>
      <c r="G201" s="115"/>
      <c r="H201" s="115"/>
    </row>
    <row r="202" spans="2:8" ht="24.95" customHeight="1">
      <c r="B202" s="113" t="s">
        <v>508</v>
      </c>
      <c r="C202" s="114" t="s">
        <v>507</v>
      </c>
      <c r="D202" s="443">
        <f>46470500-37964530</f>
        <v>8505970</v>
      </c>
      <c r="E202" s="443">
        <f>สังเขป!J29</f>
        <v>2157500</v>
      </c>
      <c r="F202" s="134"/>
      <c r="G202" s="134"/>
      <c r="H202" s="134"/>
    </row>
    <row r="203" spans="2:8" ht="24.95" customHeight="1">
      <c r="B203" s="113" t="s">
        <v>509</v>
      </c>
      <c r="C203" s="114" t="s">
        <v>507</v>
      </c>
      <c r="D203" s="117"/>
      <c r="E203" s="117"/>
      <c r="F203" s="117"/>
      <c r="G203" s="117"/>
      <c r="H203" s="117"/>
    </row>
    <row r="204" spans="2:8" hidden="1">
      <c r="B204" s="187"/>
      <c r="C204" s="118"/>
      <c r="D204" s="119"/>
      <c r="E204" s="119"/>
      <c r="F204" s="119"/>
      <c r="G204" s="119"/>
      <c r="H204" s="119"/>
    </row>
    <row r="205" spans="2:8">
      <c r="B205" s="101" t="s">
        <v>571</v>
      </c>
      <c r="C205" s="102"/>
      <c r="D205" s="103"/>
      <c r="E205" s="103"/>
      <c r="F205" s="103"/>
      <c r="G205" s="103"/>
      <c r="H205" s="103"/>
    </row>
    <row r="206" spans="2:8" ht="24.95" customHeight="1">
      <c r="B206" s="562" t="s">
        <v>1058</v>
      </c>
      <c r="C206" s="562"/>
      <c r="D206" s="562"/>
      <c r="E206" s="562"/>
      <c r="F206" s="562"/>
      <c r="G206" s="562"/>
      <c r="H206" s="562"/>
    </row>
    <row r="207" spans="2:8" ht="24.95" customHeight="1">
      <c r="B207" s="357" t="s">
        <v>1059</v>
      </c>
      <c r="C207" s="341"/>
      <c r="D207" s="341"/>
      <c r="E207" s="341"/>
      <c r="F207" s="341"/>
      <c r="G207" s="341"/>
      <c r="H207" s="341"/>
    </row>
    <row r="208" spans="2:8" ht="24.95" customHeight="1">
      <c r="B208" s="341" t="s">
        <v>1060</v>
      </c>
      <c r="C208" s="341"/>
      <c r="D208" s="341"/>
      <c r="E208" s="341"/>
      <c r="F208" s="341"/>
      <c r="G208" s="341"/>
      <c r="H208" s="341"/>
    </row>
    <row r="209" spans="2:8" ht="24.95" customHeight="1">
      <c r="B209" s="551" t="s">
        <v>572</v>
      </c>
      <c r="C209" s="551"/>
      <c r="D209" s="551"/>
      <c r="E209" s="551"/>
      <c r="F209" s="551"/>
      <c r="G209" s="551"/>
      <c r="H209" s="551"/>
    </row>
    <row r="210" spans="2:8" s="116" customFormat="1" ht="24.95" customHeight="1"/>
    <row r="211" spans="2:8" s="116" customFormat="1" ht="24.95" customHeight="1">
      <c r="B211" s="558" t="s">
        <v>512</v>
      </c>
      <c r="C211" s="568" t="s">
        <v>513</v>
      </c>
      <c r="D211" s="568"/>
      <c r="E211" s="568"/>
      <c r="F211" s="568"/>
      <c r="G211" s="568"/>
      <c r="H211" s="568"/>
    </row>
    <row r="212" spans="2:8" ht="24.95" customHeight="1">
      <c r="B212" s="558"/>
      <c r="C212" s="104" t="s">
        <v>474</v>
      </c>
      <c r="D212" s="161" t="s">
        <v>501</v>
      </c>
      <c r="E212" s="161" t="s">
        <v>502</v>
      </c>
      <c r="F212" s="123" t="s">
        <v>503</v>
      </c>
      <c r="G212" s="123" t="s">
        <v>504</v>
      </c>
      <c r="H212" s="123" t="s">
        <v>505</v>
      </c>
    </row>
    <row r="213" spans="2:8" ht="24.95" customHeight="1">
      <c r="B213" s="105" t="s">
        <v>573</v>
      </c>
      <c r="C213" s="104" t="s">
        <v>484</v>
      </c>
      <c r="D213" s="106">
        <v>100000</v>
      </c>
      <c r="E213" s="106">
        <v>100000</v>
      </c>
      <c r="F213" s="106">
        <v>100000</v>
      </c>
      <c r="G213" s="106">
        <v>100000</v>
      </c>
      <c r="H213" s="106">
        <v>100000</v>
      </c>
    </row>
    <row r="214" spans="2:8" ht="24.95" customHeight="1">
      <c r="B214" s="105" t="s">
        <v>574</v>
      </c>
      <c r="C214" s="104" t="s">
        <v>575</v>
      </c>
      <c r="D214" s="106" t="s">
        <v>576</v>
      </c>
      <c r="E214" s="106" t="s">
        <v>698</v>
      </c>
      <c r="F214" s="106" t="s">
        <v>698</v>
      </c>
      <c r="G214" s="106" t="s">
        <v>698</v>
      </c>
      <c r="H214" s="106" t="s">
        <v>698</v>
      </c>
    </row>
    <row r="215" spans="2:8" ht="24.95" customHeight="1">
      <c r="B215" s="105" t="s">
        <v>577</v>
      </c>
      <c r="C215" s="104" t="s">
        <v>575</v>
      </c>
      <c r="D215" s="106" t="s">
        <v>578</v>
      </c>
      <c r="E215" s="106" t="s">
        <v>699</v>
      </c>
      <c r="F215" s="106" t="s">
        <v>699</v>
      </c>
      <c r="G215" s="106" t="s">
        <v>699</v>
      </c>
      <c r="H215" s="106" t="s">
        <v>699</v>
      </c>
    </row>
    <row r="216" spans="2:8" ht="24.95" customHeight="1">
      <c r="B216" s="105" t="s">
        <v>579</v>
      </c>
      <c r="C216" s="104" t="s">
        <v>580</v>
      </c>
      <c r="D216" s="141" t="s">
        <v>581</v>
      </c>
      <c r="E216" s="141" t="s">
        <v>581</v>
      </c>
      <c r="F216" s="141" t="s">
        <v>581</v>
      </c>
      <c r="G216" s="141" t="s">
        <v>581</v>
      </c>
      <c r="H216" s="141" t="s">
        <v>581</v>
      </c>
    </row>
    <row r="217" spans="2:8" ht="24.95" customHeight="1">
      <c r="B217" s="147" t="s">
        <v>1061</v>
      </c>
      <c r="C217" s="203" t="s">
        <v>479</v>
      </c>
      <c r="D217" s="189">
        <v>90</v>
      </c>
      <c r="E217" s="142">
        <v>90</v>
      </c>
      <c r="F217" s="142">
        <v>90</v>
      </c>
      <c r="G217" s="142">
        <v>90</v>
      </c>
      <c r="H217" s="142">
        <v>90</v>
      </c>
    </row>
    <row r="218" spans="2:8" ht="24.95" customHeight="1">
      <c r="B218" s="122" t="s">
        <v>1062</v>
      </c>
      <c r="C218" s="304"/>
      <c r="D218" s="190"/>
      <c r="E218" s="372"/>
      <c r="F218" s="372"/>
      <c r="G218" s="372"/>
      <c r="H218" s="372"/>
    </row>
    <row r="219" spans="2:8" ht="24.95" customHeight="1">
      <c r="B219" s="147" t="s">
        <v>1063</v>
      </c>
      <c r="C219" s="342" t="s">
        <v>479</v>
      </c>
      <c r="D219" s="306">
        <v>90</v>
      </c>
      <c r="E219" s="306">
        <v>90</v>
      </c>
      <c r="F219" s="306">
        <v>90</v>
      </c>
      <c r="G219" s="306">
        <v>90</v>
      </c>
      <c r="H219" s="306">
        <v>90</v>
      </c>
    </row>
    <row r="220" spans="2:8" ht="24.95" customHeight="1">
      <c r="B220" s="122" t="s">
        <v>1020</v>
      </c>
      <c r="C220" s="343"/>
      <c r="D220" s="307"/>
      <c r="E220" s="307"/>
      <c r="F220" s="307"/>
      <c r="G220" s="307"/>
      <c r="H220" s="307"/>
    </row>
    <row r="221" spans="2:8" ht="24.95" customHeight="1">
      <c r="B221" s="113" t="s">
        <v>506</v>
      </c>
      <c r="C221" s="114" t="s">
        <v>507</v>
      </c>
      <c r="D221" s="442">
        <f>+D222+D223</f>
        <v>13562970</v>
      </c>
      <c r="E221" s="442">
        <f>E222</f>
        <v>20012600</v>
      </c>
      <c r="F221" s="115"/>
      <c r="G221" s="115"/>
      <c r="H221" s="115"/>
    </row>
    <row r="222" spans="2:8" ht="24.95" customHeight="1">
      <c r="B222" s="113" t="s">
        <v>508</v>
      </c>
      <c r="C222" s="114" t="s">
        <v>507</v>
      </c>
      <c r="D222" s="443">
        <f>51601210-38038240</f>
        <v>13562970</v>
      </c>
      <c r="E222" s="443">
        <f>สังเขป!J30</f>
        <v>20012600</v>
      </c>
      <c r="F222" s="117"/>
      <c r="G222" s="117"/>
      <c r="H222" s="117"/>
    </row>
    <row r="223" spans="2:8" ht="24.95" customHeight="1">
      <c r="B223" s="113" t="s">
        <v>509</v>
      </c>
      <c r="C223" s="114" t="s">
        <v>507</v>
      </c>
      <c r="D223" s="117"/>
      <c r="E223" s="117"/>
      <c r="F223" s="117"/>
      <c r="G223" s="117"/>
      <c r="H223" s="117"/>
    </row>
    <row r="224" spans="2:8" ht="24.95" customHeight="1"/>
    <row r="225" spans="2:8">
      <c r="B225" s="101" t="s">
        <v>582</v>
      </c>
      <c r="C225" s="102"/>
      <c r="D225" s="103"/>
      <c r="E225" s="103"/>
      <c r="F225" s="103"/>
      <c r="G225" s="103"/>
      <c r="H225" s="103"/>
    </row>
    <row r="226" spans="2:8" ht="24.95" customHeight="1">
      <c r="B226" s="562" t="s">
        <v>1064</v>
      </c>
      <c r="C226" s="562"/>
      <c r="D226" s="562"/>
      <c r="E226" s="562"/>
      <c r="F226" s="562"/>
      <c r="G226" s="562"/>
      <c r="H226" s="562"/>
    </row>
    <row r="227" spans="2:8" ht="24.95" customHeight="1">
      <c r="B227" s="357" t="s">
        <v>1065</v>
      </c>
      <c r="C227" s="341"/>
      <c r="D227" s="341"/>
      <c r="E227" s="341"/>
      <c r="F227" s="341"/>
      <c r="G227" s="341"/>
      <c r="H227" s="341"/>
    </row>
    <row r="228" spans="2:8" ht="24.95" customHeight="1">
      <c r="B228" s="551" t="s">
        <v>583</v>
      </c>
      <c r="C228" s="551"/>
      <c r="D228" s="551"/>
      <c r="E228" s="551"/>
      <c r="F228" s="551"/>
      <c r="G228" s="551"/>
      <c r="H228" s="551"/>
    </row>
    <row r="229" spans="2:8" ht="24.95" customHeight="1">
      <c r="C229" s="99"/>
    </row>
    <row r="230" spans="2:8" ht="24.95" customHeight="1">
      <c r="B230" s="563" t="s">
        <v>512</v>
      </c>
      <c r="C230" s="565" t="s">
        <v>513</v>
      </c>
      <c r="D230" s="566"/>
      <c r="E230" s="566"/>
      <c r="F230" s="566"/>
      <c r="G230" s="566"/>
      <c r="H230" s="567"/>
    </row>
    <row r="231" spans="2:8" ht="24.95" customHeight="1">
      <c r="B231" s="564"/>
      <c r="C231" s="104" t="s">
        <v>474</v>
      </c>
      <c r="D231" s="161" t="s">
        <v>501</v>
      </c>
      <c r="E231" s="161" t="s">
        <v>502</v>
      </c>
      <c r="F231" s="123" t="s">
        <v>503</v>
      </c>
      <c r="G231" s="123" t="s">
        <v>504</v>
      </c>
      <c r="H231" s="123" t="s">
        <v>505</v>
      </c>
    </row>
    <row r="232" spans="2:8" s="116" customFormat="1" ht="24.95" customHeight="1">
      <c r="B232" s="144" t="s">
        <v>584</v>
      </c>
      <c r="C232" s="104" t="s">
        <v>518</v>
      </c>
      <c r="D232" s="106">
        <v>700000</v>
      </c>
      <c r="E232" s="106">
        <v>700000</v>
      </c>
      <c r="F232" s="106">
        <v>700000</v>
      </c>
      <c r="G232" s="106">
        <v>700000</v>
      </c>
      <c r="H232" s="106">
        <v>700000</v>
      </c>
    </row>
    <row r="233" spans="2:8" s="116" customFormat="1" ht="24.95" customHeight="1">
      <c r="B233" s="105" t="s">
        <v>585</v>
      </c>
      <c r="C233" s="104" t="s">
        <v>586</v>
      </c>
      <c r="D233" s="106">
        <v>7000</v>
      </c>
      <c r="E233" s="106">
        <v>7000</v>
      </c>
      <c r="F233" s="106">
        <v>7000</v>
      </c>
      <c r="G233" s="106">
        <v>7000</v>
      </c>
      <c r="H233" s="106">
        <v>7000</v>
      </c>
    </row>
    <row r="234" spans="2:8" s="116" customFormat="1" ht="24.95" customHeight="1">
      <c r="B234" s="105" t="s">
        <v>587</v>
      </c>
      <c r="C234" s="104" t="s">
        <v>588</v>
      </c>
      <c r="D234" s="106">
        <v>150000</v>
      </c>
      <c r="E234" s="106">
        <v>150000</v>
      </c>
      <c r="F234" s="106">
        <v>150000</v>
      </c>
      <c r="G234" s="106">
        <v>150000</v>
      </c>
      <c r="H234" s="106">
        <v>150000</v>
      </c>
    </row>
    <row r="235" spans="2:8" ht="24.95" customHeight="1">
      <c r="B235" s="105" t="s">
        <v>589</v>
      </c>
      <c r="C235" s="104" t="s">
        <v>486</v>
      </c>
      <c r="D235" s="106">
        <v>90</v>
      </c>
      <c r="E235" s="106">
        <v>90</v>
      </c>
      <c r="F235" s="106">
        <v>90</v>
      </c>
      <c r="G235" s="106">
        <v>90</v>
      </c>
      <c r="H235" s="106">
        <v>90</v>
      </c>
    </row>
    <row r="236" spans="2:8" ht="24.95" customHeight="1">
      <c r="B236" s="105" t="s">
        <v>590</v>
      </c>
      <c r="C236" s="104" t="s">
        <v>481</v>
      </c>
      <c r="D236" s="106">
        <v>40</v>
      </c>
      <c r="E236" s="106">
        <v>40</v>
      </c>
      <c r="F236" s="106">
        <v>40</v>
      </c>
      <c r="G236" s="106">
        <v>40</v>
      </c>
      <c r="H236" s="106">
        <v>40</v>
      </c>
    </row>
    <row r="237" spans="2:8" ht="24.95" customHeight="1">
      <c r="B237" s="113" t="s">
        <v>506</v>
      </c>
      <c r="C237" s="114" t="s">
        <v>507</v>
      </c>
      <c r="D237" s="443">
        <f>D238+D239</f>
        <v>10406700</v>
      </c>
      <c r="E237" s="442">
        <f>E238</f>
        <v>8995700</v>
      </c>
      <c r="F237" s="115"/>
      <c r="G237" s="115"/>
      <c r="H237" s="115"/>
    </row>
    <row r="238" spans="2:8" ht="24.95" customHeight="1">
      <c r="B238" s="113" t="s">
        <v>508</v>
      </c>
      <c r="C238" s="114" t="s">
        <v>507</v>
      </c>
      <c r="D238" s="443">
        <f>30275300-19868600</f>
        <v>10406700</v>
      </c>
      <c r="E238" s="443">
        <f>สังเขป!J31</f>
        <v>8995700</v>
      </c>
      <c r="F238" s="117"/>
      <c r="G238" s="117"/>
      <c r="H238" s="117"/>
    </row>
    <row r="239" spans="2:8">
      <c r="B239" s="113" t="s">
        <v>509</v>
      </c>
      <c r="C239" s="114" t="s">
        <v>507</v>
      </c>
      <c r="D239" s="117"/>
      <c r="E239" s="117"/>
      <c r="F239" s="117"/>
      <c r="G239" s="117"/>
      <c r="H239" s="117"/>
    </row>
    <row r="240" spans="2:8" hidden="1"/>
    <row r="241" spans="2:8">
      <c r="B241" s="101" t="s">
        <v>591</v>
      </c>
      <c r="C241" s="102"/>
      <c r="D241" s="103"/>
      <c r="E241" s="103"/>
      <c r="F241" s="103"/>
      <c r="G241" s="103"/>
      <c r="H241" s="103"/>
    </row>
    <row r="242" spans="2:8" ht="24.95" customHeight="1">
      <c r="B242" s="576" t="s">
        <v>1066</v>
      </c>
      <c r="C242" s="562"/>
      <c r="D242" s="562"/>
      <c r="E242" s="562"/>
      <c r="F242" s="562"/>
      <c r="G242" s="562"/>
      <c r="H242" s="562"/>
    </row>
    <row r="243" spans="2:8" ht="24.95" customHeight="1">
      <c r="B243" s="357" t="s">
        <v>1067</v>
      </c>
      <c r="C243" s="341"/>
      <c r="D243" s="341"/>
      <c r="E243" s="341"/>
      <c r="F243" s="341"/>
      <c r="G243" s="341"/>
      <c r="H243" s="341"/>
    </row>
    <row r="244" spans="2:8" ht="24.95" customHeight="1">
      <c r="B244" s="357" t="s">
        <v>1068</v>
      </c>
      <c r="C244" s="341"/>
      <c r="D244" s="341"/>
      <c r="E244" s="341"/>
      <c r="F244" s="341"/>
      <c r="G244" s="341"/>
      <c r="H244" s="341"/>
    </row>
    <row r="245" spans="2:8" ht="24.95" customHeight="1">
      <c r="B245" s="551" t="s">
        <v>592</v>
      </c>
      <c r="C245" s="551"/>
      <c r="D245" s="551"/>
      <c r="E245" s="551"/>
      <c r="F245" s="551"/>
      <c r="G245" s="551"/>
      <c r="H245" s="551"/>
    </row>
    <row r="246" spans="2:8" ht="24.95" customHeight="1">
      <c r="C246" s="99"/>
    </row>
    <row r="247" spans="2:8" ht="24.95" customHeight="1">
      <c r="B247" s="558" t="s">
        <v>512</v>
      </c>
      <c r="C247" s="568" t="s">
        <v>513</v>
      </c>
      <c r="D247" s="568"/>
      <c r="E247" s="568"/>
      <c r="F247" s="568"/>
      <c r="G247" s="568"/>
      <c r="H247" s="568"/>
    </row>
    <row r="248" spans="2:8" ht="24.95" customHeight="1">
      <c r="B248" s="558"/>
      <c r="C248" s="104" t="s">
        <v>474</v>
      </c>
      <c r="D248" s="161" t="s">
        <v>501</v>
      </c>
      <c r="E248" s="161" t="s">
        <v>502</v>
      </c>
      <c r="F248" s="123" t="s">
        <v>503</v>
      </c>
      <c r="G248" s="123" t="s">
        <v>504</v>
      </c>
      <c r="H248" s="123" t="s">
        <v>505</v>
      </c>
    </row>
    <row r="249" spans="2:8" ht="24.95" customHeight="1">
      <c r="B249" s="105" t="s">
        <v>593</v>
      </c>
      <c r="C249" s="104" t="s">
        <v>476</v>
      </c>
      <c r="D249" s="140">
        <v>30</v>
      </c>
      <c r="E249" s="140">
        <v>30</v>
      </c>
      <c r="F249" s="140">
        <v>30</v>
      </c>
      <c r="G249" s="140">
        <v>30</v>
      </c>
      <c r="H249" s="140">
        <v>30</v>
      </c>
    </row>
    <row r="250" spans="2:8" ht="24.95" customHeight="1">
      <c r="B250" s="105" t="s">
        <v>323</v>
      </c>
      <c r="C250" s="104" t="s">
        <v>594</v>
      </c>
      <c r="D250" s="106">
        <v>4200</v>
      </c>
      <c r="E250" s="106">
        <v>4200</v>
      </c>
      <c r="F250" s="106">
        <v>4200</v>
      </c>
      <c r="G250" s="106">
        <v>4200</v>
      </c>
      <c r="H250" s="106">
        <v>4200</v>
      </c>
    </row>
    <row r="251" spans="2:8" ht="24.95" customHeight="1">
      <c r="B251" s="105" t="s">
        <v>595</v>
      </c>
      <c r="C251" s="104" t="s">
        <v>596</v>
      </c>
      <c r="D251" s="145" t="s">
        <v>597</v>
      </c>
      <c r="E251" s="145" t="s">
        <v>597</v>
      </c>
      <c r="F251" s="145" t="s">
        <v>597</v>
      </c>
      <c r="G251" s="145" t="s">
        <v>597</v>
      </c>
      <c r="H251" s="145" t="s">
        <v>597</v>
      </c>
    </row>
    <row r="252" spans="2:8" ht="24.95" customHeight="1">
      <c r="B252" s="105" t="s">
        <v>598</v>
      </c>
      <c r="C252" s="104" t="s">
        <v>596</v>
      </c>
      <c r="D252" s="145" t="s">
        <v>599</v>
      </c>
      <c r="E252" s="145" t="s">
        <v>599</v>
      </c>
      <c r="F252" s="145" t="s">
        <v>599</v>
      </c>
      <c r="G252" s="145" t="s">
        <v>599</v>
      </c>
      <c r="H252" s="145" t="s">
        <v>599</v>
      </c>
    </row>
    <row r="253" spans="2:8" ht="24.95" customHeight="1">
      <c r="B253" s="113" t="s">
        <v>506</v>
      </c>
      <c r="C253" s="114" t="s">
        <v>507</v>
      </c>
      <c r="D253" s="442">
        <f>D254+D255</f>
        <v>1556130</v>
      </c>
      <c r="E253" s="442">
        <f>E254</f>
        <v>3987620</v>
      </c>
      <c r="F253" s="115"/>
      <c r="G253" s="115"/>
      <c r="H253" s="115"/>
    </row>
    <row r="254" spans="2:8" ht="24.95" customHeight="1">
      <c r="B254" s="113" t="s">
        <v>508</v>
      </c>
      <c r="C254" s="114" t="s">
        <v>507</v>
      </c>
      <c r="D254" s="443">
        <f>4601482-3045352</f>
        <v>1556130</v>
      </c>
      <c r="E254" s="443">
        <f>สังเขป!J32</f>
        <v>3987620</v>
      </c>
      <c r="F254" s="134"/>
      <c r="G254" s="134"/>
      <c r="H254" s="134"/>
    </row>
    <row r="255" spans="2:8">
      <c r="B255" s="113" t="s">
        <v>509</v>
      </c>
      <c r="C255" s="114" t="s">
        <v>507</v>
      </c>
      <c r="D255" s="117"/>
      <c r="E255" s="117"/>
      <c r="F255" s="117"/>
      <c r="G255" s="117"/>
      <c r="H255" s="117"/>
    </row>
    <row r="257" spans="2:8">
      <c r="B257" s="101" t="s">
        <v>600</v>
      </c>
      <c r="C257" s="102"/>
      <c r="D257" s="103"/>
      <c r="E257" s="103"/>
      <c r="F257" s="103"/>
      <c r="G257" s="103"/>
      <c r="H257" s="103"/>
    </row>
    <row r="258" spans="2:8" ht="24.95" customHeight="1">
      <c r="B258" s="562" t="s">
        <v>1069</v>
      </c>
      <c r="C258" s="562"/>
      <c r="D258" s="562"/>
      <c r="E258" s="562"/>
      <c r="F258" s="562"/>
      <c r="G258" s="562"/>
      <c r="H258" s="562"/>
    </row>
    <row r="259" spans="2:8" ht="24.95" customHeight="1">
      <c r="B259" s="357" t="s">
        <v>1070</v>
      </c>
      <c r="C259" s="341"/>
      <c r="D259" s="341"/>
      <c r="E259" s="341"/>
      <c r="F259" s="341"/>
      <c r="G259" s="341"/>
      <c r="H259" s="341"/>
    </row>
    <row r="260" spans="2:8" ht="24.95" customHeight="1">
      <c r="B260" s="357" t="s">
        <v>1071</v>
      </c>
      <c r="C260" s="341"/>
      <c r="D260" s="341"/>
      <c r="E260" s="341"/>
      <c r="F260" s="341"/>
      <c r="G260" s="341"/>
      <c r="H260" s="341"/>
    </row>
    <row r="261" spans="2:8" ht="24.95" customHeight="1">
      <c r="B261" s="551" t="s">
        <v>601</v>
      </c>
      <c r="C261" s="551"/>
      <c r="D261" s="551"/>
      <c r="E261" s="551"/>
      <c r="F261" s="551"/>
      <c r="G261" s="551"/>
      <c r="H261" s="551"/>
    </row>
    <row r="262" spans="2:8" ht="24.95" customHeight="1">
      <c r="C262" s="99"/>
    </row>
    <row r="263" spans="2:8" ht="24.95" customHeight="1">
      <c r="B263" s="558" t="s">
        <v>512</v>
      </c>
      <c r="C263" s="568" t="s">
        <v>513</v>
      </c>
      <c r="D263" s="568"/>
      <c r="E263" s="568"/>
      <c r="F263" s="568"/>
      <c r="G263" s="568"/>
      <c r="H263" s="568"/>
    </row>
    <row r="264" spans="2:8" ht="24.95" customHeight="1">
      <c r="B264" s="558"/>
      <c r="C264" s="104" t="s">
        <v>474</v>
      </c>
      <c r="D264" s="161" t="s">
        <v>501</v>
      </c>
      <c r="E264" s="161" t="s">
        <v>502</v>
      </c>
      <c r="F264" s="123" t="s">
        <v>503</v>
      </c>
      <c r="G264" s="123" t="s">
        <v>504</v>
      </c>
      <c r="H264" s="123" t="s">
        <v>505</v>
      </c>
    </row>
    <row r="265" spans="2:8" s="116" customFormat="1" ht="24.95" customHeight="1">
      <c r="B265" s="105" t="s">
        <v>602</v>
      </c>
      <c r="C265" s="104" t="s">
        <v>603</v>
      </c>
      <c r="D265" s="140">
        <v>730</v>
      </c>
      <c r="E265" s="140">
        <v>730</v>
      </c>
      <c r="F265" s="140">
        <v>730</v>
      </c>
      <c r="G265" s="140">
        <v>730</v>
      </c>
      <c r="H265" s="140">
        <v>730</v>
      </c>
    </row>
    <row r="266" spans="2:8" s="116" customFormat="1" ht="24.95" customHeight="1">
      <c r="B266" s="107" t="s">
        <v>1072</v>
      </c>
      <c r="C266" s="204" t="s">
        <v>604</v>
      </c>
      <c r="D266" s="152" t="s">
        <v>605</v>
      </c>
      <c r="E266" s="152" t="s">
        <v>605</v>
      </c>
      <c r="F266" s="152" t="s">
        <v>605</v>
      </c>
      <c r="G266" s="152" t="s">
        <v>605</v>
      </c>
      <c r="H266" s="152" t="s">
        <v>605</v>
      </c>
    </row>
    <row r="267" spans="2:8" s="116" customFormat="1" ht="24.95" customHeight="1">
      <c r="B267" s="345" t="s">
        <v>1073</v>
      </c>
      <c r="C267" s="367"/>
      <c r="D267" s="373"/>
      <c r="E267" s="373"/>
      <c r="F267" s="373"/>
      <c r="G267" s="373"/>
      <c r="H267" s="373"/>
    </row>
    <row r="268" spans="2:8" s="116" customFormat="1" ht="24.95" customHeight="1">
      <c r="B268" s="147" t="s">
        <v>1074</v>
      </c>
      <c r="C268" s="342" t="s">
        <v>606</v>
      </c>
      <c r="D268" s="370">
        <v>360</v>
      </c>
      <c r="E268" s="370">
        <v>360</v>
      </c>
      <c r="F268" s="370">
        <v>360</v>
      </c>
      <c r="G268" s="370">
        <v>360</v>
      </c>
      <c r="H268" s="370">
        <v>360</v>
      </c>
    </row>
    <row r="269" spans="2:8" s="116" customFormat="1" ht="24.95" customHeight="1">
      <c r="B269" s="122" t="s">
        <v>1075</v>
      </c>
      <c r="C269" s="343"/>
      <c r="D269" s="371"/>
      <c r="E269" s="371"/>
      <c r="F269" s="371"/>
      <c r="G269" s="371"/>
      <c r="H269" s="371"/>
    </row>
    <row r="270" spans="2:8" ht="24.95" customHeight="1">
      <c r="B270" s="105" t="s">
        <v>607</v>
      </c>
      <c r="C270" s="104" t="s">
        <v>604</v>
      </c>
      <c r="D270" s="106">
        <v>7</v>
      </c>
      <c r="E270" s="106">
        <v>7</v>
      </c>
      <c r="F270" s="106">
        <v>7</v>
      </c>
      <c r="G270" s="106">
        <v>7</v>
      </c>
      <c r="H270" s="106">
        <v>7</v>
      </c>
    </row>
    <row r="271" spans="2:8" ht="24.95" customHeight="1">
      <c r="B271" s="105" t="s">
        <v>608</v>
      </c>
      <c r="C271" s="104" t="s">
        <v>603</v>
      </c>
      <c r="D271" s="145" t="s">
        <v>609</v>
      </c>
      <c r="E271" s="145" t="s">
        <v>609</v>
      </c>
      <c r="F271" s="145" t="s">
        <v>609</v>
      </c>
      <c r="G271" s="145" t="s">
        <v>609</v>
      </c>
      <c r="H271" s="145" t="s">
        <v>609</v>
      </c>
    </row>
    <row r="272" spans="2:8" ht="24.95" customHeight="1">
      <c r="B272" s="105" t="s">
        <v>610</v>
      </c>
      <c r="C272" s="104" t="s">
        <v>603</v>
      </c>
      <c r="D272" s="111"/>
      <c r="E272" s="111"/>
      <c r="F272" s="111"/>
      <c r="G272" s="111"/>
      <c r="H272" s="111"/>
    </row>
    <row r="273" spans="2:8" ht="24.95" customHeight="1">
      <c r="B273" s="113" t="s">
        <v>506</v>
      </c>
      <c r="C273" s="114" t="s">
        <v>507</v>
      </c>
      <c r="D273" s="442">
        <f>D274+D275</f>
        <v>2270090</v>
      </c>
      <c r="E273" s="442">
        <f>E274</f>
        <v>453380</v>
      </c>
      <c r="F273" s="115"/>
      <c r="G273" s="115"/>
      <c r="H273" s="115"/>
    </row>
    <row r="274" spans="2:8" ht="24.95" customHeight="1">
      <c r="B274" s="113" t="s">
        <v>508</v>
      </c>
      <c r="C274" s="114" t="s">
        <v>507</v>
      </c>
      <c r="D274" s="443">
        <f>11846238-9576148</f>
        <v>2270090</v>
      </c>
      <c r="E274" s="443">
        <f>สังเขป!J33</f>
        <v>453380</v>
      </c>
      <c r="F274" s="134"/>
      <c r="G274" s="134"/>
      <c r="H274" s="134"/>
    </row>
    <row r="275" spans="2:8">
      <c r="B275" s="113" t="s">
        <v>509</v>
      </c>
      <c r="C275" s="114" t="s">
        <v>507</v>
      </c>
      <c r="D275" s="117"/>
      <c r="E275" s="117"/>
      <c r="F275" s="117"/>
      <c r="G275" s="117"/>
      <c r="H275" s="117"/>
    </row>
    <row r="276" spans="2:8">
      <c r="B276" s="187"/>
      <c r="C276" s="118"/>
      <c r="D276" s="119"/>
      <c r="E276" s="119"/>
      <c r="F276" s="119"/>
      <c r="G276" s="119"/>
      <c r="H276" s="119"/>
    </row>
    <row r="277" spans="2:8" hidden="1">
      <c r="B277" s="187"/>
      <c r="C277" s="118"/>
      <c r="D277" s="119"/>
      <c r="E277" s="119"/>
      <c r="F277" s="119"/>
      <c r="G277" s="119"/>
      <c r="H277" s="119"/>
    </row>
    <row r="278" spans="2:8" s="121" customFormat="1">
      <c r="B278" s="101" t="s">
        <v>611</v>
      </c>
      <c r="C278" s="102"/>
      <c r="D278" s="103"/>
      <c r="E278" s="103"/>
      <c r="F278" s="103"/>
      <c r="G278" s="103"/>
      <c r="H278" s="103"/>
    </row>
    <row r="279" spans="2:8" ht="24.95" customHeight="1">
      <c r="B279" s="562" t="s">
        <v>1076</v>
      </c>
      <c r="C279" s="562"/>
      <c r="D279" s="562"/>
      <c r="E279" s="562"/>
      <c r="F279" s="562"/>
      <c r="G279" s="562"/>
      <c r="H279" s="562"/>
    </row>
    <row r="280" spans="2:8" ht="24.95" customHeight="1">
      <c r="B280" s="357" t="s">
        <v>1077</v>
      </c>
      <c r="C280" s="341"/>
      <c r="D280" s="341"/>
      <c r="E280" s="341"/>
      <c r="F280" s="341"/>
      <c r="G280" s="341"/>
      <c r="H280" s="341"/>
    </row>
    <row r="281" spans="2:8" ht="24.95" customHeight="1">
      <c r="B281" s="551" t="s">
        <v>612</v>
      </c>
      <c r="C281" s="551"/>
      <c r="D281" s="551"/>
      <c r="E281" s="551"/>
      <c r="F281" s="551"/>
      <c r="G281" s="551"/>
      <c r="H281" s="551"/>
    </row>
    <row r="282" spans="2:8" ht="24.95" customHeight="1">
      <c r="B282" s="558" t="s">
        <v>512</v>
      </c>
      <c r="C282" s="568" t="s">
        <v>513</v>
      </c>
      <c r="D282" s="568"/>
      <c r="E282" s="568"/>
      <c r="F282" s="568"/>
      <c r="G282" s="568"/>
      <c r="H282" s="568"/>
    </row>
    <row r="283" spans="2:8" ht="24.95" customHeight="1">
      <c r="B283" s="558"/>
      <c r="C283" s="104" t="s">
        <v>474</v>
      </c>
      <c r="D283" s="161" t="s">
        <v>501</v>
      </c>
      <c r="E283" s="161" t="s">
        <v>502</v>
      </c>
      <c r="F283" s="123" t="s">
        <v>503</v>
      </c>
      <c r="G283" s="123" t="s">
        <v>504</v>
      </c>
      <c r="H283" s="123" t="s">
        <v>505</v>
      </c>
    </row>
    <row r="284" spans="2:8" ht="24.95" customHeight="1">
      <c r="B284" s="105" t="s">
        <v>613</v>
      </c>
      <c r="C284" s="104" t="s">
        <v>476</v>
      </c>
      <c r="D284" s="106">
        <v>1000</v>
      </c>
      <c r="E284" s="106">
        <v>1100</v>
      </c>
      <c r="F284" s="106">
        <v>1100</v>
      </c>
      <c r="G284" s="106">
        <v>1100</v>
      </c>
      <c r="H284" s="106">
        <v>1100</v>
      </c>
    </row>
    <row r="285" spans="2:8" ht="24.95" customHeight="1">
      <c r="B285" s="105" t="s">
        <v>614</v>
      </c>
      <c r="C285" s="104" t="s">
        <v>615</v>
      </c>
      <c r="D285" s="106">
        <v>2</v>
      </c>
      <c r="E285" s="106">
        <v>2</v>
      </c>
      <c r="F285" s="106">
        <v>2</v>
      </c>
      <c r="G285" s="106">
        <v>2</v>
      </c>
      <c r="H285" s="106">
        <v>2</v>
      </c>
    </row>
    <row r="286" spans="2:8" ht="24.95" customHeight="1">
      <c r="B286" s="105" t="s">
        <v>616</v>
      </c>
      <c r="C286" s="104" t="s">
        <v>96</v>
      </c>
      <c r="D286" s="140">
        <v>30</v>
      </c>
      <c r="E286" s="140">
        <v>10</v>
      </c>
      <c r="F286" s="140">
        <v>10</v>
      </c>
      <c r="G286" s="140">
        <v>10</v>
      </c>
      <c r="H286" s="140">
        <v>10</v>
      </c>
    </row>
    <row r="287" spans="2:8" s="116" customFormat="1" ht="24.95" customHeight="1">
      <c r="B287" s="113" t="s">
        <v>506</v>
      </c>
      <c r="C287" s="114" t="s">
        <v>507</v>
      </c>
      <c r="D287" s="442">
        <f>D288+D289</f>
        <v>489630</v>
      </c>
      <c r="E287" s="442">
        <f>E288</f>
        <v>1244600</v>
      </c>
      <c r="F287" s="115"/>
      <c r="G287" s="115"/>
      <c r="H287" s="115"/>
    </row>
    <row r="288" spans="2:8" s="116" customFormat="1" ht="24.95" customHeight="1">
      <c r="B288" s="113" t="s">
        <v>508</v>
      </c>
      <c r="C288" s="114" t="s">
        <v>507</v>
      </c>
      <c r="D288" s="443">
        <f>2416110-1926480</f>
        <v>489630</v>
      </c>
      <c r="E288" s="443">
        <f>สังเขป!J34</f>
        <v>1244600</v>
      </c>
      <c r="F288" s="117"/>
      <c r="G288" s="117"/>
      <c r="H288" s="117"/>
    </row>
    <row r="289" spans="1:8" s="116" customFormat="1">
      <c r="B289" s="113" t="s">
        <v>509</v>
      </c>
      <c r="C289" s="114" t="s">
        <v>507</v>
      </c>
      <c r="D289" s="117"/>
      <c r="E289" s="117"/>
      <c r="F289" s="117"/>
      <c r="G289" s="117"/>
      <c r="H289" s="117"/>
    </row>
    <row r="290" spans="1:8">
      <c r="B290" s="187"/>
      <c r="C290" s="118"/>
      <c r="D290" s="119"/>
      <c r="E290" s="119"/>
      <c r="F290" s="119"/>
      <c r="G290" s="119"/>
      <c r="H290" s="119"/>
    </row>
    <row r="291" spans="1:8">
      <c r="B291" s="101" t="s">
        <v>617</v>
      </c>
      <c r="C291" s="102"/>
      <c r="D291" s="103"/>
      <c r="E291" s="103"/>
      <c r="F291" s="103"/>
      <c r="G291" s="101"/>
      <c r="H291" s="103"/>
    </row>
    <row r="292" spans="1:8" ht="24.95" customHeight="1">
      <c r="B292" s="562" t="s">
        <v>1078</v>
      </c>
      <c r="C292" s="562"/>
      <c r="D292" s="562"/>
      <c r="E292" s="562"/>
      <c r="F292" s="562"/>
      <c r="G292" s="562"/>
      <c r="H292" s="562"/>
    </row>
    <row r="293" spans="1:8" ht="24.95" customHeight="1">
      <c r="B293" s="357" t="s">
        <v>1079</v>
      </c>
      <c r="C293" s="341"/>
      <c r="D293" s="341"/>
      <c r="E293" s="341"/>
      <c r="F293" s="341"/>
      <c r="G293" s="341"/>
      <c r="H293" s="341"/>
    </row>
    <row r="294" spans="1:8" ht="24.95" customHeight="1">
      <c r="B294" s="357" t="s">
        <v>1080</v>
      </c>
      <c r="C294" s="341"/>
      <c r="D294" s="341"/>
      <c r="E294" s="341"/>
      <c r="F294" s="341"/>
      <c r="G294" s="341"/>
      <c r="H294" s="341"/>
    </row>
    <row r="295" spans="1:8" ht="24.95" customHeight="1">
      <c r="B295" s="357" t="s">
        <v>1081</v>
      </c>
      <c r="C295" s="341"/>
      <c r="D295" s="341"/>
      <c r="E295" s="341"/>
      <c r="F295" s="341"/>
      <c r="G295" s="341"/>
      <c r="H295" s="341"/>
    </row>
    <row r="296" spans="1:8" ht="24.95" customHeight="1">
      <c r="B296" s="551" t="s">
        <v>1082</v>
      </c>
      <c r="C296" s="551"/>
      <c r="D296" s="551"/>
      <c r="E296" s="551"/>
      <c r="F296" s="551"/>
      <c r="G296" s="551"/>
      <c r="H296" s="551"/>
    </row>
    <row r="297" spans="1:8" ht="24.95" customHeight="1">
      <c r="B297" s="300"/>
      <c r="C297" s="300"/>
      <c r="D297" s="300"/>
      <c r="E297" s="300"/>
      <c r="F297" s="300"/>
      <c r="G297" s="300"/>
      <c r="H297" s="300"/>
    </row>
    <row r="298" spans="1:8" ht="24.95" customHeight="1">
      <c r="B298" s="558" t="s">
        <v>512</v>
      </c>
      <c r="C298" s="568" t="s">
        <v>513</v>
      </c>
      <c r="D298" s="568"/>
      <c r="E298" s="568"/>
      <c r="F298" s="568"/>
      <c r="G298" s="568"/>
      <c r="H298" s="568"/>
    </row>
    <row r="299" spans="1:8" ht="24.95" customHeight="1">
      <c r="B299" s="558"/>
      <c r="C299" s="104" t="s">
        <v>474</v>
      </c>
      <c r="D299" s="161" t="s">
        <v>501</v>
      </c>
      <c r="E299" s="161" t="s">
        <v>502</v>
      </c>
      <c r="F299" s="123" t="s">
        <v>503</v>
      </c>
      <c r="G299" s="123" t="s">
        <v>504</v>
      </c>
      <c r="H299" s="123" t="s">
        <v>505</v>
      </c>
    </row>
    <row r="300" spans="1:8" ht="24.95" customHeight="1">
      <c r="A300" s="146"/>
      <c r="B300" s="147" t="s">
        <v>1083</v>
      </c>
      <c r="C300" s="342" t="s">
        <v>486</v>
      </c>
      <c r="D300" s="358">
        <v>55</v>
      </c>
      <c r="E300" s="358">
        <v>550</v>
      </c>
      <c r="F300" s="358">
        <v>550</v>
      </c>
      <c r="G300" s="358">
        <v>550</v>
      </c>
      <c r="H300" s="358">
        <v>550</v>
      </c>
    </row>
    <row r="301" spans="1:8" ht="24.95" customHeight="1">
      <c r="A301" s="146"/>
      <c r="B301" s="122" t="s">
        <v>1084</v>
      </c>
      <c r="C301" s="343"/>
      <c r="D301" s="359"/>
      <c r="E301" s="359"/>
      <c r="F301" s="359"/>
      <c r="G301" s="359"/>
      <c r="H301" s="359"/>
    </row>
    <row r="302" spans="1:8" ht="24.95" customHeight="1">
      <c r="A302" s="146"/>
      <c r="B302" s="147" t="s">
        <v>1085</v>
      </c>
      <c r="C302" s="342" t="s">
        <v>618</v>
      </c>
      <c r="D302" s="358">
        <v>120</v>
      </c>
      <c r="E302" s="358">
        <v>120</v>
      </c>
      <c r="F302" s="358">
        <v>120</v>
      </c>
      <c r="G302" s="358">
        <v>120</v>
      </c>
      <c r="H302" s="358">
        <v>120</v>
      </c>
    </row>
    <row r="303" spans="1:8" ht="24.95" customHeight="1">
      <c r="A303" s="146"/>
      <c r="B303" s="122" t="s">
        <v>1086</v>
      </c>
      <c r="C303" s="343"/>
      <c r="D303" s="359"/>
      <c r="E303" s="359"/>
      <c r="F303" s="359"/>
      <c r="G303" s="359"/>
      <c r="H303" s="359"/>
    </row>
    <row r="304" spans="1:8" s="116" customFormat="1" ht="24.95" customHeight="1">
      <c r="B304" s="105" t="s">
        <v>619</v>
      </c>
      <c r="C304" s="104" t="s">
        <v>486</v>
      </c>
      <c r="D304" s="106">
        <v>60</v>
      </c>
      <c r="E304" s="106">
        <v>60</v>
      </c>
      <c r="F304" s="106">
        <v>60</v>
      </c>
      <c r="G304" s="106">
        <v>60</v>
      </c>
      <c r="H304" s="106">
        <v>60</v>
      </c>
    </row>
    <row r="305" spans="2:8" s="116" customFormat="1" ht="24.95" customHeight="1">
      <c r="B305" s="147" t="s">
        <v>1087</v>
      </c>
      <c r="C305" s="577" t="s">
        <v>486</v>
      </c>
      <c r="D305" s="579">
        <v>60</v>
      </c>
      <c r="E305" s="579">
        <v>40</v>
      </c>
      <c r="F305" s="579">
        <v>40</v>
      </c>
      <c r="G305" s="579">
        <v>40</v>
      </c>
      <c r="H305" s="579">
        <v>40</v>
      </c>
    </row>
    <row r="306" spans="2:8" s="116" customFormat="1" ht="24.95" customHeight="1">
      <c r="B306" s="363" t="s">
        <v>1088</v>
      </c>
      <c r="C306" s="578"/>
      <c r="D306" s="580"/>
      <c r="E306" s="580"/>
      <c r="F306" s="580"/>
      <c r="G306" s="580"/>
      <c r="H306" s="580"/>
    </row>
    <row r="307" spans="2:8" s="116" customFormat="1" ht="24.95" customHeight="1">
      <c r="B307" s="122" t="s">
        <v>1089</v>
      </c>
      <c r="C307" s="304"/>
      <c r="D307" s="307"/>
      <c r="E307" s="307"/>
      <c r="F307" s="307"/>
      <c r="G307" s="307"/>
      <c r="H307" s="307"/>
    </row>
    <row r="308" spans="2:8" s="116" customFormat="1" ht="24.95" customHeight="1">
      <c r="B308" s="105" t="s">
        <v>620</v>
      </c>
      <c r="C308" s="104" t="s">
        <v>481</v>
      </c>
      <c r="D308" s="106"/>
      <c r="E308" s="106">
        <v>40</v>
      </c>
      <c r="F308" s="106">
        <v>40</v>
      </c>
      <c r="G308" s="106">
        <v>40</v>
      </c>
      <c r="H308" s="106">
        <v>40</v>
      </c>
    </row>
    <row r="309" spans="2:8" s="116" customFormat="1" ht="24.95" customHeight="1">
      <c r="B309" s="105" t="s">
        <v>621</v>
      </c>
      <c r="C309" s="104" t="s">
        <v>481</v>
      </c>
      <c r="D309" s="106">
        <v>980</v>
      </c>
      <c r="E309" s="106">
        <v>450</v>
      </c>
      <c r="F309" s="106">
        <v>450</v>
      </c>
      <c r="G309" s="106">
        <v>450</v>
      </c>
      <c r="H309" s="106">
        <v>450</v>
      </c>
    </row>
    <row r="310" spans="2:8" ht="24.95" customHeight="1">
      <c r="B310" s="113" t="s">
        <v>506</v>
      </c>
      <c r="C310" s="114" t="s">
        <v>507</v>
      </c>
      <c r="D310" s="428">
        <f>D311+D312</f>
        <v>385400</v>
      </c>
      <c r="E310" s="442">
        <f>E311</f>
        <v>43400</v>
      </c>
      <c r="F310" s="115"/>
      <c r="G310" s="115"/>
      <c r="H310" s="115"/>
    </row>
    <row r="311" spans="2:8" ht="24.95" customHeight="1">
      <c r="B311" s="113" t="s">
        <v>508</v>
      </c>
      <c r="C311" s="114" t="s">
        <v>507</v>
      </c>
      <c r="D311" s="443">
        <f>3270050-2884650</f>
        <v>385400</v>
      </c>
      <c r="E311" s="443">
        <f>สังเขป!J35</f>
        <v>43400</v>
      </c>
      <c r="F311" s="117"/>
      <c r="G311" s="117"/>
      <c r="H311" s="117"/>
    </row>
    <row r="312" spans="2:8">
      <c r="B312" s="113" t="s">
        <v>509</v>
      </c>
      <c r="C312" s="114" t="s">
        <v>507</v>
      </c>
      <c r="D312" s="117"/>
      <c r="E312" s="117"/>
      <c r="F312" s="117"/>
      <c r="G312" s="117"/>
      <c r="H312" s="117"/>
    </row>
    <row r="313" spans="2:8" hidden="1">
      <c r="B313" s="187"/>
      <c r="C313" s="118"/>
      <c r="D313" s="119"/>
      <c r="E313" s="119"/>
      <c r="F313" s="119"/>
      <c r="G313" s="119"/>
      <c r="H313" s="119"/>
    </row>
    <row r="314" spans="2:8">
      <c r="B314" s="101" t="s">
        <v>622</v>
      </c>
      <c r="C314" s="102"/>
      <c r="D314" s="103"/>
      <c r="E314" s="103"/>
      <c r="F314" s="103"/>
      <c r="G314" s="103"/>
      <c r="H314" s="103"/>
    </row>
    <row r="315" spans="2:8" ht="24.95" customHeight="1">
      <c r="B315" s="562" t="s">
        <v>1090</v>
      </c>
      <c r="C315" s="562"/>
      <c r="D315" s="562"/>
      <c r="E315" s="562"/>
      <c r="F315" s="562"/>
      <c r="G315" s="562"/>
      <c r="H315" s="562"/>
    </row>
    <row r="316" spans="2:8" ht="24.95" customHeight="1">
      <c r="B316" s="357" t="s">
        <v>1091</v>
      </c>
      <c r="C316" s="341"/>
      <c r="D316" s="341"/>
      <c r="E316" s="341"/>
      <c r="F316" s="341"/>
      <c r="G316" s="341"/>
      <c r="H316" s="341"/>
    </row>
    <row r="317" spans="2:8" ht="24.95" customHeight="1">
      <c r="B317" s="551" t="s">
        <v>623</v>
      </c>
      <c r="C317" s="551"/>
      <c r="D317" s="551"/>
      <c r="E317" s="551"/>
      <c r="F317" s="551"/>
      <c r="G317" s="551"/>
      <c r="H317" s="551"/>
    </row>
    <row r="318" spans="2:8" ht="24.95" customHeight="1">
      <c r="C318" s="99"/>
    </row>
    <row r="319" spans="2:8" ht="24.95" customHeight="1">
      <c r="B319" s="558" t="s">
        <v>512</v>
      </c>
      <c r="C319" s="568" t="s">
        <v>513</v>
      </c>
      <c r="D319" s="568"/>
      <c r="E319" s="568"/>
      <c r="F319" s="568"/>
      <c r="G319" s="568"/>
      <c r="H319" s="568"/>
    </row>
    <row r="320" spans="2:8" ht="24.95" customHeight="1">
      <c r="B320" s="558"/>
      <c r="C320" s="104" t="s">
        <v>474</v>
      </c>
      <c r="D320" s="161" t="s">
        <v>501</v>
      </c>
      <c r="E320" s="161" t="s">
        <v>502</v>
      </c>
      <c r="F320" s="123" t="s">
        <v>503</v>
      </c>
      <c r="G320" s="123" t="s">
        <v>504</v>
      </c>
      <c r="H320" s="123" t="s">
        <v>505</v>
      </c>
    </row>
    <row r="321" spans="2:8" ht="24.95" customHeight="1">
      <c r="B321" s="105" t="s">
        <v>624</v>
      </c>
      <c r="C321" s="104" t="s">
        <v>481</v>
      </c>
      <c r="D321" s="106">
        <v>90</v>
      </c>
      <c r="E321" s="106">
        <v>90</v>
      </c>
      <c r="F321" s="106">
        <v>90</v>
      </c>
      <c r="G321" s="106">
        <v>90</v>
      </c>
      <c r="H321" s="106">
        <v>90</v>
      </c>
    </row>
    <row r="322" spans="2:8" s="116" customFormat="1" ht="24.95" customHeight="1">
      <c r="B322" s="105" t="s">
        <v>625</v>
      </c>
      <c r="C322" s="104" t="s">
        <v>626</v>
      </c>
      <c r="D322" s="106">
        <v>800</v>
      </c>
      <c r="E322" s="106">
        <v>800</v>
      </c>
      <c r="F322" s="106">
        <v>800</v>
      </c>
      <c r="G322" s="106">
        <v>800</v>
      </c>
      <c r="H322" s="106">
        <v>800</v>
      </c>
    </row>
    <row r="323" spans="2:8" s="116" customFormat="1" ht="24.95" customHeight="1">
      <c r="B323" s="105" t="s">
        <v>627</v>
      </c>
      <c r="C323" s="104" t="s">
        <v>626</v>
      </c>
      <c r="D323" s="106">
        <v>10</v>
      </c>
      <c r="E323" s="106">
        <v>10</v>
      </c>
      <c r="F323" s="106">
        <v>10</v>
      </c>
      <c r="G323" s="106">
        <v>10</v>
      </c>
      <c r="H323" s="106">
        <v>10</v>
      </c>
    </row>
    <row r="324" spans="2:8" s="116" customFormat="1" ht="24.95" customHeight="1">
      <c r="B324" s="105" t="s">
        <v>628</v>
      </c>
      <c r="C324" s="104" t="s">
        <v>481</v>
      </c>
      <c r="D324" s="106">
        <v>10</v>
      </c>
      <c r="E324" s="106">
        <v>5</v>
      </c>
      <c r="F324" s="106">
        <v>5</v>
      </c>
      <c r="G324" s="106">
        <v>5</v>
      </c>
      <c r="H324" s="106">
        <v>5</v>
      </c>
    </row>
    <row r="325" spans="2:8" ht="24.95" customHeight="1">
      <c r="B325" s="105" t="s">
        <v>629</v>
      </c>
      <c r="C325" s="104" t="s">
        <v>476</v>
      </c>
      <c r="D325" s="106"/>
      <c r="E325" s="106">
        <v>650</v>
      </c>
      <c r="F325" s="106">
        <v>650</v>
      </c>
      <c r="G325" s="106">
        <v>650</v>
      </c>
      <c r="H325" s="106">
        <v>650</v>
      </c>
    </row>
    <row r="326" spans="2:8" ht="24.95" customHeight="1">
      <c r="B326" s="113" t="s">
        <v>506</v>
      </c>
      <c r="C326" s="148" t="s">
        <v>507</v>
      </c>
      <c r="D326" s="442">
        <f>D327+D328</f>
        <v>18995820</v>
      </c>
      <c r="E326" s="442">
        <f>E327</f>
        <v>25549000</v>
      </c>
      <c r="F326" s="115"/>
      <c r="G326" s="115"/>
      <c r="H326" s="115"/>
    </row>
    <row r="327" spans="2:8" ht="24.95" customHeight="1">
      <c r="B327" s="113" t="s">
        <v>508</v>
      </c>
      <c r="C327" s="148" t="s">
        <v>507</v>
      </c>
      <c r="D327" s="443">
        <f>23817090-4821270</f>
        <v>18995820</v>
      </c>
      <c r="E327" s="443">
        <f>สังเขป!J36</f>
        <v>25549000</v>
      </c>
      <c r="F327" s="117"/>
      <c r="G327" s="117"/>
      <c r="H327" s="117"/>
    </row>
    <row r="328" spans="2:8" ht="24.95" customHeight="1">
      <c r="B328" s="113" t="s">
        <v>509</v>
      </c>
      <c r="C328" s="114" t="s">
        <v>507</v>
      </c>
      <c r="D328" s="117"/>
      <c r="E328" s="117"/>
      <c r="F328" s="117"/>
      <c r="G328" s="117"/>
      <c r="H328" s="117"/>
    </row>
    <row r="329" spans="2:8" hidden="1">
      <c r="B329" s="187"/>
      <c r="C329" s="118"/>
      <c r="D329" s="119"/>
      <c r="E329" s="119"/>
      <c r="F329" s="119"/>
      <c r="G329" s="119"/>
      <c r="H329" s="119"/>
    </row>
    <row r="330" spans="2:8">
      <c r="B330" s="292"/>
      <c r="C330" s="118"/>
      <c r="D330" s="119"/>
      <c r="E330" s="119"/>
      <c r="F330" s="119"/>
      <c r="G330" s="119"/>
      <c r="H330" s="119"/>
    </row>
    <row r="331" spans="2:8">
      <c r="B331" s="101" t="s">
        <v>630</v>
      </c>
      <c r="C331" s="102"/>
      <c r="D331" s="103"/>
      <c r="E331" s="103"/>
      <c r="F331" s="103"/>
      <c r="G331" s="103"/>
      <c r="H331" s="103"/>
    </row>
    <row r="332" spans="2:8" ht="24.95" customHeight="1">
      <c r="B332" s="562" t="s">
        <v>1092</v>
      </c>
      <c r="C332" s="562"/>
      <c r="D332" s="562"/>
      <c r="E332" s="562"/>
      <c r="F332" s="562"/>
      <c r="G332" s="562"/>
      <c r="H332" s="562"/>
    </row>
    <row r="333" spans="2:8" ht="24.95" customHeight="1">
      <c r="B333" s="357" t="s">
        <v>1093</v>
      </c>
      <c r="C333" s="341"/>
      <c r="D333" s="341"/>
      <c r="E333" s="341"/>
      <c r="F333" s="341"/>
      <c r="G333" s="341"/>
      <c r="H333" s="341"/>
    </row>
    <row r="334" spans="2:8" ht="24.95" customHeight="1">
      <c r="B334" s="357" t="s">
        <v>1094</v>
      </c>
      <c r="C334" s="341"/>
      <c r="D334" s="341"/>
      <c r="E334" s="341"/>
      <c r="F334" s="341"/>
      <c r="G334" s="341"/>
      <c r="H334" s="341"/>
    </row>
    <row r="335" spans="2:8" ht="24.95" customHeight="1">
      <c r="B335" s="357" t="s">
        <v>1095</v>
      </c>
      <c r="C335" s="341"/>
      <c r="D335" s="341"/>
      <c r="E335" s="341"/>
      <c r="F335" s="341"/>
      <c r="G335" s="341"/>
      <c r="H335" s="341"/>
    </row>
    <row r="336" spans="2:8" ht="24.95" customHeight="1">
      <c r="B336" s="551" t="s">
        <v>631</v>
      </c>
      <c r="C336" s="551"/>
      <c r="D336" s="551"/>
      <c r="E336" s="551"/>
      <c r="F336" s="551"/>
      <c r="G336" s="551"/>
      <c r="H336" s="551"/>
    </row>
    <row r="337" spans="1:8" ht="24.95" customHeight="1">
      <c r="C337" s="99"/>
    </row>
    <row r="338" spans="1:8" ht="24.95" customHeight="1">
      <c r="A338" s="146"/>
      <c r="B338" s="563" t="s">
        <v>512</v>
      </c>
      <c r="C338" s="565" t="s">
        <v>513</v>
      </c>
      <c r="D338" s="566"/>
      <c r="E338" s="566"/>
      <c r="F338" s="566"/>
      <c r="G338" s="566"/>
      <c r="H338" s="567"/>
    </row>
    <row r="339" spans="1:8" ht="24.95" customHeight="1">
      <c r="B339" s="564"/>
      <c r="C339" s="104" t="s">
        <v>474</v>
      </c>
      <c r="D339" s="161" t="s">
        <v>501</v>
      </c>
      <c r="E339" s="161" t="s">
        <v>502</v>
      </c>
      <c r="F339" s="123" t="s">
        <v>503</v>
      </c>
      <c r="G339" s="123" t="s">
        <v>504</v>
      </c>
      <c r="H339" s="123" t="s">
        <v>505</v>
      </c>
    </row>
    <row r="340" spans="1:8" ht="24.95" customHeight="1">
      <c r="B340" s="105" t="s">
        <v>632</v>
      </c>
      <c r="C340" s="104" t="s">
        <v>633</v>
      </c>
      <c r="D340" s="106">
        <v>150</v>
      </c>
      <c r="E340" s="106">
        <v>150</v>
      </c>
      <c r="F340" s="106">
        <v>150</v>
      </c>
      <c r="G340" s="106">
        <v>150</v>
      </c>
      <c r="H340" s="106">
        <v>150</v>
      </c>
    </row>
    <row r="341" spans="1:8" ht="24.95" customHeight="1">
      <c r="B341" s="105" t="s">
        <v>634</v>
      </c>
      <c r="C341" s="104" t="s">
        <v>635</v>
      </c>
      <c r="D341" s="106">
        <v>55000</v>
      </c>
      <c r="E341" s="106">
        <v>55000</v>
      </c>
      <c r="F341" s="106">
        <v>55000</v>
      </c>
      <c r="G341" s="106">
        <v>55000</v>
      </c>
      <c r="H341" s="106">
        <v>55000</v>
      </c>
    </row>
    <row r="342" spans="1:8" ht="24.95" customHeight="1">
      <c r="B342" s="105" t="s">
        <v>636</v>
      </c>
      <c r="C342" s="104" t="s">
        <v>518</v>
      </c>
      <c r="D342" s="106">
        <v>250000</v>
      </c>
      <c r="E342" s="106">
        <v>250000</v>
      </c>
      <c r="F342" s="106">
        <v>250000</v>
      </c>
      <c r="G342" s="106">
        <v>250000</v>
      </c>
      <c r="H342" s="106">
        <v>250000</v>
      </c>
    </row>
    <row r="343" spans="1:8" ht="24.95" customHeight="1">
      <c r="B343" s="105" t="s">
        <v>637</v>
      </c>
      <c r="C343" s="104" t="s">
        <v>638</v>
      </c>
      <c r="D343" s="106"/>
      <c r="E343" s="106">
        <v>3000</v>
      </c>
      <c r="F343" s="106">
        <v>3000</v>
      </c>
      <c r="G343" s="106">
        <v>3000</v>
      </c>
      <c r="H343" s="106">
        <v>3000</v>
      </c>
    </row>
    <row r="344" spans="1:8" ht="24.95" customHeight="1">
      <c r="B344" s="105" t="s">
        <v>629</v>
      </c>
      <c r="C344" s="104" t="s">
        <v>476</v>
      </c>
      <c r="D344" s="106"/>
      <c r="E344" s="106">
        <v>210</v>
      </c>
      <c r="F344" s="106">
        <v>210</v>
      </c>
      <c r="G344" s="106">
        <v>210</v>
      </c>
      <c r="H344" s="106">
        <v>210</v>
      </c>
    </row>
    <row r="345" spans="1:8" ht="24.95" customHeight="1">
      <c r="B345" s="105" t="s">
        <v>639</v>
      </c>
      <c r="C345" s="104" t="s">
        <v>479</v>
      </c>
      <c r="D345" s="106">
        <v>90</v>
      </c>
      <c r="E345" s="106">
        <v>93</v>
      </c>
      <c r="F345" s="106">
        <v>95</v>
      </c>
      <c r="G345" s="106">
        <v>98</v>
      </c>
      <c r="H345" s="106">
        <v>98</v>
      </c>
    </row>
    <row r="346" spans="1:8" ht="24.95" customHeight="1">
      <c r="B346" s="113" t="s">
        <v>506</v>
      </c>
      <c r="C346" s="114" t="s">
        <v>507</v>
      </c>
      <c r="D346" s="442">
        <f>+D347+D348</f>
        <v>7089400</v>
      </c>
      <c r="E346" s="442">
        <f>E347</f>
        <v>5814500</v>
      </c>
      <c r="F346" s="115"/>
      <c r="G346" s="115"/>
      <c r="H346" s="115"/>
    </row>
    <row r="347" spans="1:8" ht="24.95" customHeight="1">
      <c r="B347" s="113" t="s">
        <v>508</v>
      </c>
      <c r="C347" s="114" t="s">
        <v>507</v>
      </c>
      <c r="D347" s="443">
        <f>22068400-14979000</f>
        <v>7089400</v>
      </c>
      <c r="E347" s="443">
        <f>สังเขป!J37</f>
        <v>5814500</v>
      </c>
      <c r="F347" s="117"/>
      <c r="G347" s="117"/>
      <c r="H347" s="117"/>
    </row>
    <row r="348" spans="1:8" ht="24.95" customHeight="1">
      <c r="B348" s="113" t="s">
        <v>509</v>
      </c>
      <c r="C348" s="114" t="s">
        <v>507</v>
      </c>
      <c r="D348" s="117"/>
      <c r="E348" s="117"/>
      <c r="F348" s="117"/>
      <c r="G348" s="117"/>
      <c r="H348" s="117"/>
    </row>
    <row r="349" spans="1:8">
      <c r="B349" s="187"/>
      <c r="C349" s="118"/>
      <c r="D349" s="119"/>
      <c r="E349" s="119"/>
      <c r="F349" s="119"/>
      <c r="G349" s="119"/>
      <c r="H349" s="119"/>
    </row>
    <row r="350" spans="1:8">
      <c r="B350" s="101" t="s">
        <v>640</v>
      </c>
      <c r="C350" s="102"/>
      <c r="D350" s="103"/>
      <c r="E350" s="103"/>
      <c r="F350" s="103"/>
      <c r="G350" s="103"/>
      <c r="H350" s="103"/>
    </row>
    <row r="351" spans="1:8" ht="24.95" customHeight="1">
      <c r="B351" s="562" t="s">
        <v>1096</v>
      </c>
      <c r="C351" s="562"/>
      <c r="D351" s="562"/>
      <c r="E351" s="562"/>
      <c r="F351" s="562"/>
      <c r="G351" s="562"/>
      <c r="H351" s="562"/>
    </row>
    <row r="352" spans="1:8" ht="24.95" customHeight="1">
      <c r="B352" s="357" t="s">
        <v>1097</v>
      </c>
      <c r="C352" s="341"/>
      <c r="D352" s="341"/>
      <c r="E352" s="341"/>
      <c r="F352" s="341"/>
      <c r="G352" s="341"/>
      <c r="H352" s="341"/>
    </row>
    <row r="353" spans="2:8" ht="24.95" customHeight="1">
      <c r="B353" s="341" t="s">
        <v>1098</v>
      </c>
      <c r="C353" s="341"/>
      <c r="D353" s="341"/>
      <c r="E353" s="341"/>
      <c r="F353" s="341"/>
      <c r="G353" s="341"/>
      <c r="H353" s="341"/>
    </row>
    <row r="354" spans="2:8" ht="24.95" customHeight="1">
      <c r="B354" s="357" t="s">
        <v>1100</v>
      </c>
      <c r="C354" s="341"/>
      <c r="D354" s="341"/>
      <c r="E354" s="341"/>
      <c r="F354" s="341"/>
      <c r="G354" s="341"/>
      <c r="H354" s="341"/>
    </row>
    <row r="355" spans="2:8" ht="24.95" customHeight="1">
      <c r="B355" s="551" t="s">
        <v>1099</v>
      </c>
      <c r="C355" s="551"/>
      <c r="D355" s="551"/>
      <c r="E355" s="551"/>
      <c r="F355" s="551"/>
      <c r="G355" s="551"/>
      <c r="H355" s="551"/>
    </row>
    <row r="356" spans="2:8" ht="24.95" customHeight="1">
      <c r="B356" s="300"/>
      <c r="C356" s="300"/>
      <c r="D356" s="300"/>
      <c r="E356" s="300"/>
      <c r="F356" s="300"/>
      <c r="G356" s="300"/>
      <c r="H356" s="300"/>
    </row>
    <row r="357" spans="2:8" s="116" customFormat="1" ht="24.95" customHeight="1">
      <c r="B357" s="558" t="s">
        <v>512</v>
      </c>
      <c r="C357" s="568" t="s">
        <v>513</v>
      </c>
      <c r="D357" s="568"/>
      <c r="E357" s="568"/>
      <c r="F357" s="568"/>
      <c r="G357" s="568"/>
      <c r="H357" s="568"/>
    </row>
    <row r="358" spans="2:8" ht="24.95" customHeight="1">
      <c r="B358" s="558"/>
      <c r="C358" s="104" t="s">
        <v>474</v>
      </c>
      <c r="D358" s="161" t="s">
        <v>501</v>
      </c>
      <c r="E358" s="161" t="s">
        <v>502</v>
      </c>
      <c r="F358" s="123" t="s">
        <v>503</v>
      </c>
      <c r="G358" s="123" t="s">
        <v>504</v>
      </c>
      <c r="H358" s="123" t="s">
        <v>505</v>
      </c>
    </row>
    <row r="359" spans="2:8" ht="24.95" customHeight="1">
      <c r="B359" s="105" t="s">
        <v>641</v>
      </c>
      <c r="C359" s="104" t="s">
        <v>95</v>
      </c>
      <c r="D359" s="106">
        <v>19</v>
      </c>
      <c r="E359" s="106">
        <v>20</v>
      </c>
      <c r="F359" s="106">
        <v>20</v>
      </c>
      <c r="G359" s="106">
        <v>20</v>
      </c>
      <c r="H359" s="106">
        <v>20</v>
      </c>
    </row>
    <row r="360" spans="2:8" ht="24.95" customHeight="1">
      <c r="B360" s="149" t="s">
        <v>642</v>
      </c>
      <c r="C360" s="104" t="s">
        <v>476</v>
      </c>
      <c r="D360" s="140">
        <v>9</v>
      </c>
      <c r="E360" s="140">
        <v>9</v>
      </c>
      <c r="F360" s="140">
        <v>9</v>
      </c>
      <c r="G360" s="140">
        <v>9</v>
      </c>
      <c r="H360" s="140">
        <v>9</v>
      </c>
    </row>
    <row r="361" spans="2:8" ht="24.95" customHeight="1">
      <c r="B361" s="105" t="s">
        <v>643</v>
      </c>
      <c r="C361" s="104" t="s">
        <v>486</v>
      </c>
      <c r="D361" s="106">
        <v>1500</v>
      </c>
      <c r="E361" s="106">
        <v>1500</v>
      </c>
      <c r="F361" s="106">
        <v>1500</v>
      </c>
      <c r="G361" s="106">
        <v>1500</v>
      </c>
      <c r="H361" s="106">
        <v>1500</v>
      </c>
    </row>
    <row r="362" spans="2:8" ht="24.95" customHeight="1">
      <c r="B362" s="105" t="s">
        <v>644</v>
      </c>
      <c r="C362" s="104" t="s">
        <v>486</v>
      </c>
      <c r="D362" s="106">
        <v>2900</v>
      </c>
      <c r="E362" s="106">
        <v>3200</v>
      </c>
      <c r="F362" s="106">
        <v>3500</v>
      </c>
      <c r="G362" s="106">
        <v>3700</v>
      </c>
      <c r="H362" s="106">
        <v>3800</v>
      </c>
    </row>
    <row r="363" spans="2:8" ht="24.95" customHeight="1">
      <c r="B363" s="105" t="s">
        <v>645</v>
      </c>
      <c r="C363" s="104" t="s">
        <v>486</v>
      </c>
      <c r="D363" s="106">
        <v>26700</v>
      </c>
      <c r="E363" s="106">
        <v>29300</v>
      </c>
      <c r="F363" s="106">
        <v>32000</v>
      </c>
      <c r="G363" s="106">
        <v>35000</v>
      </c>
      <c r="H363" s="106">
        <v>38000</v>
      </c>
    </row>
    <row r="364" spans="2:8" ht="24.95" customHeight="1">
      <c r="B364" s="105" t="s">
        <v>646</v>
      </c>
      <c r="C364" s="104" t="s">
        <v>647</v>
      </c>
      <c r="D364" s="106">
        <v>101</v>
      </c>
      <c r="E364" s="106">
        <v>102</v>
      </c>
      <c r="F364" s="106">
        <v>130</v>
      </c>
      <c r="G364" s="106">
        <v>135</v>
      </c>
      <c r="H364" s="106">
        <v>150</v>
      </c>
    </row>
    <row r="365" spans="2:8" ht="24.95" customHeight="1">
      <c r="B365" s="147" t="s">
        <v>1101</v>
      </c>
      <c r="C365" s="342" t="s">
        <v>486</v>
      </c>
      <c r="D365" s="358">
        <v>965</v>
      </c>
      <c r="E365" s="358">
        <v>1010</v>
      </c>
      <c r="F365" s="358">
        <v>1200</v>
      </c>
      <c r="G365" s="358">
        <v>1205</v>
      </c>
      <c r="H365" s="358">
        <v>1250</v>
      </c>
    </row>
    <row r="366" spans="2:8" ht="24.95" customHeight="1">
      <c r="B366" s="122" t="s">
        <v>1102</v>
      </c>
      <c r="C366" s="343"/>
      <c r="D366" s="359"/>
      <c r="E366" s="359"/>
      <c r="F366" s="359"/>
      <c r="G366" s="359"/>
      <c r="H366" s="359"/>
    </row>
    <row r="367" spans="2:8" ht="24.95" customHeight="1">
      <c r="B367" s="105" t="s">
        <v>648</v>
      </c>
      <c r="C367" s="104" t="s">
        <v>481</v>
      </c>
      <c r="D367" s="106">
        <v>3</v>
      </c>
      <c r="E367" s="106">
        <v>3</v>
      </c>
      <c r="F367" s="106">
        <v>3</v>
      </c>
      <c r="G367" s="106">
        <v>3</v>
      </c>
      <c r="H367" s="106">
        <v>3</v>
      </c>
    </row>
    <row r="368" spans="2:8" ht="24.95" customHeight="1">
      <c r="B368" s="105" t="s">
        <v>649</v>
      </c>
      <c r="C368" s="104" t="s">
        <v>481</v>
      </c>
      <c r="D368" s="106"/>
      <c r="E368" s="106"/>
      <c r="F368" s="106"/>
      <c r="G368" s="106"/>
      <c r="H368" s="106"/>
    </row>
    <row r="369" spans="2:8" ht="24.95" customHeight="1">
      <c r="B369" s="113" t="s">
        <v>506</v>
      </c>
      <c r="C369" s="114" t="s">
        <v>507</v>
      </c>
      <c r="D369" s="442">
        <f>D370+D371</f>
        <v>2311480</v>
      </c>
      <c r="E369" s="442">
        <f>E370</f>
        <v>2938660</v>
      </c>
      <c r="F369" s="115"/>
      <c r="G369" s="115"/>
      <c r="H369" s="115"/>
    </row>
    <row r="370" spans="2:8" ht="24.95" customHeight="1">
      <c r="B370" s="113" t="s">
        <v>508</v>
      </c>
      <c r="C370" s="114" t="s">
        <v>507</v>
      </c>
      <c r="D370" s="443">
        <f>3400106-1088626</f>
        <v>2311480</v>
      </c>
      <c r="E370" s="443">
        <f>สังเขป!J38</f>
        <v>2938660</v>
      </c>
      <c r="F370" s="117"/>
      <c r="G370" s="117"/>
      <c r="H370" s="117"/>
    </row>
    <row r="371" spans="2:8" ht="24.95" customHeight="1">
      <c r="B371" s="113" t="s">
        <v>509</v>
      </c>
      <c r="C371" s="114" t="s">
        <v>507</v>
      </c>
      <c r="D371" s="117"/>
      <c r="E371" s="117"/>
      <c r="F371" s="117"/>
      <c r="G371" s="117"/>
      <c r="H371" s="117"/>
    </row>
    <row r="372" spans="2:8">
      <c r="B372" s="187"/>
      <c r="C372" s="118"/>
      <c r="D372" s="119"/>
      <c r="E372" s="119"/>
      <c r="F372" s="119"/>
      <c r="G372" s="119"/>
      <c r="H372" s="119"/>
    </row>
    <row r="373" spans="2:8">
      <c r="B373" s="101" t="s">
        <v>650</v>
      </c>
      <c r="C373" s="102"/>
      <c r="D373" s="103"/>
      <c r="E373" s="103"/>
      <c r="F373" s="103"/>
      <c r="G373" s="103"/>
      <c r="H373" s="103"/>
    </row>
    <row r="374" spans="2:8" ht="24.95" customHeight="1">
      <c r="B374" s="562" t="s">
        <v>1103</v>
      </c>
      <c r="C374" s="562"/>
      <c r="D374" s="562"/>
      <c r="E374" s="562"/>
      <c r="F374" s="562"/>
      <c r="G374" s="562"/>
      <c r="H374" s="562"/>
    </row>
    <row r="375" spans="2:8" ht="24.95" customHeight="1">
      <c r="B375" s="357" t="s">
        <v>1104</v>
      </c>
      <c r="C375" s="341"/>
      <c r="D375" s="341"/>
      <c r="E375" s="341"/>
      <c r="F375" s="341"/>
      <c r="G375" s="341"/>
      <c r="H375" s="341"/>
    </row>
    <row r="376" spans="2:8" ht="24.95" customHeight="1">
      <c r="B376" s="357" t="s">
        <v>1105</v>
      </c>
      <c r="C376" s="341"/>
      <c r="D376" s="341"/>
      <c r="E376" s="341"/>
      <c r="F376" s="341"/>
      <c r="G376" s="341"/>
      <c r="H376" s="341"/>
    </row>
    <row r="377" spans="2:8" ht="24.95" customHeight="1">
      <c r="B377" s="357" t="s">
        <v>1107</v>
      </c>
      <c r="C377" s="341"/>
      <c r="D377" s="341"/>
      <c r="E377" s="341"/>
      <c r="F377" s="341"/>
      <c r="G377" s="341"/>
      <c r="H377" s="341"/>
    </row>
    <row r="378" spans="2:8" ht="24.95" customHeight="1">
      <c r="B378" s="551" t="s">
        <v>1106</v>
      </c>
      <c r="C378" s="551"/>
      <c r="D378" s="551"/>
      <c r="E378" s="551"/>
      <c r="F378" s="551"/>
      <c r="G378" s="551"/>
      <c r="H378" s="551"/>
    </row>
    <row r="379" spans="2:8" ht="24.95" customHeight="1">
      <c r="B379" s="300"/>
      <c r="C379" s="300"/>
      <c r="D379" s="300"/>
      <c r="E379" s="300"/>
      <c r="F379" s="300"/>
      <c r="G379" s="300"/>
      <c r="H379" s="300"/>
    </row>
    <row r="380" spans="2:8" ht="24.95" customHeight="1">
      <c r="B380" s="563" t="s">
        <v>512</v>
      </c>
      <c r="C380" s="565" t="s">
        <v>513</v>
      </c>
      <c r="D380" s="566"/>
      <c r="E380" s="566"/>
      <c r="F380" s="566"/>
      <c r="G380" s="566"/>
      <c r="H380" s="567"/>
    </row>
    <row r="381" spans="2:8" ht="24.95" customHeight="1">
      <c r="B381" s="564"/>
      <c r="C381" s="104" t="s">
        <v>474</v>
      </c>
      <c r="D381" s="161" t="s">
        <v>501</v>
      </c>
      <c r="E381" s="161" t="s">
        <v>502</v>
      </c>
      <c r="F381" s="123" t="s">
        <v>503</v>
      </c>
      <c r="G381" s="123" t="s">
        <v>504</v>
      </c>
      <c r="H381" s="123" t="s">
        <v>505</v>
      </c>
    </row>
    <row r="382" spans="2:8" ht="24.95" customHeight="1">
      <c r="B382" s="105" t="s">
        <v>651</v>
      </c>
      <c r="C382" s="104" t="s">
        <v>652</v>
      </c>
      <c r="D382" s="106">
        <v>45</v>
      </c>
      <c r="E382" s="106">
        <v>46</v>
      </c>
      <c r="F382" s="106">
        <v>47</v>
      </c>
      <c r="G382" s="106">
        <v>48</v>
      </c>
      <c r="H382" s="106">
        <v>49</v>
      </c>
    </row>
    <row r="383" spans="2:8" ht="24.95" customHeight="1">
      <c r="B383" s="105" t="s">
        <v>653</v>
      </c>
      <c r="C383" s="104" t="s">
        <v>654</v>
      </c>
      <c r="D383" s="106">
        <v>18</v>
      </c>
      <c r="E383" s="106">
        <v>18</v>
      </c>
      <c r="F383" s="106">
        <v>18</v>
      </c>
      <c r="G383" s="106">
        <v>18</v>
      </c>
      <c r="H383" s="106">
        <v>18</v>
      </c>
    </row>
    <row r="384" spans="2:8" ht="24.95" customHeight="1">
      <c r="B384" s="105" t="s">
        <v>655</v>
      </c>
      <c r="C384" s="104" t="s">
        <v>524</v>
      </c>
      <c r="D384" s="106">
        <v>57470</v>
      </c>
      <c r="E384" s="106">
        <v>57470</v>
      </c>
      <c r="F384" s="106">
        <v>61470</v>
      </c>
      <c r="G384" s="106">
        <v>63470</v>
      </c>
      <c r="H384" s="106">
        <v>65470</v>
      </c>
    </row>
    <row r="385" spans="2:8" ht="24.95" customHeight="1">
      <c r="B385" s="105" t="s">
        <v>656</v>
      </c>
      <c r="C385" s="104" t="s">
        <v>486</v>
      </c>
      <c r="D385" s="106"/>
      <c r="E385" s="106"/>
      <c r="F385" s="106"/>
      <c r="G385" s="106"/>
      <c r="H385" s="106"/>
    </row>
    <row r="386" spans="2:8" ht="24.95" customHeight="1">
      <c r="B386" s="105" t="s">
        <v>657</v>
      </c>
      <c r="C386" s="104" t="s">
        <v>481</v>
      </c>
      <c r="D386" s="106">
        <v>12</v>
      </c>
      <c r="E386" s="106">
        <v>12</v>
      </c>
      <c r="F386" s="106">
        <v>12</v>
      </c>
      <c r="G386" s="106">
        <v>12</v>
      </c>
      <c r="H386" s="106">
        <v>12</v>
      </c>
    </row>
    <row r="387" spans="2:8" ht="24.95" customHeight="1">
      <c r="B387" s="105" t="s">
        <v>658</v>
      </c>
      <c r="C387" s="104" t="s">
        <v>481</v>
      </c>
      <c r="D387" s="106">
        <v>1620</v>
      </c>
      <c r="E387" s="106">
        <v>1620</v>
      </c>
      <c r="F387" s="106">
        <v>1620</v>
      </c>
      <c r="G387" s="106">
        <v>1620</v>
      </c>
      <c r="H387" s="106">
        <v>1620</v>
      </c>
    </row>
    <row r="388" spans="2:8" ht="24.95" customHeight="1">
      <c r="B388" s="105" t="s">
        <v>659</v>
      </c>
      <c r="C388" s="104" t="s">
        <v>654</v>
      </c>
      <c r="D388" s="106">
        <v>9</v>
      </c>
      <c r="E388" s="106">
        <v>9</v>
      </c>
      <c r="F388" s="106">
        <v>9</v>
      </c>
      <c r="G388" s="106">
        <v>9</v>
      </c>
      <c r="H388" s="106">
        <v>9</v>
      </c>
    </row>
    <row r="389" spans="2:8" ht="24.95" customHeight="1">
      <c r="B389" s="105" t="s">
        <v>660</v>
      </c>
      <c r="C389" s="104" t="s">
        <v>524</v>
      </c>
      <c r="D389" s="106">
        <v>1300</v>
      </c>
      <c r="E389" s="106">
        <v>1300</v>
      </c>
      <c r="F389" s="106">
        <v>1300</v>
      </c>
      <c r="G389" s="106">
        <v>1300</v>
      </c>
      <c r="H389" s="106">
        <v>1300</v>
      </c>
    </row>
    <row r="390" spans="2:8" ht="24.95" customHeight="1">
      <c r="B390" s="105" t="s">
        <v>661</v>
      </c>
      <c r="C390" s="104" t="s">
        <v>524</v>
      </c>
      <c r="D390" s="106">
        <v>18000</v>
      </c>
      <c r="E390" s="106">
        <v>18000</v>
      </c>
      <c r="F390" s="106">
        <v>18000</v>
      </c>
      <c r="G390" s="106">
        <v>18000</v>
      </c>
      <c r="H390" s="106">
        <v>18000</v>
      </c>
    </row>
    <row r="391" spans="2:8" ht="24.95" customHeight="1">
      <c r="B391" s="105" t="s">
        <v>662</v>
      </c>
      <c r="C391" s="104" t="s">
        <v>524</v>
      </c>
      <c r="D391" s="106">
        <v>267525</v>
      </c>
      <c r="E391" s="106">
        <v>267525</v>
      </c>
      <c r="F391" s="106">
        <v>267525</v>
      </c>
      <c r="G391" s="106">
        <v>267525</v>
      </c>
      <c r="H391" s="106">
        <v>267525</v>
      </c>
    </row>
    <row r="392" spans="2:8" ht="24.95" customHeight="1">
      <c r="B392" s="105" t="s">
        <v>663</v>
      </c>
      <c r="C392" s="104" t="s">
        <v>486</v>
      </c>
      <c r="D392" s="106">
        <v>300</v>
      </c>
      <c r="E392" s="106">
        <v>300</v>
      </c>
      <c r="F392" s="106">
        <v>300</v>
      </c>
      <c r="G392" s="106">
        <v>300</v>
      </c>
      <c r="H392" s="106">
        <v>300</v>
      </c>
    </row>
    <row r="393" spans="2:8" ht="24.95" customHeight="1">
      <c r="B393" s="147" t="s">
        <v>1108</v>
      </c>
      <c r="C393" s="342" t="s">
        <v>481</v>
      </c>
      <c r="D393" s="358">
        <v>5</v>
      </c>
      <c r="E393" s="358">
        <v>5</v>
      </c>
      <c r="F393" s="358">
        <v>5</v>
      </c>
      <c r="G393" s="358">
        <v>5</v>
      </c>
      <c r="H393" s="358">
        <v>5</v>
      </c>
    </row>
    <row r="394" spans="2:8" ht="24.95" customHeight="1">
      <c r="B394" s="122" t="s">
        <v>1109</v>
      </c>
      <c r="C394" s="343"/>
      <c r="D394" s="359"/>
      <c r="E394" s="359"/>
      <c r="F394" s="359"/>
      <c r="G394" s="359"/>
      <c r="H394" s="359"/>
    </row>
    <row r="395" spans="2:8" ht="24.95" customHeight="1">
      <c r="B395" s="374" t="s">
        <v>1110</v>
      </c>
      <c r="C395" s="375" t="s">
        <v>96</v>
      </c>
      <c r="D395" s="376"/>
      <c r="E395" s="376"/>
      <c r="F395" s="376"/>
      <c r="G395" s="376"/>
      <c r="H395" s="376"/>
    </row>
    <row r="396" spans="2:8" ht="24.95" customHeight="1">
      <c r="B396" s="377" t="s">
        <v>1111</v>
      </c>
      <c r="C396" s="378"/>
      <c r="D396" s="379"/>
      <c r="E396" s="379"/>
      <c r="F396" s="379"/>
      <c r="G396" s="379"/>
      <c r="H396" s="379"/>
    </row>
    <row r="397" spans="2:8" ht="24.95" customHeight="1">
      <c r="B397" s="374" t="s">
        <v>1114</v>
      </c>
      <c r="C397" s="375" t="s">
        <v>486</v>
      </c>
      <c r="D397" s="376">
        <v>4000</v>
      </c>
      <c r="E397" s="376">
        <v>4380</v>
      </c>
      <c r="F397" s="376">
        <v>4675</v>
      </c>
      <c r="G397" s="376">
        <v>5000</v>
      </c>
      <c r="H397" s="376">
        <v>5300</v>
      </c>
    </row>
    <row r="398" spans="2:8" ht="24.95" customHeight="1">
      <c r="B398" s="377" t="s">
        <v>1115</v>
      </c>
      <c r="C398" s="378"/>
      <c r="D398" s="379"/>
      <c r="E398" s="379"/>
      <c r="F398" s="379"/>
      <c r="G398" s="379"/>
      <c r="H398" s="379"/>
    </row>
    <row r="399" spans="2:8" ht="24.95" customHeight="1">
      <c r="B399" s="374" t="s">
        <v>1112</v>
      </c>
      <c r="C399" s="375" t="s">
        <v>481</v>
      </c>
      <c r="D399" s="376">
        <v>60</v>
      </c>
      <c r="E399" s="376">
        <v>60</v>
      </c>
      <c r="F399" s="376">
        <v>60</v>
      </c>
      <c r="G399" s="376">
        <v>60</v>
      </c>
      <c r="H399" s="376">
        <v>60</v>
      </c>
    </row>
    <row r="400" spans="2:8" ht="24.95" customHeight="1">
      <c r="B400" s="377" t="s">
        <v>1113</v>
      </c>
      <c r="C400" s="378"/>
      <c r="D400" s="379"/>
      <c r="E400" s="379"/>
      <c r="F400" s="379"/>
      <c r="G400" s="379"/>
      <c r="H400" s="379"/>
    </row>
    <row r="401" spans="1:8" ht="24.95" customHeight="1">
      <c r="B401" s="129" t="s">
        <v>664</v>
      </c>
      <c r="C401" s="130" t="s">
        <v>665</v>
      </c>
      <c r="D401" s="150"/>
      <c r="E401" s="150"/>
      <c r="F401" s="150"/>
      <c r="G401" s="150"/>
      <c r="H401" s="150"/>
    </row>
    <row r="402" spans="1:8" ht="24.95" customHeight="1">
      <c r="B402" s="113" t="s">
        <v>506</v>
      </c>
      <c r="C402" s="114" t="s">
        <v>507</v>
      </c>
      <c r="D402" s="443">
        <f>D403+D404</f>
        <v>20912360</v>
      </c>
      <c r="E402" s="442">
        <f>E403</f>
        <v>23920140</v>
      </c>
      <c r="F402" s="115"/>
      <c r="G402" s="115"/>
      <c r="H402" s="115"/>
    </row>
    <row r="403" spans="1:8" ht="24.95" customHeight="1">
      <c r="B403" s="113" t="s">
        <v>508</v>
      </c>
      <c r="C403" s="114" t="s">
        <v>507</v>
      </c>
      <c r="D403" s="443">
        <f>27606934-6694574</f>
        <v>20912360</v>
      </c>
      <c r="E403" s="443">
        <f>สังเขป!J39</f>
        <v>23920140</v>
      </c>
      <c r="F403" s="117"/>
      <c r="G403" s="117"/>
      <c r="H403" s="117"/>
    </row>
    <row r="404" spans="1:8" ht="24.95" customHeight="1">
      <c r="B404" s="113" t="s">
        <v>509</v>
      </c>
      <c r="C404" s="114" t="s">
        <v>507</v>
      </c>
      <c r="D404" s="117"/>
      <c r="E404" s="117"/>
      <c r="F404" s="117"/>
      <c r="G404" s="117"/>
      <c r="H404" s="117"/>
    </row>
    <row r="405" spans="1:8">
      <c r="B405" s="153"/>
      <c r="C405" s="154"/>
      <c r="D405" s="155"/>
      <c r="E405" s="155"/>
      <c r="F405" s="155"/>
      <c r="G405" s="155"/>
      <c r="H405" s="155"/>
    </row>
    <row r="406" spans="1:8">
      <c r="B406" s="153"/>
      <c r="C406" s="154"/>
      <c r="D406" s="155"/>
      <c r="E406" s="155"/>
      <c r="F406" s="155"/>
      <c r="G406" s="155"/>
      <c r="H406" s="155"/>
    </row>
    <row r="407" spans="1:8" ht="24.95" hidden="1" customHeight="1">
      <c r="A407" s="168"/>
      <c r="B407" s="164" t="s">
        <v>715</v>
      </c>
      <c r="C407" s="167"/>
      <c r="D407" s="168"/>
      <c r="E407" s="168"/>
      <c r="F407" s="168"/>
      <c r="G407" s="168"/>
      <c r="H407" s="168"/>
    </row>
    <row r="408" spans="1:8" ht="24.95" customHeight="1">
      <c r="A408" s="168"/>
      <c r="B408" s="176" t="s">
        <v>716</v>
      </c>
      <c r="C408" s="165"/>
      <c r="D408" s="165"/>
      <c r="E408" s="165"/>
      <c r="F408" s="176" t="s">
        <v>1423</v>
      </c>
      <c r="G408" s="165"/>
      <c r="H408" s="179"/>
    </row>
    <row r="409" spans="1:8" ht="24.95" customHeight="1">
      <c r="A409" s="168"/>
      <c r="B409" s="555" t="s">
        <v>1416</v>
      </c>
      <c r="C409" s="555"/>
      <c r="D409" s="555"/>
      <c r="E409" s="555"/>
      <c r="F409" s="555"/>
      <c r="G409" s="555"/>
      <c r="H409" s="555"/>
    </row>
    <row r="410" spans="1:8" ht="24.95" customHeight="1">
      <c r="A410" s="168"/>
      <c r="B410" s="462" t="s">
        <v>1128</v>
      </c>
      <c r="C410" s="461"/>
      <c r="D410" s="461"/>
      <c r="E410" s="461"/>
      <c r="F410" s="461"/>
      <c r="G410" s="461"/>
      <c r="H410" s="461"/>
    </row>
    <row r="411" spans="1:8" ht="24.95" customHeight="1">
      <c r="A411" s="168"/>
      <c r="B411" s="462" t="s">
        <v>1451</v>
      </c>
      <c r="C411" s="461"/>
      <c r="D411" s="461"/>
      <c r="E411" s="461"/>
      <c r="F411" s="461"/>
      <c r="G411" s="461"/>
      <c r="H411" s="461"/>
    </row>
    <row r="412" spans="1:8" ht="24.95" customHeight="1">
      <c r="A412" s="168"/>
      <c r="B412" s="462" t="s">
        <v>1452</v>
      </c>
      <c r="C412" s="461"/>
      <c r="D412" s="461"/>
      <c r="E412" s="461"/>
      <c r="F412" s="461"/>
      <c r="G412" s="461"/>
      <c r="H412" s="461"/>
    </row>
    <row r="413" spans="1:8" ht="24.95" customHeight="1">
      <c r="A413" s="168"/>
      <c r="B413" s="462" t="s">
        <v>1453</v>
      </c>
      <c r="C413" s="461"/>
      <c r="D413" s="461"/>
      <c r="E413" s="461"/>
      <c r="F413" s="461"/>
      <c r="G413" s="461"/>
      <c r="H413" s="461"/>
    </row>
    <row r="414" spans="1:8" ht="24.95" customHeight="1">
      <c r="A414" s="168"/>
      <c r="B414" s="462" t="s">
        <v>1417</v>
      </c>
      <c r="C414" s="461"/>
      <c r="D414" s="461"/>
      <c r="E414" s="461"/>
      <c r="F414" s="461"/>
      <c r="G414" s="461"/>
      <c r="H414" s="461"/>
    </row>
    <row r="415" spans="1:8" ht="24.95" customHeight="1">
      <c r="A415" s="168"/>
      <c r="B415" s="556" t="s">
        <v>1129</v>
      </c>
      <c r="C415" s="556"/>
      <c r="D415" s="556"/>
      <c r="E415" s="556"/>
      <c r="F415" s="556"/>
      <c r="G415" s="556"/>
      <c r="H415" s="556"/>
    </row>
    <row r="416" spans="1:8" ht="24.95" customHeight="1">
      <c r="A416" s="168"/>
      <c r="B416" s="176" t="s">
        <v>717</v>
      </c>
      <c r="C416" s="3"/>
      <c r="D416" s="165"/>
      <c r="E416" s="165"/>
      <c r="F416" s="165"/>
      <c r="G416" s="165"/>
      <c r="H416" s="165"/>
    </row>
    <row r="417" spans="1:8" ht="24.95" customHeight="1">
      <c r="A417" s="168"/>
      <c r="B417" s="176" t="s">
        <v>718</v>
      </c>
      <c r="C417" s="553">
        <f>E424</f>
        <v>160000</v>
      </c>
      <c r="D417" s="553"/>
      <c r="E417" s="495" t="s">
        <v>507</v>
      </c>
      <c r="F417" s="165"/>
      <c r="G417" s="165"/>
      <c r="H417" s="165"/>
    </row>
    <row r="418" spans="1:8" ht="24.95" customHeight="1">
      <c r="A418" s="168"/>
      <c r="B418" s="165"/>
      <c r="C418" s="3"/>
      <c r="D418" s="165"/>
      <c r="E418" s="165"/>
      <c r="F418" s="165"/>
      <c r="G418" s="165"/>
      <c r="H418" s="165"/>
    </row>
    <row r="419" spans="1:8" ht="24.95" customHeight="1">
      <c r="A419" s="168"/>
      <c r="B419" s="561" t="s">
        <v>512</v>
      </c>
      <c r="C419" s="581" t="s">
        <v>513</v>
      </c>
      <c r="D419" s="581"/>
      <c r="E419" s="581"/>
      <c r="F419" s="581"/>
      <c r="G419" s="581"/>
      <c r="H419" s="581"/>
    </row>
    <row r="420" spans="1:8" ht="24.95" customHeight="1">
      <c r="A420" s="168"/>
      <c r="B420" s="561"/>
      <c r="C420" s="498" t="s">
        <v>474</v>
      </c>
      <c r="D420" s="161" t="s">
        <v>501</v>
      </c>
      <c r="E420" s="161" t="s">
        <v>502</v>
      </c>
      <c r="F420" s="456" t="s">
        <v>503</v>
      </c>
      <c r="G420" s="456" t="s">
        <v>504</v>
      </c>
      <c r="H420" s="456" t="s">
        <v>505</v>
      </c>
    </row>
    <row r="421" spans="1:8" ht="24.95" customHeight="1">
      <c r="A421" s="168"/>
      <c r="B421" s="457" t="s">
        <v>719</v>
      </c>
      <c r="C421" s="498" t="s">
        <v>479</v>
      </c>
      <c r="D421" s="478">
        <v>100</v>
      </c>
      <c r="E421" s="478">
        <v>100</v>
      </c>
      <c r="F421" s="478">
        <v>100</v>
      </c>
      <c r="G421" s="478">
        <v>100</v>
      </c>
      <c r="H421" s="478">
        <v>100</v>
      </c>
    </row>
    <row r="422" spans="1:8" ht="24.95" customHeight="1">
      <c r="A422" s="168"/>
      <c r="B422" s="464" t="s">
        <v>1130</v>
      </c>
      <c r="C422" s="465" t="s">
        <v>720</v>
      </c>
      <c r="D422" s="502" t="s">
        <v>1454</v>
      </c>
      <c r="E422" s="502" t="s">
        <v>1454</v>
      </c>
      <c r="F422" s="502" t="s">
        <v>1454</v>
      </c>
      <c r="G422" s="502" t="s">
        <v>1454</v>
      </c>
      <c r="H422" s="502" t="s">
        <v>1454</v>
      </c>
    </row>
    <row r="423" spans="1:8" ht="24.95" customHeight="1">
      <c r="A423" s="168"/>
      <c r="B423" s="469" t="s">
        <v>1131</v>
      </c>
      <c r="C423" s="456"/>
      <c r="D423" s="479"/>
      <c r="E423" s="479"/>
      <c r="F423" s="479"/>
      <c r="G423" s="479"/>
      <c r="H423" s="479"/>
    </row>
    <row r="424" spans="1:8" ht="24.95" customHeight="1">
      <c r="A424" s="168"/>
      <c r="B424" s="389" t="s">
        <v>506</v>
      </c>
      <c r="C424" s="2" t="s">
        <v>507</v>
      </c>
      <c r="D424" s="474"/>
      <c r="E424" s="474">
        <f>E425+E426</f>
        <v>160000</v>
      </c>
      <c r="F424" s="480"/>
      <c r="G424" s="480"/>
      <c r="H424" s="480"/>
    </row>
    <row r="425" spans="1:8" ht="24.95" customHeight="1">
      <c r="A425" s="168"/>
      <c r="B425" s="389" t="s">
        <v>508</v>
      </c>
      <c r="C425" s="2" t="s">
        <v>507</v>
      </c>
      <c r="D425" s="474"/>
      <c r="E425" s="474">
        <f>สังเขป!J40</f>
        <v>160000</v>
      </c>
      <c r="F425" s="473"/>
      <c r="G425" s="473"/>
      <c r="H425" s="473"/>
    </row>
    <row r="426" spans="1:8" ht="24.95" customHeight="1">
      <c r="A426" s="168"/>
      <c r="B426" s="389" t="s">
        <v>509</v>
      </c>
      <c r="C426" s="2" t="s">
        <v>507</v>
      </c>
      <c r="D426" s="473"/>
      <c r="E426" s="473">
        <v>0</v>
      </c>
      <c r="F426" s="473"/>
      <c r="G426" s="473"/>
      <c r="H426" s="473"/>
    </row>
    <row r="427" spans="1:8" ht="24.95" customHeight="1">
      <c r="A427" s="168"/>
      <c r="B427" s="475"/>
      <c r="C427" s="476"/>
      <c r="D427" s="486"/>
      <c r="E427" s="486"/>
      <c r="F427" s="486"/>
      <c r="G427" s="486"/>
      <c r="H427" s="486"/>
    </row>
    <row r="428" spans="1:8" ht="24.95" customHeight="1">
      <c r="A428" s="168"/>
      <c r="B428" s="475"/>
      <c r="C428" s="476"/>
      <c r="D428" s="486"/>
      <c r="E428" s="486"/>
      <c r="F428" s="486"/>
      <c r="G428" s="486"/>
      <c r="H428" s="486"/>
    </row>
    <row r="429" spans="1:8" ht="24.95" customHeight="1">
      <c r="A429" s="168"/>
      <c r="B429" s="475"/>
      <c r="C429" s="476"/>
      <c r="D429" s="486"/>
      <c r="E429" s="486"/>
      <c r="F429" s="486"/>
      <c r="G429" s="486"/>
      <c r="H429" s="486"/>
    </row>
    <row r="430" spans="1:8" ht="24.95" customHeight="1">
      <c r="A430" s="168"/>
      <c r="B430" s="475"/>
      <c r="C430" s="476"/>
      <c r="D430" s="486"/>
      <c r="E430" s="486"/>
      <c r="F430" s="486"/>
      <c r="G430" s="486"/>
      <c r="H430" s="486"/>
    </row>
    <row r="431" spans="1:8" ht="24.95" customHeight="1">
      <c r="A431" s="168"/>
      <c r="B431" s="475"/>
      <c r="C431" s="476"/>
      <c r="D431" s="486"/>
      <c r="E431" s="486"/>
      <c r="F431" s="486"/>
      <c r="G431" s="486"/>
      <c r="H431" s="486"/>
    </row>
    <row r="432" spans="1:8" ht="24.95" customHeight="1">
      <c r="A432" s="168"/>
      <c r="B432" s="475"/>
      <c r="C432" s="476"/>
      <c r="D432" s="486"/>
      <c r="E432" s="486"/>
      <c r="F432" s="486"/>
      <c r="G432" s="486"/>
      <c r="H432" s="486"/>
    </row>
    <row r="433" spans="1:8" ht="24.95" customHeight="1">
      <c r="A433" s="168"/>
      <c r="B433" s="499"/>
      <c r="C433" s="499"/>
      <c r="D433" s="499"/>
      <c r="E433" s="499"/>
      <c r="F433" s="499"/>
      <c r="G433" s="499"/>
      <c r="H433" s="499"/>
    </row>
    <row r="434" spans="1:8" ht="24.95" customHeight="1">
      <c r="A434" s="168"/>
      <c r="B434" s="499"/>
      <c r="C434" s="499"/>
      <c r="D434" s="499"/>
      <c r="E434" s="499"/>
      <c r="F434" s="499"/>
      <c r="G434" s="499"/>
      <c r="H434" s="499"/>
    </row>
    <row r="435" spans="1:8" ht="24.95" customHeight="1">
      <c r="A435" s="168"/>
      <c r="B435" s="499"/>
      <c r="C435" s="499"/>
      <c r="D435" s="499"/>
      <c r="E435" s="499"/>
      <c r="F435" s="499"/>
      <c r="G435" s="499"/>
      <c r="H435" s="499"/>
    </row>
    <row r="436" spans="1:8" ht="24.95" customHeight="1">
      <c r="A436" s="168"/>
      <c r="B436" s="499"/>
      <c r="C436" s="499"/>
      <c r="D436" s="499"/>
      <c r="E436" s="499"/>
      <c r="F436" s="499"/>
      <c r="G436" s="499"/>
      <c r="H436" s="499"/>
    </row>
    <row r="437" spans="1:8" ht="24.95" customHeight="1">
      <c r="A437" s="168"/>
      <c r="B437" s="499"/>
      <c r="C437" s="499"/>
      <c r="D437" s="499"/>
      <c r="E437" s="499"/>
      <c r="F437" s="499"/>
      <c r="G437" s="499"/>
      <c r="H437" s="499"/>
    </row>
    <row r="438" spans="1:8" ht="24.95" customHeight="1">
      <c r="A438" s="168"/>
      <c r="B438" s="499"/>
      <c r="C438" s="499"/>
      <c r="D438" s="499"/>
      <c r="E438" s="499"/>
      <c r="F438" s="499"/>
      <c r="G438" s="499"/>
      <c r="H438" s="499"/>
    </row>
    <row r="439" spans="1:8" ht="24.95" customHeight="1">
      <c r="A439" s="168"/>
      <c r="B439" s="164"/>
      <c r="C439" s="167"/>
      <c r="D439" s="168"/>
      <c r="E439" s="168"/>
      <c r="F439" s="168"/>
      <c r="G439" s="168"/>
      <c r="H439" s="168"/>
    </row>
    <row r="440" spans="1:8" ht="24.95" customHeight="1">
      <c r="A440" s="168"/>
      <c r="B440" s="164"/>
      <c r="C440" s="167"/>
      <c r="D440" s="168"/>
      <c r="E440" s="168"/>
      <c r="F440" s="168"/>
      <c r="G440" s="168"/>
      <c r="H440" s="168"/>
    </row>
    <row r="441" spans="1:8" ht="24.95" customHeight="1">
      <c r="A441" s="168"/>
      <c r="B441" s="164"/>
      <c r="C441" s="167"/>
      <c r="D441" s="168"/>
      <c r="E441" s="168"/>
      <c r="F441" s="168"/>
      <c r="G441" s="168"/>
      <c r="H441" s="168"/>
    </row>
    <row r="442" spans="1:8" ht="24.95" customHeight="1">
      <c r="A442" s="168"/>
      <c r="B442" s="164"/>
      <c r="C442" s="167"/>
      <c r="D442" s="168"/>
      <c r="E442" s="168"/>
      <c r="F442" s="168"/>
      <c r="G442" s="168"/>
      <c r="H442" s="168"/>
    </row>
    <row r="443" spans="1:8" ht="24.95" customHeight="1">
      <c r="A443" s="168"/>
      <c r="B443" s="164"/>
      <c r="C443" s="167"/>
      <c r="D443" s="168"/>
      <c r="E443" s="168"/>
      <c r="F443" s="168"/>
      <c r="G443" s="168"/>
      <c r="H443" s="168"/>
    </row>
    <row r="444" spans="1:8" ht="24.95" customHeight="1">
      <c r="A444" s="168"/>
      <c r="B444" s="164"/>
      <c r="C444" s="167"/>
      <c r="D444" s="168"/>
      <c r="E444" s="168"/>
      <c r="F444" s="168"/>
      <c r="G444" s="168"/>
      <c r="H444" s="168"/>
    </row>
    <row r="445" spans="1:8" ht="24.95" customHeight="1">
      <c r="A445" s="168"/>
      <c r="B445" s="164"/>
      <c r="C445" s="167"/>
      <c r="D445" s="168"/>
      <c r="E445" s="168"/>
      <c r="F445" s="168"/>
      <c r="G445" s="168"/>
      <c r="H445" s="168"/>
    </row>
    <row r="446" spans="1:8" ht="24.95" customHeight="1">
      <c r="A446" s="168"/>
      <c r="B446" s="164"/>
      <c r="C446" s="167"/>
      <c r="D446" s="168"/>
      <c r="E446" s="168"/>
      <c r="F446" s="168"/>
      <c r="G446" s="168"/>
      <c r="H446" s="168"/>
    </row>
    <row r="447" spans="1:8" ht="24.95" customHeight="1">
      <c r="A447" s="168"/>
      <c r="B447" s="164"/>
      <c r="C447" s="167"/>
      <c r="D447" s="168"/>
      <c r="E447" s="168"/>
      <c r="F447" s="168"/>
      <c r="G447" s="168"/>
      <c r="H447" s="168"/>
    </row>
    <row r="448" spans="1:8" ht="24.95" customHeight="1">
      <c r="A448" s="168"/>
      <c r="B448" s="164"/>
      <c r="C448" s="167"/>
      <c r="D448" s="168"/>
      <c r="E448" s="168"/>
      <c r="F448" s="168"/>
      <c r="G448" s="168"/>
      <c r="H448" s="168"/>
    </row>
    <row r="449" spans="1:18" ht="24.95" customHeight="1">
      <c r="A449" s="168"/>
      <c r="B449" s="164"/>
      <c r="C449" s="167"/>
      <c r="D449" s="168"/>
      <c r="E449" s="168"/>
      <c r="F449" s="168"/>
      <c r="G449" s="168"/>
      <c r="H449" s="168"/>
    </row>
    <row r="450" spans="1:18" ht="24.95" customHeight="1">
      <c r="A450" s="168"/>
      <c r="B450" s="164"/>
      <c r="C450" s="167"/>
      <c r="D450" s="168"/>
      <c r="E450" s="168"/>
      <c r="F450" s="168"/>
      <c r="G450" s="168"/>
      <c r="H450" s="168"/>
    </row>
    <row r="451" spans="1:18" ht="24.95" customHeight="1">
      <c r="A451" s="179"/>
      <c r="B451" s="453" t="s">
        <v>1116</v>
      </c>
      <c r="C451" s="179"/>
      <c r="D451" s="179"/>
      <c r="E451" s="179"/>
      <c r="F451" s="179"/>
      <c r="G451" s="453" t="s">
        <v>1422</v>
      </c>
      <c r="H451" s="179"/>
      <c r="I451" s="181"/>
    </row>
    <row r="452" spans="1:18" ht="24.95" customHeight="1">
      <c r="A452" s="555" t="s">
        <v>1414</v>
      </c>
      <c r="B452" s="555"/>
      <c r="C452" s="555"/>
      <c r="D452" s="555"/>
      <c r="E452" s="555"/>
      <c r="F452" s="555"/>
      <c r="G452" s="555"/>
      <c r="H452" s="555"/>
      <c r="I452" s="182"/>
      <c r="K452" s="551"/>
      <c r="L452" s="552"/>
      <c r="M452" s="552"/>
      <c r="N452" s="552"/>
      <c r="O452" s="552"/>
      <c r="P452" s="552"/>
      <c r="Q452" s="552"/>
      <c r="R452" s="552"/>
    </row>
    <row r="453" spans="1:18" ht="24.95" customHeight="1">
      <c r="A453" s="461"/>
      <c r="B453" s="462" t="s">
        <v>1117</v>
      </c>
      <c r="C453" s="461"/>
      <c r="D453" s="461"/>
      <c r="E453" s="461"/>
      <c r="F453" s="461"/>
      <c r="G453" s="461"/>
      <c r="H453" s="461"/>
      <c r="I453" s="182"/>
      <c r="K453" s="300"/>
      <c r="L453" s="301"/>
      <c r="M453" s="301"/>
      <c r="N453" s="301"/>
      <c r="O453" s="301"/>
      <c r="P453" s="301"/>
      <c r="Q453" s="301"/>
      <c r="R453" s="301"/>
    </row>
    <row r="454" spans="1:18" ht="24.95" customHeight="1">
      <c r="A454" s="461"/>
      <c r="B454" s="462" t="s">
        <v>1449</v>
      </c>
      <c r="C454" s="461"/>
      <c r="D454" s="461"/>
      <c r="E454" s="461"/>
      <c r="F454" s="461"/>
      <c r="G454" s="461"/>
      <c r="H454" s="461"/>
      <c r="I454" s="182"/>
      <c r="K454" s="300"/>
      <c r="L454" s="301"/>
      <c r="M454" s="301"/>
      <c r="N454" s="301"/>
      <c r="O454" s="301"/>
      <c r="P454" s="301"/>
      <c r="Q454" s="301"/>
      <c r="R454" s="301"/>
    </row>
    <row r="455" spans="1:18" ht="24.95" customHeight="1">
      <c r="A455" s="461"/>
      <c r="B455" s="462" t="s">
        <v>1450</v>
      </c>
      <c r="C455" s="461"/>
      <c r="D455" s="461"/>
      <c r="E455" s="461"/>
      <c r="F455" s="461"/>
      <c r="G455" s="461"/>
      <c r="H455" s="461"/>
      <c r="I455" s="182"/>
      <c r="K455" s="499"/>
      <c r="L455" s="500"/>
      <c r="M455" s="500"/>
      <c r="N455" s="500"/>
      <c r="O455" s="500"/>
      <c r="P455" s="500"/>
      <c r="Q455" s="500"/>
      <c r="R455" s="500"/>
    </row>
    <row r="456" spans="1:18" ht="24.95" customHeight="1">
      <c r="A456" s="461"/>
      <c r="B456" s="462" t="s">
        <v>1415</v>
      </c>
      <c r="C456" s="461"/>
      <c r="D456" s="461"/>
      <c r="E456" s="461"/>
      <c r="F456" s="461"/>
      <c r="G456" s="461"/>
      <c r="H456" s="461"/>
      <c r="I456" s="182"/>
      <c r="K456" s="300"/>
      <c r="L456" s="301"/>
      <c r="M456" s="301"/>
      <c r="N456" s="301"/>
      <c r="O456" s="301"/>
      <c r="P456" s="301"/>
      <c r="Q456" s="301"/>
      <c r="R456" s="301"/>
    </row>
    <row r="457" spans="1:18" ht="24.95" customHeight="1">
      <c r="A457" s="556" t="s">
        <v>1118</v>
      </c>
      <c r="B457" s="556"/>
      <c r="C457" s="556"/>
      <c r="D457" s="556"/>
      <c r="E457" s="556"/>
      <c r="F457" s="556"/>
      <c r="G457" s="556"/>
      <c r="H457" s="556"/>
      <c r="I457" s="166"/>
    </row>
    <row r="458" spans="1:18" ht="24.95" customHeight="1">
      <c r="A458" s="165"/>
      <c r="B458" s="176" t="s">
        <v>717</v>
      </c>
      <c r="C458" s="3"/>
      <c r="D458" s="165"/>
      <c r="E458" s="165"/>
      <c r="F458" s="165"/>
      <c r="G458" s="165"/>
      <c r="H458" s="165"/>
    </row>
    <row r="459" spans="1:18" ht="24.95" customHeight="1">
      <c r="A459" s="165"/>
      <c r="B459" s="176" t="s">
        <v>718</v>
      </c>
      <c r="C459" s="553">
        <f>E474</f>
        <v>292000</v>
      </c>
      <c r="D459" s="553"/>
      <c r="E459" s="495" t="s">
        <v>507</v>
      </c>
      <c r="F459" s="165"/>
      <c r="G459" s="165"/>
      <c r="H459" s="165"/>
    </row>
    <row r="460" spans="1:18" ht="24.95" customHeight="1">
      <c r="A460" s="165"/>
      <c r="B460" s="176"/>
      <c r="C460" s="463"/>
      <c r="D460" s="463"/>
      <c r="E460" s="176"/>
      <c r="F460" s="165"/>
      <c r="G460" s="165"/>
      <c r="H460" s="165"/>
    </row>
    <row r="461" spans="1:18" ht="24.95" customHeight="1">
      <c r="A461" s="165"/>
      <c r="B461" s="554" t="s">
        <v>512</v>
      </c>
      <c r="C461" s="548" t="s">
        <v>513</v>
      </c>
      <c r="D461" s="549"/>
      <c r="E461" s="549"/>
      <c r="F461" s="549"/>
      <c r="G461" s="549"/>
      <c r="H461" s="550"/>
      <c r="I461" s="169"/>
    </row>
    <row r="462" spans="1:18" ht="24.95" customHeight="1">
      <c r="A462" s="165"/>
      <c r="B462" s="554"/>
      <c r="C462" s="455" t="s">
        <v>474</v>
      </c>
      <c r="D462" s="161" t="s">
        <v>501</v>
      </c>
      <c r="E462" s="161" t="s">
        <v>502</v>
      </c>
      <c r="F462" s="456" t="s">
        <v>503</v>
      </c>
      <c r="G462" s="456" t="s">
        <v>504</v>
      </c>
      <c r="H462" s="456" t="s">
        <v>505</v>
      </c>
      <c r="I462" s="170"/>
    </row>
    <row r="463" spans="1:18" ht="24.95" customHeight="1">
      <c r="A463" s="165"/>
      <c r="B463" s="464" t="s">
        <v>1119</v>
      </c>
      <c r="C463" s="465" t="s">
        <v>479</v>
      </c>
      <c r="D463" s="466">
        <v>70</v>
      </c>
      <c r="E463" s="466">
        <v>70</v>
      </c>
      <c r="F463" s="466">
        <v>75</v>
      </c>
      <c r="G463" s="466">
        <v>75</v>
      </c>
      <c r="H463" s="466">
        <v>80</v>
      </c>
      <c r="I463" s="173"/>
    </row>
    <row r="464" spans="1:18" ht="24.95" customHeight="1">
      <c r="A464" s="165"/>
      <c r="B464" s="452" t="s">
        <v>1120</v>
      </c>
      <c r="C464" s="467"/>
      <c r="D464" s="468"/>
      <c r="E464" s="468"/>
      <c r="F464" s="468"/>
      <c r="G464" s="468"/>
      <c r="H464" s="468"/>
      <c r="I464" s="173"/>
    </row>
    <row r="465" spans="1:9" ht="24.95" customHeight="1">
      <c r="A465" s="165"/>
      <c r="B465" s="469" t="s">
        <v>1121</v>
      </c>
      <c r="C465" s="456"/>
      <c r="D465" s="470"/>
      <c r="E465" s="470"/>
      <c r="F465" s="470"/>
      <c r="G465" s="470"/>
      <c r="H465" s="470"/>
      <c r="I465" s="173"/>
    </row>
    <row r="466" spans="1:9" ht="24.95" customHeight="1">
      <c r="A466" s="165"/>
      <c r="B466" s="464" t="s">
        <v>1122</v>
      </c>
      <c r="C466" s="465" t="s">
        <v>479</v>
      </c>
      <c r="D466" s="466">
        <v>70</v>
      </c>
      <c r="E466" s="466">
        <v>70</v>
      </c>
      <c r="F466" s="466">
        <v>75</v>
      </c>
      <c r="G466" s="466">
        <v>75</v>
      </c>
      <c r="H466" s="466">
        <v>80</v>
      </c>
      <c r="I466" s="173"/>
    </row>
    <row r="467" spans="1:9" ht="24.95" customHeight="1">
      <c r="A467" s="165"/>
      <c r="B467" s="471" t="s">
        <v>1123</v>
      </c>
      <c r="C467" s="467"/>
      <c r="D467" s="468"/>
      <c r="E467" s="468"/>
      <c r="F467" s="468"/>
      <c r="G467" s="468"/>
      <c r="H467" s="468"/>
      <c r="I467" s="173"/>
    </row>
    <row r="468" spans="1:9" ht="24.95" customHeight="1">
      <c r="A468" s="165"/>
      <c r="B468" s="471" t="s">
        <v>1124</v>
      </c>
      <c r="C468" s="467"/>
      <c r="D468" s="468"/>
      <c r="E468" s="468"/>
      <c r="F468" s="468"/>
      <c r="G468" s="468"/>
      <c r="H468" s="468"/>
      <c r="I468" s="173"/>
    </row>
    <row r="469" spans="1:9" ht="24.95" customHeight="1">
      <c r="A469" s="165"/>
      <c r="B469" s="472" t="s">
        <v>1125</v>
      </c>
      <c r="C469" s="456"/>
      <c r="D469" s="470"/>
      <c r="E469" s="470"/>
      <c r="F469" s="470"/>
      <c r="G469" s="470"/>
      <c r="H469" s="470"/>
      <c r="I469" s="173"/>
    </row>
    <row r="470" spans="1:9" ht="24.95" customHeight="1">
      <c r="A470" s="165"/>
      <c r="B470" s="464" t="s">
        <v>1126</v>
      </c>
      <c r="C470" s="465" t="s">
        <v>479</v>
      </c>
      <c r="D470" s="466">
        <v>70</v>
      </c>
      <c r="E470" s="466">
        <v>70</v>
      </c>
      <c r="F470" s="466">
        <v>75</v>
      </c>
      <c r="G470" s="466">
        <v>75</v>
      </c>
      <c r="H470" s="466">
        <v>80</v>
      </c>
      <c r="I470" s="173"/>
    </row>
    <row r="471" spans="1:9" ht="24.95" customHeight="1">
      <c r="A471" s="165"/>
      <c r="B471" s="471" t="s">
        <v>1127</v>
      </c>
      <c r="C471" s="467"/>
      <c r="D471" s="468"/>
      <c r="E471" s="468"/>
      <c r="F471" s="468"/>
      <c r="G471" s="468"/>
      <c r="H471" s="468"/>
      <c r="I471" s="173"/>
    </row>
    <row r="472" spans="1:9" ht="24.95" customHeight="1">
      <c r="A472" s="165"/>
      <c r="B472" s="471" t="s">
        <v>1124</v>
      </c>
      <c r="C472" s="467"/>
      <c r="D472" s="468"/>
      <c r="E472" s="468"/>
      <c r="F472" s="468"/>
      <c r="G472" s="468"/>
      <c r="H472" s="468"/>
      <c r="I472" s="173"/>
    </row>
    <row r="473" spans="1:9" ht="24.95" customHeight="1">
      <c r="A473" s="165"/>
      <c r="B473" s="472" t="s">
        <v>1125</v>
      </c>
      <c r="C473" s="456"/>
      <c r="D473" s="470"/>
      <c r="E473" s="470"/>
      <c r="F473" s="470"/>
      <c r="G473" s="470"/>
      <c r="H473" s="470"/>
      <c r="I473" s="173"/>
    </row>
    <row r="474" spans="1:9" s="116" customFormat="1" ht="24.95" customHeight="1">
      <c r="A474" s="176"/>
      <c r="B474" s="389" t="s">
        <v>506</v>
      </c>
      <c r="C474" s="2" t="s">
        <v>507</v>
      </c>
      <c r="D474" s="473"/>
      <c r="E474" s="474">
        <f>E475+E476</f>
        <v>292000</v>
      </c>
      <c r="F474" s="473"/>
      <c r="G474" s="473"/>
      <c r="H474" s="473"/>
      <c r="I474" s="174"/>
    </row>
    <row r="475" spans="1:9" s="176" customFormat="1" ht="24.95" customHeight="1">
      <c r="B475" s="389" t="s">
        <v>508</v>
      </c>
      <c r="C475" s="2" t="s">
        <v>507</v>
      </c>
      <c r="D475" s="473"/>
      <c r="E475" s="474">
        <f>สังเขป!J42</f>
        <v>292000</v>
      </c>
      <c r="F475" s="473"/>
      <c r="G475" s="473"/>
      <c r="H475" s="473"/>
      <c r="I475" s="175"/>
    </row>
    <row r="476" spans="1:9" s="176" customFormat="1" ht="24.95" customHeight="1">
      <c r="B476" s="389" t="s">
        <v>509</v>
      </c>
      <c r="C476" s="2" t="s">
        <v>507</v>
      </c>
      <c r="D476" s="473"/>
      <c r="E476" s="473">
        <v>0</v>
      </c>
      <c r="F476" s="473"/>
      <c r="G476" s="473"/>
      <c r="H476" s="473"/>
      <c r="I476" s="175"/>
    </row>
    <row r="477" spans="1:9">
      <c r="A477" s="165"/>
      <c r="B477" s="475"/>
      <c r="C477" s="476"/>
      <c r="D477" s="477"/>
      <c r="E477" s="477"/>
      <c r="F477" s="477"/>
      <c r="G477" s="477"/>
      <c r="H477" s="477"/>
    </row>
    <row r="478" spans="1:9" ht="24.95" hidden="1" customHeight="1">
      <c r="B478" s="177" t="s">
        <v>715</v>
      </c>
      <c r="C478" s="178"/>
      <c r="D478" s="179"/>
      <c r="E478" s="179"/>
      <c r="F478" s="179"/>
      <c r="G478" s="179"/>
      <c r="H478" s="179"/>
    </row>
    <row r="479" spans="1:9" ht="24.95" customHeight="1">
      <c r="B479" s="101" t="s">
        <v>666</v>
      </c>
      <c r="C479" s="102"/>
      <c r="D479" s="103"/>
      <c r="E479" s="103"/>
      <c r="F479" s="103"/>
      <c r="G479" s="103"/>
      <c r="H479" s="103"/>
    </row>
    <row r="480" spans="1:9" ht="24.95" customHeight="1">
      <c r="B480" s="562" t="s">
        <v>728</v>
      </c>
      <c r="C480" s="562"/>
      <c r="D480" s="562"/>
      <c r="E480" s="562"/>
      <c r="F480" s="562"/>
      <c r="G480" s="562"/>
      <c r="H480" s="562"/>
    </row>
    <row r="481" spans="2:8" ht="24.95" customHeight="1">
      <c r="B481" s="551" t="s">
        <v>721</v>
      </c>
      <c r="C481" s="551"/>
      <c r="D481" s="551"/>
      <c r="E481" s="551"/>
      <c r="F481" s="551"/>
      <c r="G481" s="551"/>
      <c r="H481" s="551"/>
    </row>
    <row r="482" spans="2:8" ht="24.95" customHeight="1">
      <c r="B482" s="551" t="s">
        <v>722</v>
      </c>
      <c r="C482" s="551"/>
      <c r="D482" s="551"/>
      <c r="E482" s="551"/>
      <c r="F482" s="551"/>
      <c r="G482" s="551"/>
      <c r="H482" s="551"/>
    </row>
    <row r="483" spans="2:8" ht="24.95" customHeight="1">
      <c r="B483" s="183" t="s">
        <v>723</v>
      </c>
      <c r="C483" s="183"/>
      <c r="D483" s="183"/>
      <c r="E483" s="183"/>
      <c r="F483" s="183"/>
      <c r="G483" s="183"/>
      <c r="H483" s="183"/>
    </row>
    <row r="484" spans="2:8" s="206" customFormat="1" ht="24.95" customHeight="1">
      <c r="B484" s="557" t="s">
        <v>1132</v>
      </c>
      <c r="C484" s="551"/>
      <c r="D484" s="551"/>
      <c r="E484" s="551"/>
      <c r="F484" s="551"/>
      <c r="G484" s="551"/>
      <c r="H484" s="551"/>
    </row>
    <row r="485" spans="2:8" s="206" customFormat="1" ht="24.95" customHeight="1">
      <c r="B485" s="207"/>
      <c r="C485" s="208"/>
      <c r="D485" s="208"/>
      <c r="E485" s="208"/>
      <c r="F485" s="208"/>
      <c r="G485" s="208"/>
      <c r="H485" s="208"/>
    </row>
    <row r="486" spans="2:8" s="209" customFormat="1" ht="24.95" customHeight="1">
      <c r="B486" s="558" t="s">
        <v>512</v>
      </c>
      <c r="C486" s="559" t="s">
        <v>513</v>
      </c>
      <c r="D486" s="559"/>
      <c r="E486" s="559"/>
      <c r="F486" s="559"/>
      <c r="G486" s="559"/>
      <c r="H486" s="559"/>
    </row>
    <row r="487" spans="2:8" s="209" customFormat="1" ht="24.95" customHeight="1">
      <c r="B487" s="558"/>
      <c r="C487" s="104" t="s">
        <v>474</v>
      </c>
      <c r="D487" s="161" t="s">
        <v>501</v>
      </c>
      <c r="E487" s="161" t="s">
        <v>502</v>
      </c>
      <c r="F487" s="343" t="s">
        <v>503</v>
      </c>
      <c r="G487" s="343" t="s">
        <v>504</v>
      </c>
      <c r="H487" s="343" t="s">
        <v>505</v>
      </c>
    </row>
    <row r="488" spans="2:8" s="206" customFormat="1" ht="24.95" customHeight="1">
      <c r="B488" s="105" t="s">
        <v>735</v>
      </c>
      <c r="C488" s="104" t="s">
        <v>476</v>
      </c>
      <c r="D488" s="380">
        <v>550</v>
      </c>
      <c r="E488" s="381">
        <v>550</v>
      </c>
      <c r="F488" s="381">
        <v>550</v>
      </c>
      <c r="G488" s="381">
        <v>550</v>
      </c>
      <c r="H488" s="381">
        <v>550</v>
      </c>
    </row>
    <row r="489" spans="2:8" s="206" customFormat="1" ht="24.95" customHeight="1">
      <c r="B489" s="120" t="s">
        <v>736</v>
      </c>
      <c r="C489" s="104" t="s">
        <v>615</v>
      </c>
      <c r="D489" s="380">
        <v>2</v>
      </c>
      <c r="E489" s="381">
        <v>2</v>
      </c>
      <c r="F489" s="381">
        <v>2</v>
      </c>
      <c r="G489" s="381">
        <v>2</v>
      </c>
      <c r="H489" s="381">
        <v>2</v>
      </c>
    </row>
    <row r="490" spans="2:8" s="206" customFormat="1" ht="24.95" customHeight="1">
      <c r="B490" s="147" t="s">
        <v>1133</v>
      </c>
      <c r="C490" s="342" t="s">
        <v>542</v>
      </c>
      <c r="D490" s="306">
        <v>1500</v>
      </c>
      <c r="E490" s="382">
        <v>1500</v>
      </c>
      <c r="F490" s="382">
        <v>1500</v>
      </c>
      <c r="G490" s="382">
        <v>1500</v>
      </c>
      <c r="H490" s="382">
        <v>1500</v>
      </c>
    </row>
    <row r="491" spans="2:8" s="206" customFormat="1" ht="24.95" customHeight="1">
      <c r="B491" s="363" t="s">
        <v>1134</v>
      </c>
      <c r="C491" s="383"/>
      <c r="D491" s="384"/>
      <c r="E491" s="385"/>
      <c r="F491" s="385"/>
      <c r="G491" s="385"/>
      <c r="H491" s="386"/>
    </row>
    <row r="492" spans="2:8" s="206" customFormat="1" ht="24.95" customHeight="1">
      <c r="B492" s="363" t="s">
        <v>1135</v>
      </c>
      <c r="C492" s="383"/>
      <c r="D492" s="384"/>
      <c r="E492" s="385"/>
      <c r="F492" s="385"/>
      <c r="G492" s="385"/>
      <c r="H492" s="386"/>
    </row>
    <row r="493" spans="2:8" s="206" customFormat="1" ht="24.95" customHeight="1">
      <c r="B493" s="363" t="s">
        <v>1136</v>
      </c>
      <c r="C493" s="383"/>
      <c r="D493" s="384"/>
      <c r="E493" s="385"/>
      <c r="F493" s="385"/>
      <c r="G493" s="385"/>
      <c r="H493" s="386"/>
    </row>
    <row r="494" spans="2:8" s="206" customFormat="1" ht="24.95" customHeight="1">
      <c r="B494" s="363" t="s">
        <v>1137</v>
      </c>
      <c r="C494" s="383"/>
      <c r="D494" s="384"/>
      <c r="E494" s="385"/>
      <c r="F494" s="385"/>
      <c r="G494" s="385"/>
      <c r="H494" s="386"/>
    </row>
    <row r="495" spans="2:8" s="206" customFormat="1" ht="24.95" customHeight="1">
      <c r="B495" s="113" t="s">
        <v>506</v>
      </c>
      <c r="C495" s="114" t="s">
        <v>507</v>
      </c>
      <c r="D495" s="444">
        <f>+D496+D497</f>
        <v>358180</v>
      </c>
      <c r="E495" s="388">
        <f>E496</f>
        <v>502320</v>
      </c>
      <c r="F495" s="387"/>
      <c r="G495" s="387"/>
      <c r="H495" s="387"/>
    </row>
    <row r="496" spans="2:8" s="206" customFormat="1" ht="24.95" customHeight="1">
      <c r="B496" s="113" t="s">
        <v>508</v>
      </c>
      <c r="C496" s="114" t="s">
        <v>507</v>
      </c>
      <c r="D496" s="444">
        <f>1221300-863120</f>
        <v>358180</v>
      </c>
      <c r="E496" s="444">
        <f>สังเขป!J43</f>
        <v>502320</v>
      </c>
      <c r="F496" s="117"/>
      <c r="G496" s="117"/>
      <c r="H496" s="117"/>
    </row>
    <row r="497" spans="2:8" s="206" customFormat="1" ht="24.95" customHeight="1">
      <c r="B497" s="389" t="s">
        <v>509</v>
      </c>
      <c r="C497" s="2" t="s">
        <v>507</v>
      </c>
      <c r="D497" s="390"/>
      <c r="E497" s="390"/>
      <c r="F497" s="390"/>
      <c r="G497" s="390"/>
      <c r="H497" s="390"/>
    </row>
    <row r="498" spans="2:8">
      <c r="B498" s="101" t="s">
        <v>729</v>
      </c>
      <c r="C498" s="102"/>
      <c r="D498" s="103"/>
      <c r="E498" s="103"/>
      <c r="F498" s="103"/>
      <c r="G498" s="103"/>
      <c r="H498" s="103"/>
    </row>
    <row r="499" spans="2:8" ht="24.95" customHeight="1">
      <c r="B499" s="562" t="s">
        <v>1138</v>
      </c>
      <c r="C499" s="562"/>
      <c r="D499" s="562"/>
      <c r="E499" s="562"/>
      <c r="F499" s="562"/>
      <c r="G499" s="562"/>
      <c r="H499" s="562"/>
    </row>
    <row r="500" spans="2:8" ht="24.95" customHeight="1">
      <c r="B500" s="357" t="s">
        <v>1139</v>
      </c>
      <c r="C500" s="341"/>
      <c r="D500" s="341"/>
      <c r="E500" s="341"/>
      <c r="F500" s="341"/>
      <c r="G500" s="341"/>
      <c r="H500" s="341"/>
    </row>
    <row r="501" spans="2:8" ht="24.95" customHeight="1">
      <c r="B501" s="357" t="s">
        <v>1140</v>
      </c>
      <c r="C501" s="341"/>
      <c r="D501" s="341"/>
      <c r="E501" s="341"/>
      <c r="F501" s="341"/>
      <c r="G501" s="341"/>
      <c r="H501" s="341"/>
    </row>
    <row r="502" spans="2:8" ht="24.95" customHeight="1">
      <c r="B502" s="357" t="s">
        <v>1141</v>
      </c>
      <c r="C502" s="341"/>
      <c r="D502" s="341"/>
      <c r="E502" s="341"/>
      <c r="F502" s="341"/>
      <c r="G502" s="341"/>
      <c r="H502" s="341"/>
    </row>
    <row r="503" spans="2:8" ht="24.95" customHeight="1">
      <c r="B503" s="357" t="s">
        <v>1142</v>
      </c>
      <c r="C503" s="341"/>
      <c r="D503" s="341"/>
      <c r="E503" s="341"/>
      <c r="F503" s="341"/>
      <c r="G503" s="341"/>
      <c r="H503" s="341"/>
    </row>
    <row r="504" spans="2:8" ht="24.95" customHeight="1">
      <c r="B504" s="357" t="s">
        <v>1143</v>
      </c>
      <c r="C504" s="341"/>
      <c r="D504" s="341"/>
      <c r="E504" s="341"/>
      <c r="F504" s="341"/>
      <c r="G504" s="341"/>
      <c r="H504" s="341"/>
    </row>
    <row r="505" spans="2:8" ht="24.95" customHeight="1">
      <c r="B505" s="357" t="s">
        <v>1145</v>
      </c>
      <c r="C505" s="341"/>
      <c r="D505" s="341"/>
      <c r="E505" s="341"/>
      <c r="F505" s="341"/>
      <c r="G505" s="341"/>
      <c r="H505" s="341"/>
    </row>
    <row r="506" spans="2:8" ht="24.95" customHeight="1">
      <c r="B506" s="551" t="s">
        <v>1144</v>
      </c>
      <c r="C506" s="551"/>
      <c r="D506" s="551"/>
      <c r="E506" s="551"/>
      <c r="F506" s="551"/>
      <c r="G506" s="551"/>
      <c r="H506" s="551"/>
    </row>
    <row r="507" spans="2:8" ht="24.95" customHeight="1">
      <c r="B507" s="300"/>
      <c r="C507" s="300"/>
      <c r="D507" s="300"/>
      <c r="E507" s="300"/>
      <c r="F507" s="300"/>
      <c r="G507" s="300"/>
      <c r="H507" s="300"/>
    </row>
    <row r="508" spans="2:8" ht="24.95" customHeight="1">
      <c r="B508" s="558" t="s">
        <v>512</v>
      </c>
      <c r="C508" s="568" t="s">
        <v>513</v>
      </c>
      <c r="D508" s="568"/>
      <c r="E508" s="568"/>
      <c r="F508" s="568"/>
      <c r="G508" s="568"/>
      <c r="H508" s="568"/>
    </row>
    <row r="509" spans="2:8" ht="24.95" customHeight="1">
      <c r="B509" s="558"/>
      <c r="C509" s="104" t="s">
        <v>474</v>
      </c>
      <c r="D509" s="161" t="s">
        <v>501</v>
      </c>
      <c r="E509" s="161" t="s">
        <v>502</v>
      </c>
      <c r="F509" s="123" t="s">
        <v>503</v>
      </c>
      <c r="G509" s="123" t="s">
        <v>504</v>
      </c>
      <c r="H509" s="123" t="s">
        <v>505</v>
      </c>
    </row>
    <row r="510" spans="2:8" ht="24.95" customHeight="1">
      <c r="B510" s="107" t="s">
        <v>1146</v>
      </c>
      <c r="C510" s="577" t="s">
        <v>481</v>
      </c>
      <c r="D510" s="189">
        <v>590</v>
      </c>
      <c r="E510" s="189">
        <v>590</v>
      </c>
      <c r="F510" s="189">
        <v>590</v>
      </c>
      <c r="G510" s="579">
        <v>590</v>
      </c>
      <c r="H510" s="586">
        <v>590</v>
      </c>
    </row>
    <row r="511" spans="2:8" ht="24.95" customHeight="1">
      <c r="B511" s="347" t="s">
        <v>1147</v>
      </c>
      <c r="C511" s="578"/>
      <c r="D511" s="348"/>
      <c r="E511" s="348"/>
      <c r="F511" s="348"/>
      <c r="G511" s="580"/>
      <c r="H511" s="587"/>
    </row>
    <row r="512" spans="2:8" ht="24.95" customHeight="1">
      <c r="B512" s="345" t="s">
        <v>1148</v>
      </c>
      <c r="C512" s="584"/>
      <c r="D512" s="190"/>
      <c r="E512" s="190"/>
      <c r="F512" s="190"/>
      <c r="G512" s="585"/>
      <c r="H512" s="588"/>
    </row>
    <row r="513" spans="2:8" ht="24.95" customHeight="1">
      <c r="B513" s="344" t="s">
        <v>1149</v>
      </c>
      <c r="C513" s="342" t="s">
        <v>481</v>
      </c>
      <c r="D513" s="358">
        <v>4455</v>
      </c>
      <c r="E513" s="358">
        <v>4455</v>
      </c>
      <c r="F513" s="358">
        <v>4455</v>
      </c>
      <c r="G513" s="358">
        <v>4455</v>
      </c>
      <c r="H513" s="358">
        <v>4455</v>
      </c>
    </row>
    <row r="514" spans="2:8" ht="24.95" customHeight="1">
      <c r="B514" s="347" t="s">
        <v>1150</v>
      </c>
      <c r="C514" s="383"/>
      <c r="D514" s="391"/>
      <c r="E514" s="391"/>
      <c r="F514" s="391"/>
      <c r="G514" s="391"/>
      <c r="H514" s="391"/>
    </row>
    <row r="515" spans="2:8" ht="24.95" customHeight="1">
      <c r="B515" s="347" t="s">
        <v>1151</v>
      </c>
      <c r="C515" s="383"/>
      <c r="D515" s="391"/>
      <c r="E515" s="391"/>
      <c r="F515" s="391"/>
      <c r="G515" s="391"/>
      <c r="H515" s="391"/>
    </row>
    <row r="516" spans="2:8" ht="24.95" customHeight="1">
      <c r="B516" s="109" t="s">
        <v>1152</v>
      </c>
      <c r="C516" s="343"/>
      <c r="D516" s="359"/>
      <c r="E516" s="359"/>
      <c r="F516" s="359"/>
      <c r="G516" s="359"/>
      <c r="H516" s="359"/>
    </row>
    <row r="517" spans="2:8" ht="24.95" customHeight="1">
      <c r="B517" s="344" t="s">
        <v>1153</v>
      </c>
      <c r="C517" s="342" t="s">
        <v>481</v>
      </c>
      <c r="D517" s="306">
        <v>1100</v>
      </c>
      <c r="E517" s="306">
        <v>1100</v>
      </c>
      <c r="F517" s="306">
        <v>1100</v>
      </c>
      <c r="G517" s="306">
        <v>1100</v>
      </c>
      <c r="H517" s="306">
        <v>1100</v>
      </c>
    </row>
    <row r="518" spans="2:8" ht="24.95" customHeight="1">
      <c r="B518" s="366" t="s">
        <v>1154</v>
      </c>
      <c r="C518" s="383"/>
      <c r="D518" s="384"/>
      <c r="E518" s="384"/>
      <c r="F518" s="384"/>
      <c r="G518" s="384"/>
      <c r="H518" s="384"/>
    </row>
    <row r="519" spans="2:8" ht="24.95" customHeight="1">
      <c r="B519" s="109" t="s">
        <v>1155</v>
      </c>
      <c r="C519" s="343"/>
      <c r="D519" s="307"/>
      <c r="E519" s="307"/>
      <c r="F519" s="307"/>
      <c r="G519" s="307"/>
      <c r="H519" s="307"/>
    </row>
    <row r="520" spans="2:8" ht="24.95" customHeight="1">
      <c r="B520" s="349" t="s">
        <v>1156</v>
      </c>
      <c r="C520" s="342" t="s">
        <v>481</v>
      </c>
      <c r="D520" s="370">
        <v>48</v>
      </c>
      <c r="E520" s="370">
        <v>48</v>
      </c>
      <c r="F520" s="370">
        <v>48</v>
      </c>
      <c r="G520" s="370">
        <v>48</v>
      </c>
      <c r="H520" s="370">
        <v>48</v>
      </c>
    </row>
    <row r="521" spans="2:8" ht="24.95" customHeight="1">
      <c r="B521" s="366" t="s">
        <v>1157</v>
      </c>
      <c r="C521" s="383"/>
      <c r="D521" s="392"/>
      <c r="E521" s="392"/>
      <c r="F521" s="392"/>
      <c r="G521" s="392"/>
      <c r="H521" s="392"/>
    </row>
    <row r="522" spans="2:8" ht="24.95" customHeight="1">
      <c r="B522" s="109" t="s">
        <v>1158</v>
      </c>
      <c r="C522" s="343"/>
      <c r="D522" s="371"/>
      <c r="E522" s="371"/>
      <c r="F522" s="371"/>
      <c r="G522" s="371"/>
      <c r="H522" s="371"/>
    </row>
    <row r="523" spans="2:8" ht="24.95" customHeight="1">
      <c r="B523" s="344" t="s">
        <v>1160</v>
      </c>
      <c r="C523" s="342" t="s">
        <v>481</v>
      </c>
      <c r="D523" s="358">
        <v>1100</v>
      </c>
      <c r="E523" s="358">
        <v>1100</v>
      </c>
      <c r="F523" s="358">
        <v>1100</v>
      </c>
      <c r="G523" s="358">
        <v>1100</v>
      </c>
      <c r="H523" s="358">
        <v>1100</v>
      </c>
    </row>
    <row r="524" spans="2:8" ht="24.95" customHeight="1">
      <c r="B524" s="347" t="s">
        <v>1159</v>
      </c>
      <c r="C524" s="383"/>
      <c r="D524" s="391"/>
      <c r="E524" s="391"/>
      <c r="F524" s="391"/>
      <c r="G524" s="391"/>
      <c r="H524" s="391"/>
    </row>
    <row r="525" spans="2:8" ht="24.95" customHeight="1">
      <c r="B525" s="345" t="s">
        <v>1161</v>
      </c>
      <c r="C525" s="343"/>
      <c r="D525" s="359"/>
      <c r="E525" s="359"/>
      <c r="F525" s="359"/>
      <c r="G525" s="359"/>
      <c r="H525" s="359"/>
    </row>
    <row r="526" spans="2:8" ht="24.95" customHeight="1">
      <c r="B526" s="349" t="s">
        <v>1074</v>
      </c>
      <c r="C526" s="342" t="s">
        <v>481</v>
      </c>
      <c r="D526" s="370">
        <v>550</v>
      </c>
      <c r="E526" s="370">
        <v>550</v>
      </c>
      <c r="F526" s="370">
        <v>550</v>
      </c>
      <c r="G526" s="370">
        <v>550</v>
      </c>
      <c r="H526" s="370">
        <v>550</v>
      </c>
    </row>
    <row r="527" spans="2:8" ht="24.95" customHeight="1">
      <c r="B527" s="109" t="s">
        <v>1162</v>
      </c>
      <c r="C527" s="343"/>
      <c r="D527" s="371"/>
      <c r="E527" s="371"/>
      <c r="F527" s="371"/>
      <c r="G527" s="371"/>
      <c r="H527" s="371"/>
    </row>
    <row r="528" spans="2:8" ht="24.95" customHeight="1">
      <c r="B528" s="147" t="s">
        <v>1163</v>
      </c>
      <c r="C528" s="342" t="s">
        <v>486</v>
      </c>
      <c r="D528" s="358">
        <v>230</v>
      </c>
      <c r="E528" s="358">
        <v>250</v>
      </c>
      <c r="F528" s="358">
        <v>260</v>
      </c>
      <c r="G528" s="358">
        <v>270</v>
      </c>
      <c r="H528" s="376">
        <v>280</v>
      </c>
    </row>
    <row r="529" spans="1:9" ht="24.95" customHeight="1">
      <c r="B529" s="363" t="s">
        <v>1164</v>
      </c>
      <c r="C529" s="383"/>
      <c r="D529" s="391"/>
      <c r="E529" s="391"/>
      <c r="F529" s="391"/>
      <c r="G529" s="391"/>
      <c r="H529" s="393"/>
    </row>
    <row r="530" spans="1:9" ht="24.95" customHeight="1">
      <c r="B530" s="363" t="s">
        <v>1165</v>
      </c>
      <c r="C530" s="383"/>
      <c r="D530" s="391"/>
      <c r="E530" s="391"/>
      <c r="F530" s="391"/>
      <c r="G530" s="391"/>
      <c r="H530" s="393"/>
    </row>
    <row r="531" spans="1:9" ht="24.95" customHeight="1">
      <c r="B531" s="147" t="s">
        <v>1166</v>
      </c>
      <c r="C531" s="342" t="s">
        <v>486</v>
      </c>
      <c r="D531" s="306">
        <v>1000</v>
      </c>
      <c r="E531" s="306">
        <v>1100</v>
      </c>
      <c r="F531" s="306">
        <v>1100</v>
      </c>
      <c r="G531" s="108">
        <v>1100</v>
      </c>
      <c r="H531" s="108">
        <v>1100</v>
      </c>
    </row>
    <row r="532" spans="1:9" ht="24.95" customHeight="1">
      <c r="B532" s="122" t="s">
        <v>1167</v>
      </c>
      <c r="C532" s="343"/>
      <c r="D532" s="307"/>
      <c r="E532" s="307"/>
      <c r="F532" s="307"/>
      <c r="G532" s="110"/>
      <c r="H532" s="110"/>
    </row>
    <row r="533" spans="1:9" ht="24.95" customHeight="1">
      <c r="B533" s="105" t="s">
        <v>667</v>
      </c>
      <c r="C533" s="104" t="s">
        <v>481</v>
      </c>
      <c r="D533" s="106"/>
      <c r="E533" s="106"/>
      <c r="F533" s="106"/>
      <c r="G533" s="106"/>
      <c r="H533" s="150"/>
    </row>
    <row r="534" spans="1:9" ht="24.95" customHeight="1">
      <c r="B534" s="113" t="s">
        <v>506</v>
      </c>
      <c r="C534" s="114" t="s">
        <v>507</v>
      </c>
      <c r="D534" s="428">
        <f>D535+D536</f>
        <v>713300</v>
      </c>
      <c r="E534" s="428">
        <f>E535</f>
        <v>1417610</v>
      </c>
      <c r="F534" s="115"/>
      <c r="G534" s="115"/>
      <c r="H534" s="115"/>
    </row>
    <row r="535" spans="1:9" ht="24.95" customHeight="1">
      <c r="B535" s="113" t="s">
        <v>508</v>
      </c>
      <c r="C535" s="114" t="s">
        <v>507</v>
      </c>
      <c r="D535" s="444">
        <f>2434340-1721040</f>
        <v>713300</v>
      </c>
      <c r="E535" s="444">
        <f>สังเขป!J44</f>
        <v>1417610</v>
      </c>
      <c r="F535" s="117"/>
      <c r="G535" s="117"/>
      <c r="H535" s="117"/>
    </row>
    <row r="536" spans="1:9" ht="24.95" customHeight="1">
      <c r="B536" s="113" t="s">
        <v>509</v>
      </c>
      <c r="C536" s="114" t="s">
        <v>507</v>
      </c>
      <c r="D536" s="117"/>
      <c r="E536" s="117"/>
      <c r="F536" s="117"/>
      <c r="G536" s="117"/>
      <c r="H536" s="117"/>
    </row>
    <row r="537" spans="1:9">
      <c r="B537" s="153"/>
      <c r="C537" s="154"/>
      <c r="D537" s="155"/>
      <c r="E537" s="155"/>
      <c r="F537" s="155"/>
      <c r="G537" s="155"/>
      <c r="H537" s="155"/>
    </row>
    <row r="538" spans="1:9">
      <c r="B538" s="153"/>
      <c r="C538" s="154"/>
      <c r="D538" s="155"/>
      <c r="E538" s="155"/>
      <c r="F538" s="155"/>
      <c r="G538" s="155"/>
      <c r="H538" s="155"/>
    </row>
    <row r="539" spans="1:9">
      <c r="B539" s="192"/>
      <c r="C539" s="193"/>
      <c r="D539" s="194"/>
      <c r="E539" s="194"/>
      <c r="F539" s="194"/>
      <c r="G539" s="194"/>
      <c r="H539" s="194"/>
      <c r="I539" s="168"/>
    </row>
    <row r="540" spans="1:9" ht="24.95" hidden="1" customHeight="1">
      <c r="B540" s="164" t="s">
        <v>715</v>
      </c>
      <c r="C540" s="167"/>
      <c r="D540" s="168"/>
      <c r="E540" s="168"/>
      <c r="F540" s="168"/>
      <c r="G540" s="168"/>
      <c r="H540" s="168"/>
      <c r="I540" s="168"/>
    </row>
    <row r="541" spans="1:9" ht="24.95" customHeight="1">
      <c r="A541" s="165"/>
      <c r="B541" s="453" t="s">
        <v>730</v>
      </c>
      <c r="C541" s="179"/>
      <c r="D541" s="179"/>
      <c r="E541" s="179"/>
      <c r="F541" s="453" t="s">
        <v>1424</v>
      </c>
      <c r="G541" s="179"/>
      <c r="H541" s="179"/>
      <c r="I541" s="180"/>
    </row>
    <row r="542" spans="1:9" ht="24.95" customHeight="1">
      <c r="A542" s="555" t="s">
        <v>1418</v>
      </c>
      <c r="B542" s="555"/>
      <c r="C542" s="555"/>
      <c r="D542" s="555"/>
      <c r="E542" s="555"/>
      <c r="F542" s="555"/>
      <c r="G542" s="555"/>
      <c r="H542" s="555"/>
      <c r="I542" s="180"/>
    </row>
    <row r="543" spans="1:9" ht="24.95" customHeight="1">
      <c r="A543" s="19"/>
      <c r="B543" s="5" t="s">
        <v>1457</v>
      </c>
      <c r="C543" s="19"/>
      <c r="D543" s="19"/>
      <c r="E543" s="19"/>
      <c r="F543" s="19"/>
      <c r="G543" s="19"/>
      <c r="H543" s="19"/>
      <c r="I543" s="180"/>
    </row>
    <row r="544" spans="1:9" ht="24.95" customHeight="1">
      <c r="A544" s="19"/>
      <c r="B544" s="5" t="s">
        <v>1458</v>
      </c>
      <c r="C544" s="19"/>
      <c r="D544" s="19"/>
      <c r="E544" s="19"/>
      <c r="F544" s="19"/>
      <c r="G544" s="19"/>
      <c r="H544" s="19"/>
      <c r="I544" s="180"/>
    </row>
    <row r="545" spans="1:9" ht="24.95" customHeight="1">
      <c r="A545" s="19"/>
      <c r="B545" s="5" t="s">
        <v>1419</v>
      </c>
      <c r="C545" s="19"/>
      <c r="D545" s="19"/>
      <c r="E545" s="19"/>
      <c r="F545" s="19"/>
      <c r="G545" s="19"/>
      <c r="H545" s="19"/>
      <c r="I545" s="180"/>
    </row>
    <row r="546" spans="1:9" ht="24.95" customHeight="1">
      <c r="A546" s="19"/>
      <c r="B546" s="5" t="s">
        <v>1168</v>
      </c>
      <c r="C546" s="19"/>
      <c r="D546" s="19"/>
      <c r="E546" s="19"/>
      <c r="F546" s="19"/>
      <c r="G546" s="19"/>
      <c r="H546" s="19"/>
      <c r="I546" s="180"/>
    </row>
    <row r="547" spans="1:9" ht="24.95" customHeight="1">
      <c r="A547" s="19"/>
      <c r="B547" s="5" t="s">
        <v>1170</v>
      </c>
      <c r="C547" s="19"/>
      <c r="D547" s="19"/>
      <c r="E547" s="19"/>
      <c r="F547" s="19"/>
      <c r="G547" s="19"/>
      <c r="H547" s="19"/>
      <c r="I547" s="180"/>
    </row>
    <row r="548" spans="1:9" ht="24.95" customHeight="1">
      <c r="A548" s="165"/>
      <c r="B548" s="556" t="s">
        <v>1169</v>
      </c>
      <c r="C548" s="556"/>
      <c r="D548" s="556"/>
      <c r="E548" s="556"/>
      <c r="F548" s="556"/>
      <c r="G548" s="556"/>
      <c r="H548" s="556"/>
      <c r="I548" s="200"/>
    </row>
    <row r="549" spans="1:9" ht="24.95" customHeight="1">
      <c r="A549" s="165"/>
      <c r="B549" s="176" t="s">
        <v>717</v>
      </c>
      <c r="C549" s="3"/>
      <c r="D549" s="165"/>
      <c r="E549" s="165"/>
      <c r="F549" s="165"/>
      <c r="G549" s="165"/>
      <c r="H549" s="165"/>
      <c r="I549" s="168"/>
    </row>
    <row r="550" spans="1:9" ht="24.95" customHeight="1">
      <c r="A550" s="165"/>
      <c r="B550" s="176" t="s">
        <v>718</v>
      </c>
      <c r="C550" s="553">
        <f>E565</f>
        <v>117800</v>
      </c>
      <c r="D550" s="553"/>
      <c r="E550" s="495" t="s">
        <v>507</v>
      </c>
      <c r="F550" s="165"/>
      <c r="G550" s="165"/>
      <c r="H550" s="165"/>
      <c r="I550" s="168"/>
    </row>
    <row r="551" spans="1:9" ht="13.5" customHeight="1">
      <c r="A551" s="165"/>
      <c r="B551" s="176"/>
      <c r="C551" s="481"/>
      <c r="D551" s="481"/>
      <c r="E551" s="176"/>
      <c r="F551" s="165"/>
      <c r="G551" s="165"/>
      <c r="H551" s="165"/>
      <c r="I551" s="168"/>
    </row>
    <row r="552" spans="1:9" ht="24.95" customHeight="1">
      <c r="A552" s="165"/>
      <c r="B552" s="561" t="s">
        <v>512</v>
      </c>
      <c r="C552" s="548" t="s">
        <v>513</v>
      </c>
      <c r="D552" s="549"/>
      <c r="E552" s="549"/>
      <c r="F552" s="549"/>
      <c r="G552" s="549"/>
      <c r="H552" s="550"/>
      <c r="I552" s="195"/>
    </row>
    <row r="553" spans="1:9" ht="24.95" customHeight="1">
      <c r="A553" s="165"/>
      <c r="B553" s="561"/>
      <c r="C553" s="455" t="s">
        <v>474</v>
      </c>
      <c r="D553" s="161" t="s">
        <v>501</v>
      </c>
      <c r="E553" s="161" t="s">
        <v>502</v>
      </c>
      <c r="F553" s="456" t="s">
        <v>503</v>
      </c>
      <c r="G553" s="456" t="s">
        <v>504</v>
      </c>
      <c r="H553" s="456" t="s">
        <v>505</v>
      </c>
      <c r="I553" s="196"/>
    </row>
    <row r="554" spans="1:9" ht="24.95" customHeight="1">
      <c r="A554" s="165"/>
      <c r="B554" s="482" t="s">
        <v>1209</v>
      </c>
      <c r="C554" s="465" t="s">
        <v>479</v>
      </c>
      <c r="D554" s="483"/>
      <c r="E554" s="483">
        <v>100</v>
      </c>
      <c r="F554" s="483"/>
      <c r="G554" s="483"/>
      <c r="H554" s="483"/>
      <c r="I554" s="197"/>
    </row>
    <row r="555" spans="1:9" ht="24.95" customHeight="1">
      <c r="A555" s="165"/>
      <c r="B555" s="471" t="s">
        <v>1171</v>
      </c>
      <c r="C555" s="467"/>
      <c r="D555" s="484"/>
      <c r="E555" s="484"/>
      <c r="F555" s="484"/>
      <c r="G555" s="484"/>
      <c r="H555" s="484"/>
      <c r="I555" s="197"/>
    </row>
    <row r="556" spans="1:9" ht="24.95" customHeight="1">
      <c r="A556" s="165"/>
      <c r="B556" s="471" t="s">
        <v>1172</v>
      </c>
      <c r="C556" s="467"/>
      <c r="D556" s="484"/>
      <c r="E556" s="484"/>
      <c r="F556" s="484"/>
      <c r="G556" s="484"/>
      <c r="H556" s="484"/>
      <c r="I556" s="197"/>
    </row>
    <row r="557" spans="1:9" ht="24.95" customHeight="1">
      <c r="A557" s="165"/>
      <c r="B557" s="452" t="s">
        <v>1173</v>
      </c>
      <c r="C557" s="467"/>
      <c r="D557" s="484"/>
      <c r="E557" s="484"/>
      <c r="F557" s="484"/>
      <c r="G557" s="484"/>
      <c r="H557" s="484"/>
      <c r="I557" s="197"/>
    </row>
    <row r="558" spans="1:9" ht="24.95" customHeight="1">
      <c r="A558" s="165"/>
      <c r="B558" s="452" t="s">
        <v>1174</v>
      </c>
      <c r="C558" s="467"/>
      <c r="D558" s="484"/>
      <c r="E558" s="484"/>
      <c r="F558" s="484"/>
      <c r="G558" s="484"/>
      <c r="H558" s="484"/>
      <c r="I558" s="197"/>
    </row>
    <row r="559" spans="1:9" ht="24.95" customHeight="1">
      <c r="A559" s="165"/>
      <c r="B559" s="469" t="s">
        <v>1210</v>
      </c>
      <c r="C559" s="456"/>
      <c r="D559" s="485"/>
      <c r="E559" s="485"/>
      <c r="F559" s="485"/>
      <c r="G559" s="485"/>
      <c r="H559" s="485"/>
      <c r="I559" s="197"/>
    </row>
    <row r="560" spans="1:9" ht="24.95" customHeight="1">
      <c r="A560" s="165"/>
      <c r="B560" s="482" t="s">
        <v>1175</v>
      </c>
      <c r="C560" s="465" t="s">
        <v>479</v>
      </c>
      <c r="D560" s="483"/>
      <c r="E560" s="483">
        <v>30</v>
      </c>
      <c r="F560" s="483"/>
      <c r="G560" s="483"/>
      <c r="H560" s="483"/>
      <c r="I560" s="197"/>
    </row>
    <row r="561" spans="1:9" ht="24.95" customHeight="1">
      <c r="A561" s="165"/>
      <c r="B561" s="471" t="s">
        <v>1176</v>
      </c>
      <c r="C561" s="467"/>
      <c r="D561" s="484"/>
      <c r="E561" s="484"/>
      <c r="F561" s="484"/>
      <c r="G561" s="484"/>
      <c r="H561" s="484"/>
      <c r="I561" s="197"/>
    </row>
    <row r="562" spans="1:9" ht="24.95" customHeight="1">
      <c r="A562" s="165"/>
      <c r="B562" s="471" t="s">
        <v>1177</v>
      </c>
      <c r="C562" s="467"/>
      <c r="D562" s="484"/>
      <c r="E562" s="484"/>
      <c r="F562" s="484"/>
      <c r="G562" s="484"/>
      <c r="H562" s="484"/>
      <c r="I562" s="197"/>
    </row>
    <row r="563" spans="1:9" ht="24.95" customHeight="1">
      <c r="A563" s="165"/>
      <c r="B563" s="471" t="s">
        <v>1178</v>
      </c>
      <c r="C563" s="467"/>
      <c r="D563" s="484"/>
      <c r="E563" s="484"/>
      <c r="F563" s="484"/>
      <c r="G563" s="484"/>
      <c r="H563" s="484"/>
      <c r="I563" s="197"/>
    </row>
    <row r="564" spans="1:9" ht="24.95" customHeight="1">
      <c r="A564" s="165"/>
      <c r="B564" s="472" t="s">
        <v>1179</v>
      </c>
      <c r="C564" s="456"/>
      <c r="D564" s="485"/>
      <c r="E564" s="485"/>
      <c r="F564" s="485"/>
      <c r="G564" s="485"/>
      <c r="H564" s="485"/>
      <c r="I564" s="197"/>
    </row>
    <row r="565" spans="1:9" ht="24.95" customHeight="1">
      <c r="A565" s="165"/>
      <c r="B565" s="389" t="s">
        <v>506</v>
      </c>
      <c r="C565" s="2" t="s">
        <v>507</v>
      </c>
      <c r="D565" s="480"/>
      <c r="E565" s="474">
        <f>E566+E567</f>
        <v>117800</v>
      </c>
      <c r="F565" s="473"/>
      <c r="G565" s="473"/>
      <c r="H565" s="473"/>
      <c r="I565" s="198"/>
    </row>
    <row r="566" spans="1:9" ht="24.95" customHeight="1">
      <c r="A566" s="165"/>
      <c r="B566" s="389" t="s">
        <v>508</v>
      </c>
      <c r="C566" s="2" t="s">
        <v>507</v>
      </c>
      <c r="D566" s="480"/>
      <c r="E566" s="474">
        <f>สังเขป!J45</f>
        <v>117800</v>
      </c>
      <c r="F566" s="473"/>
      <c r="G566" s="473"/>
      <c r="H566" s="473"/>
      <c r="I566" s="198"/>
    </row>
    <row r="567" spans="1:9" ht="24.95" customHeight="1">
      <c r="A567" s="165"/>
      <c r="B567" s="389" t="s">
        <v>509</v>
      </c>
      <c r="C567" s="2" t="s">
        <v>507</v>
      </c>
      <c r="D567" s="473"/>
      <c r="E567" s="473">
        <v>0</v>
      </c>
      <c r="F567" s="473"/>
      <c r="G567" s="473"/>
      <c r="H567" s="473"/>
      <c r="I567" s="198"/>
    </row>
    <row r="568" spans="1:9" ht="24.95" customHeight="1">
      <c r="A568" s="165"/>
      <c r="B568" s="475"/>
      <c r="C568" s="476"/>
      <c r="D568" s="486"/>
      <c r="E568" s="486"/>
      <c r="F568" s="486"/>
      <c r="G568" s="486"/>
      <c r="H568" s="486"/>
      <c r="I568" s="199"/>
    </row>
    <row r="569" spans="1:9" ht="24.95" hidden="1" customHeight="1">
      <c r="A569" s="165"/>
      <c r="B569" s="176" t="s">
        <v>715</v>
      </c>
      <c r="C569" s="3"/>
      <c r="D569" s="165"/>
      <c r="E569" s="165"/>
      <c r="F569" s="165"/>
      <c r="G569" s="165"/>
      <c r="H569" s="165"/>
      <c r="I569" s="199"/>
    </row>
    <row r="570" spans="1:9" ht="24.95" customHeight="1">
      <c r="A570" s="165"/>
      <c r="B570" s="487" t="s">
        <v>731</v>
      </c>
      <c r="C570" s="488"/>
      <c r="D570" s="488"/>
      <c r="E570" s="488"/>
      <c r="F570" s="487" t="s">
        <v>1425</v>
      </c>
      <c r="G570" s="488"/>
      <c r="H570" s="488"/>
      <c r="I570" s="199"/>
    </row>
    <row r="571" spans="1:9" ht="24.95" customHeight="1">
      <c r="A571" s="165"/>
      <c r="B571" s="453" t="s">
        <v>1420</v>
      </c>
      <c r="C571" s="179"/>
      <c r="D571" s="179"/>
      <c r="E571" s="179"/>
      <c r="F571" s="453"/>
      <c r="G571" s="179"/>
      <c r="H571" s="179"/>
      <c r="I571" s="199"/>
    </row>
    <row r="572" spans="1:9" ht="24.95" customHeight="1">
      <c r="A572" s="165"/>
      <c r="B572" s="556" t="s">
        <v>1193</v>
      </c>
      <c r="C572" s="556"/>
      <c r="D572" s="556"/>
      <c r="E572" s="556"/>
      <c r="F572" s="556"/>
      <c r="G572" s="556"/>
      <c r="H572" s="556"/>
      <c r="I572" s="199"/>
    </row>
    <row r="573" spans="1:9" ht="24.95" customHeight="1">
      <c r="A573" s="165"/>
      <c r="B573" s="5" t="s">
        <v>1194</v>
      </c>
      <c r="C573" s="19"/>
      <c r="D573" s="19"/>
      <c r="E573" s="19"/>
      <c r="F573" s="19"/>
      <c r="G573" s="19"/>
      <c r="H573" s="19"/>
      <c r="I573" s="199"/>
    </row>
    <row r="574" spans="1:9" ht="24.95" customHeight="1">
      <c r="A574" s="165"/>
      <c r="B574" s="556" t="s">
        <v>1421</v>
      </c>
      <c r="C574" s="556"/>
      <c r="D574" s="556"/>
      <c r="E574" s="556"/>
      <c r="F574" s="556"/>
      <c r="G574" s="556"/>
      <c r="H574" s="556"/>
      <c r="I574" s="199"/>
    </row>
    <row r="575" spans="1:9" ht="24.95" customHeight="1">
      <c r="A575" s="165"/>
      <c r="B575" s="176" t="s">
        <v>717</v>
      </c>
      <c r="C575" s="3"/>
      <c r="D575" s="165"/>
      <c r="E575" s="165"/>
      <c r="F575" s="165"/>
      <c r="G575" s="165"/>
      <c r="H575" s="165"/>
      <c r="I575" s="199"/>
    </row>
    <row r="576" spans="1:9" ht="24.95" customHeight="1">
      <c r="A576" s="165"/>
      <c r="B576" s="176" t="s">
        <v>718</v>
      </c>
      <c r="C576" s="553">
        <f>E581</f>
        <v>100000</v>
      </c>
      <c r="D576" s="553"/>
      <c r="E576" s="495" t="s">
        <v>507</v>
      </c>
      <c r="F576" s="165"/>
      <c r="G576" s="165"/>
      <c r="H576" s="165"/>
      <c r="I576" s="199"/>
    </row>
    <row r="577" spans="1:9" ht="9" customHeight="1">
      <c r="A577" s="165"/>
      <c r="B577" s="176"/>
      <c r="C577" s="489"/>
      <c r="D577" s="489"/>
      <c r="E577" s="176"/>
      <c r="F577" s="165"/>
      <c r="G577" s="165"/>
      <c r="H577" s="165"/>
      <c r="I577" s="199"/>
    </row>
    <row r="578" spans="1:9" ht="24.95" customHeight="1">
      <c r="A578" s="165"/>
      <c r="B578" s="561" t="s">
        <v>512</v>
      </c>
      <c r="C578" s="548" t="s">
        <v>513</v>
      </c>
      <c r="D578" s="549"/>
      <c r="E578" s="549"/>
      <c r="F578" s="549"/>
      <c r="G578" s="549"/>
      <c r="H578" s="550"/>
      <c r="I578" s="199"/>
    </row>
    <row r="579" spans="1:9" ht="24.95" customHeight="1">
      <c r="A579" s="165"/>
      <c r="B579" s="561"/>
      <c r="C579" s="455" t="s">
        <v>474</v>
      </c>
      <c r="D579" s="161" t="s">
        <v>501</v>
      </c>
      <c r="E579" s="161" t="s">
        <v>502</v>
      </c>
      <c r="F579" s="456" t="s">
        <v>503</v>
      </c>
      <c r="G579" s="456" t="s">
        <v>504</v>
      </c>
      <c r="H579" s="456" t="s">
        <v>505</v>
      </c>
      <c r="I579" s="199"/>
    </row>
    <row r="580" spans="1:9" ht="24.95" customHeight="1">
      <c r="A580" s="165"/>
      <c r="B580" s="457" t="s">
        <v>732</v>
      </c>
      <c r="C580" s="455" t="s">
        <v>479</v>
      </c>
      <c r="D580" s="478"/>
      <c r="E580" s="478">
        <v>100</v>
      </c>
      <c r="F580" s="478"/>
      <c r="G580" s="478"/>
      <c r="H580" s="478"/>
      <c r="I580" s="199"/>
    </row>
    <row r="581" spans="1:9" ht="24.95" customHeight="1">
      <c r="A581" s="165"/>
      <c r="B581" s="389" t="s">
        <v>506</v>
      </c>
      <c r="C581" s="2" t="s">
        <v>507</v>
      </c>
      <c r="D581" s="473"/>
      <c r="E581" s="474">
        <f>E582+E583</f>
        <v>100000</v>
      </c>
      <c r="F581" s="473"/>
      <c r="G581" s="473"/>
      <c r="H581" s="473"/>
      <c r="I581" s="199"/>
    </row>
    <row r="582" spans="1:9" ht="24.95" customHeight="1">
      <c r="A582" s="165"/>
      <c r="B582" s="389" t="s">
        <v>508</v>
      </c>
      <c r="C582" s="2" t="s">
        <v>507</v>
      </c>
      <c r="D582" s="473"/>
      <c r="E582" s="474">
        <f>สังเขป!J46</f>
        <v>100000</v>
      </c>
      <c r="F582" s="473"/>
      <c r="G582" s="473"/>
      <c r="H582" s="473"/>
      <c r="I582" s="199"/>
    </row>
    <row r="583" spans="1:9">
      <c r="A583" s="165"/>
      <c r="B583" s="389" t="s">
        <v>509</v>
      </c>
      <c r="C583" s="2" t="s">
        <v>507</v>
      </c>
      <c r="D583" s="473"/>
      <c r="E583" s="473">
        <v>0</v>
      </c>
      <c r="F583" s="473"/>
      <c r="G583" s="473"/>
      <c r="H583" s="473"/>
      <c r="I583" s="199"/>
    </row>
    <row r="584" spans="1:9" hidden="1">
      <c r="B584" s="192"/>
      <c r="C584" s="193"/>
      <c r="D584" s="194"/>
      <c r="E584" s="194"/>
      <c r="F584" s="194"/>
      <c r="G584" s="194"/>
      <c r="H584" s="194"/>
      <c r="I584" s="168"/>
    </row>
    <row r="585" spans="1:9" hidden="1">
      <c r="B585" s="192"/>
      <c r="C585" s="193"/>
      <c r="D585" s="194"/>
      <c r="E585" s="194"/>
      <c r="F585" s="194"/>
      <c r="G585" s="194"/>
      <c r="H585" s="194"/>
      <c r="I585" s="168"/>
    </row>
    <row r="586" spans="1:9" hidden="1">
      <c r="B586" s="192"/>
      <c r="C586" s="193"/>
      <c r="D586" s="194"/>
      <c r="E586" s="194"/>
      <c r="F586" s="194"/>
      <c r="G586" s="194"/>
      <c r="H586" s="194"/>
      <c r="I586" s="168"/>
    </row>
    <row r="587" spans="1:9" hidden="1">
      <c r="B587" s="192"/>
      <c r="C587" s="193"/>
      <c r="D587" s="194"/>
      <c r="E587" s="194"/>
      <c r="F587" s="194"/>
      <c r="G587" s="194"/>
      <c r="H587" s="194"/>
      <c r="I587" s="168"/>
    </row>
    <row r="588" spans="1:9" ht="11.25" hidden="1" customHeight="1">
      <c r="B588" s="187"/>
      <c r="C588" s="118"/>
      <c r="D588" s="119"/>
      <c r="E588" s="119"/>
      <c r="F588" s="119"/>
      <c r="G588" s="119"/>
      <c r="H588" s="119"/>
    </row>
    <row r="589" spans="1:9" ht="11.25" hidden="1" customHeight="1">
      <c r="B589" s="187"/>
      <c r="C589" s="118"/>
      <c r="D589" s="119"/>
      <c r="E589" s="119"/>
      <c r="F589" s="119"/>
      <c r="G589" s="119"/>
      <c r="H589" s="119"/>
    </row>
    <row r="590" spans="1:9" ht="24.95" customHeight="1">
      <c r="B590" s="101" t="s">
        <v>668</v>
      </c>
      <c r="C590" s="102"/>
      <c r="D590" s="103"/>
      <c r="E590" s="103"/>
      <c r="F590" s="103"/>
      <c r="G590" s="103"/>
      <c r="H590" s="103"/>
    </row>
    <row r="591" spans="1:9" ht="24.95" customHeight="1">
      <c r="B591" s="562" t="s">
        <v>1180</v>
      </c>
      <c r="C591" s="562"/>
      <c r="D591" s="562"/>
      <c r="E591" s="562"/>
      <c r="F591" s="562"/>
      <c r="G591" s="562"/>
      <c r="H591" s="562"/>
    </row>
    <row r="592" spans="1:9" ht="24.95" customHeight="1">
      <c r="B592" s="357" t="s">
        <v>1181</v>
      </c>
      <c r="C592" s="341"/>
      <c r="D592" s="341"/>
      <c r="E592" s="341"/>
      <c r="F592" s="341"/>
      <c r="G592" s="341"/>
      <c r="H592" s="341"/>
    </row>
    <row r="593" spans="2:8" ht="24.95" customHeight="1">
      <c r="B593" s="341" t="s">
        <v>1182</v>
      </c>
      <c r="C593" s="341"/>
      <c r="D593" s="341"/>
      <c r="E593" s="341"/>
      <c r="F593" s="341"/>
      <c r="G593" s="341"/>
      <c r="H593" s="341"/>
    </row>
    <row r="594" spans="2:8" ht="24.95" customHeight="1">
      <c r="B594" s="357" t="s">
        <v>1183</v>
      </c>
      <c r="C594" s="341"/>
      <c r="D594" s="341"/>
      <c r="E594" s="341"/>
      <c r="F594" s="341"/>
      <c r="G594" s="341"/>
      <c r="H594" s="341"/>
    </row>
    <row r="595" spans="2:8" ht="24.95" customHeight="1">
      <c r="B595" s="357" t="s">
        <v>1185</v>
      </c>
      <c r="C595" s="341"/>
      <c r="D595" s="341"/>
      <c r="E595" s="341"/>
      <c r="F595" s="341"/>
      <c r="G595" s="341"/>
      <c r="H595" s="341"/>
    </row>
    <row r="596" spans="2:8" ht="24.95" customHeight="1">
      <c r="B596" s="551" t="s">
        <v>1184</v>
      </c>
      <c r="C596" s="551"/>
      <c r="D596" s="551"/>
      <c r="E596" s="551"/>
      <c r="F596" s="551"/>
      <c r="G596" s="551"/>
      <c r="H596" s="551"/>
    </row>
    <row r="597" spans="2:8" ht="24.95" customHeight="1">
      <c r="B597" s="300"/>
      <c r="C597" s="300"/>
      <c r="D597" s="300"/>
      <c r="E597" s="300"/>
      <c r="F597" s="300"/>
      <c r="G597" s="300"/>
      <c r="H597" s="300"/>
    </row>
    <row r="598" spans="2:8" ht="24.95" customHeight="1">
      <c r="B598" s="558" t="s">
        <v>512</v>
      </c>
      <c r="C598" s="568" t="s">
        <v>513</v>
      </c>
      <c r="D598" s="568"/>
      <c r="E598" s="568"/>
      <c r="F598" s="568"/>
      <c r="G598" s="568"/>
      <c r="H598" s="568"/>
    </row>
    <row r="599" spans="2:8" ht="24.95" customHeight="1">
      <c r="B599" s="558"/>
      <c r="C599" s="104" t="s">
        <v>474</v>
      </c>
      <c r="D599" s="161" t="s">
        <v>501</v>
      </c>
      <c r="E599" s="161" t="s">
        <v>502</v>
      </c>
      <c r="F599" s="123" t="s">
        <v>503</v>
      </c>
      <c r="G599" s="123" t="s">
        <v>504</v>
      </c>
      <c r="H599" s="123" t="s">
        <v>505</v>
      </c>
    </row>
    <row r="600" spans="2:8" ht="24.95" customHeight="1">
      <c r="B600" s="133" t="s">
        <v>733</v>
      </c>
      <c r="C600" s="104" t="s">
        <v>481</v>
      </c>
      <c r="D600" s="140">
        <v>9</v>
      </c>
      <c r="E600" s="140">
        <v>9</v>
      </c>
      <c r="F600" s="140">
        <v>9</v>
      </c>
      <c r="G600" s="140">
        <v>9</v>
      </c>
      <c r="H600" s="140">
        <v>9</v>
      </c>
    </row>
    <row r="601" spans="2:8" ht="24.95" customHeight="1">
      <c r="B601" s="344" t="s">
        <v>1186</v>
      </c>
      <c r="C601" s="342" t="s">
        <v>481</v>
      </c>
      <c r="D601" s="370"/>
      <c r="E601" s="370"/>
      <c r="F601" s="370"/>
      <c r="G601" s="370"/>
      <c r="H601" s="394"/>
    </row>
    <row r="602" spans="2:8" ht="24.95" customHeight="1">
      <c r="B602" s="109" t="s">
        <v>1187</v>
      </c>
      <c r="C602" s="343"/>
      <c r="D602" s="371"/>
      <c r="E602" s="371"/>
      <c r="F602" s="371"/>
      <c r="G602" s="371"/>
      <c r="H602" s="395"/>
    </row>
    <row r="603" spans="2:8" ht="24.95" customHeight="1">
      <c r="B603" s="120" t="s">
        <v>734</v>
      </c>
      <c r="C603" s="104" t="s">
        <v>481</v>
      </c>
      <c r="D603" s="140">
        <v>348</v>
      </c>
      <c r="E603" s="140">
        <v>348</v>
      </c>
      <c r="F603" s="140">
        <v>348</v>
      </c>
      <c r="G603" s="140">
        <v>348</v>
      </c>
      <c r="H603" s="140">
        <v>348</v>
      </c>
    </row>
    <row r="604" spans="2:8" ht="24.95" customHeight="1">
      <c r="B604" s="105" t="s">
        <v>669</v>
      </c>
      <c r="C604" s="104" t="s">
        <v>481</v>
      </c>
      <c r="D604" s="140">
        <v>348</v>
      </c>
      <c r="E604" s="140">
        <v>348</v>
      </c>
      <c r="F604" s="140">
        <v>348</v>
      </c>
      <c r="G604" s="140">
        <v>348</v>
      </c>
      <c r="H604" s="140">
        <v>348</v>
      </c>
    </row>
    <row r="605" spans="2:8" ht="24.95" customHeight="1">
      <c r="B605" s="120" t="s">
        <v>670</v>
      </c>
      <c r="C605" s="104" t="s">
        <v>481</v>
      </c>
      <c r="D605" s="106">
        <v>20</v>
      </c>
      <c r="E605" s="106">
        <v>20</v>
      </c>
      <c r="F605" s="106">
        <v>20</v>
      </c>
      <c r="G605" s="106">
        <v>20</v>
      </c>
      <c r="H605" s="150">
        <v>20</v>
      </c>
    </row>
    <row r="606" spans="2:8" ht="24.95" customHeight="1">
      <c r="B606" s="147" t="s">
        <v>1191</v>
      </c>
      <c r="C606" s="203" t="s">
        <v>481</v>
      </c>
      <c r="D606" s="191">
        <v>16</v>
      </c>
      <c r="E606" s="191">
        <v>16</v>
      </c>
      <c r="F606" s="191">
        <v>16</v>
      </c>
      <c r="G606" s="205">
        <v>16</v>
      </c>
      <c r="H606" s="346">
        <v>16</v>
      </c>
    </row>
    <row r="607" spans="2:8" ht="24.95" customHeight="1">
      <c r="B607" s="352" t="s">
        <v>1192</v>
      </c>
      <c r="C607" s="304"/>
      <c r="D607" s="396"/>
      <c r="E607" s="396"/>
      <c r="F607" s="396"/>
      <c r="G607" s="396"/>
      <c r="H607" s="397"/>
    </row>
    <row r="608" spans="2:8" ht="24.95" customHeight="1">
      <c r="B608" s="351" t="s">
        <v>1188</v>
      </c>
      <c r="C608" s="342" t="s">
        <v>481</v>
      </c>
      <c r="D608" s="358">
        <v>750</v>
      </c>
      <c r="E608" s="358">
        <v>750</v>
      </c>
      <c r="F608" s="358">
        <v>750</v>
      </c>
      <c r="G608" s="358">
        <v>750</v>
      </c>
      <c r="H608" s="376">
        <v>750</v>
      </c>
    </row>
    <row r="609" spans="2:8" ht="24.95" customHeight="1">
      <c r="B609" s="398" t="s">
        <v>1189</v>
      </c>
      <c r="C609" s="383"/>
      <c r="D609" s="391"/>
      <c r="E609" s="391"/>
      <c r="F609" s="391"/>
      <c r="G609" s="391"/>
      <c r="H609" s="393"/>
    </row>
    <row r="610" spans="2:8" ht="24.95" customHeight="1">
      <c r="B610" s="352" t="s">
        <v>1190</v>
      </c>
      <c r="C610" s="343"/>
      <c r="D610" s="359"/>
      <c r="E610" s="359"/>
      <c r="F610" s="359"/>
      <c r="G610" s="359"/>
      <c r="H610" s="379"/>
    </row>
    <row r="611" spans="2:8" ht="24.95" customHeight="1">
      <c r="B611" s="113" t="s">
        <v>506</v>
      </c>
      <c r="C611" s="114" t="s">
        <v>507</v>
      </c>
      <c r="D611" s="442">
        <f>D612+D613</f>
        <v>91620</v>
      </c>
      <c r="E611" s="442">
        <f>E612</f>
        <v>213370</v>
      </c>
      <c r="F611" s="115"/>
      <c r="G611" s="115"/>
      <c r="H611" s="115"/>
    </row>
    <row r="612" spans="2:8" ht="24.95" customHeight="1">
      <c r="B612" s="113" t="s">
        <v>508</v>
      </c>
      <c r="C612" s="114" t="s">
        <v>507</v>
      </c>
      <c r="D612" s="443">
        <f>1816560-1724940</f>
        <v>91620</v>
      </c>
      <c r="E612" s="443">
        <f>สังเขป!J51</f>
        <v>213370</v>
      </c>
      <c r="F612" s="117"/>
      <c r="G612" s="117"/>
      <c r="H612" s="117"/>
    </row>
    <row r="613" spans="2:8" ht="24.95" customHeight="1">
      <c r="B613" s="113" t="s">
        <v>509</v>
      </c>
      <c r="C613" s="114" t="s">
        <v>507</v>
      </c>
      <c r="D613" s="117"/>
      <c r="E613" s="117"/>
      <c r="F613" s="117"/>
      <c r="G613" s="117"/>
      <c r="H613" s="117"/>
    </row>
    <row r="614" spans="2:8" ht="16.5" customHeight="1">
      <c r="B614" s="153"/>
      <c r="C614" s="154"/>
      <c r="D614" s="155"/>
      <c r="E614" s="155"/>
      <c r="F614" s="155"/>
      <c r="G614" s="155"/>
      <c r="H614" s="155"/>
    </row>
    <row r="615" spans="2:8" ht="24" customHeight="1">
      <c r="B615" s="153"/>
      <c r="C615" s="154"/>
      <c r="D615" s="155"/>
      <c r="E615" s="155"/>
      <c r="F615" s="155"/>
      <c r="G615" s="155"/>
      <c r="H615" s="155"/>
    </row>
    <row r="616" spans="2:8" hidden="1">
      <c r="B616" s="202"/>
      <c r="C616" s="118"/>
      <c r="D616" s="119"/>
      <c r="E616" s="119"/>
      <c r="F616" s="119"/>
      <c r="G616" s="119"/>
      <c r="H616" s="119"/>
    </row>
    <row r="617" spans="2:8">
      <c r="B617" s="101" t="s">
        <v>671</v>
      </c>
      <c r="C617" s="102"/>
      <c r="D617" s="103"/>
      <c r="E617" s="103"/>
      <c r="F617" s="103"/>
      <c r="G617" s="103"/>
      <c r="H617" s="103"/>
    </row>
    <row r="618" spans="2:8" ht="24.95" customHeight="1">
      <c r="B618" s="562" t="s">
        <v>1195</v>
      </c>
      <c r="C618" s="562"/>
      <c r="D618" s="562"/>
      <c r="E618" s="562"/>
      <c r="F618" s="562"/>
      <c r="G618" s="562"/>
      <c r="H618" s="562"/>
    </row>
    <row r="619" spans="2:8" ht="24.95" customHeight="1">
      <c r="B619" s="357" t="s">
        <v>1196</v>
      </c>
      <c r="C619" s="341"/>
      <c r="D619" s="341"/>
      <c r="E619" s="341"/>
      <c r="F619" s="341"/>
      <c r="G619" s="341"/>
      <c r="H619" s="341"/>
    </row>
    <row r="620" spans="2:8" ht="24.95" customHeight="1">
      <c r="B620" s="357" t="s">
        <v>1197</v>
      </c>
      <c r="C620" s="341"/>
      <c r="D620" s="341"/>
      <c r="E620" s="341"/>
      <c r="F620" s="341"/>
      <c r="G620" s="341"/>
      <c r="H620" s="341"/>
    </row>
    <row r="621" spans="2:8" ht="24.95" customHeight="1">
      <c r="B621" s="357" t="s">
        <v>1198</v>
      </c>
      <c r="C621" s="341"/>
      <c r="D621" s="341"/>
      <c r="E621" s="341"/>
      <c r="F621" s="341"/>
      <c r="G621" s="341"/>
      <c r="H621" s="341"/>
    </row>
    <row r="622" spans="2:8" ht="24.95" customHeight="1">
      <c r="B622" s="357" t="s">
        <v>1199</v>
      </c>
      <c r="C622" s="341"/>
      <c r="D622" s="341"/>
      <c r="E622" s="341"/>
      <c r="F622" s="341"/>
      <c r="G622" s="341"/>
      <c r="H622" s="341"/>
    </row>
    <row r="623" spans="2:8" ht="24.95" customHeight="1">
      <c r="B623" s="357" t="s">
        <v>1201</v>
      </c>
      <c r="C623" s="341"/>
      <c r="D623" s="341"/>
      <c r="E623" s="341"/>
      <c r="F623" s="341"/>
      <c r="G623" s="341"/>
      <c r="H623" s="341"/>
    </row>
    <row r="624" spans="2:8" ht="24.95" customHeight="1">
      <c r="B624" s="582" t="s">
        <v>1200</v>
      </c>
      <c r="C624" s="583"/>
      <c r="D624" s="583"/>
      <c r="E624" s="583"/>
      <c r="F624" s="583"/>
      <c r="G624" s="583"/>
      <c r="H624" s="583"/>
    </row>
    <row r="625" spans="2:8" ht="24.95" customHeight="1">
      <c r="B625" s="558" t="s">
        <v>512</v>
      </c>
      <c r="C625" s="565" t="s">
        <v>513</v>
      </c>
      <c r="D625" s="566"/>
      <c r="E625" s="566"/>
      <c r="F625" s="566"/>
      <c r="G625" s="566"/>
      <c r="H625" s="567"/>
    </row>
    <row r="626" spans="2:8" ht="24.95" customHeight="1">
      <c r="B626" s="558"/>
      <c r="C626" s="104" t="s">
        <v>474</v>
      </c>
      <c r="D626" s="161" t="s">
        <v>501</v>
      </c>
      <c r="E626" s="161" t="s">
        <v>502</v>
      </c>
      <c r="F626" s="123" t="s">
        <v>503</v>
      </c>
      <c r="G626" s="123" t="s">
        <v>504</v>
      </c>
      <c r="H626" s="123" t="s">
        <v>505</v>
      </c>
    </row>
    <row r="627" spans="2:8" ht="24.95" customHeight="1">
      <c r="B627" s="105" t="s">
        <v>558</v>
      </c>
      <c r="C627" s="104" t="s">
        <v>476</v>
      </c>
      <c r="D627" s="111"/>
      <c r="E627" s="111"/>
      <c r="F627" s="111"/>
      <c r="G627" s="111"/>
      <c r="H627" s="111"/>
    </row>
    <row r="628" spans="2:8" ht="24.95" customHeight="1">
      <c r="B628" s="351" t="s">
        <v>1202</v>
      </c>
      <c r="C628" s="342" t="s">
        <v>481</v>
      </c>
      <c r="D628" s="358">
        <v>10</v>
      </c>
      <c r="E628" s="358">
        <v>10</v>
      </c>
      <c r="F628" s="358">
        <v>10</v>
      </c>
      <c r="G628" s="358">
        <v>10</v>
      </c>
      <c r="H628" s="358">
        <v>10</v>
      </c>
    </row>
    <row r="629" spans="2:8" ht="24.95" customHeight="1">
      <c r="B629" s="122" t="s">
        <v>1203</v>
      </c>
      <c r="C629" s="343"/>
      <c r="D629" s="359"/>
      <c r="E629" s="359"/>
      <c r="F629" s="359"/>
      <c r="G629" s="359"/>
      <c r="H629" s="359"/>
    </row>
    <row r="630" spans="2:8" ht="24.95" customHeight="1">
      <c r="B630" s="105" t="s">
        <v>672</v>
      </c>
      <c r="C630" s="104" t="s">
        <v>673</v>
      </c>
      <c r="D630" s="140">
        <v>16</v>
      </c>
      <c r="E630" s="106">
        <v>16</v>
      </c>
      <c r="F630" s="140">
        <v>16</v>
      </c>
      <c r="G630" s="106">
        <v>16</v>
      </c>
      <c r="H630" s="106">
        <v>16</v>
      </c>
    </row>
    <row r="631" spans="2:8" ht="24.95" customHeight="1">
      <c r="B631" s="105" t="s">
        <v>674</v>
      </c>
      <c r="C631" s="104" t="s">
        <v>524</v>
      </c>
      <c r="D631" s="106">
        <v>10900</v>
      </c>
      <c r="E631" s="106">
        <v>10599</v>
      </c>
      <c r="F631" s="106">
        <v>10600</v>
      </c>
      <c r="G631" s="106">
        <v>10600</v>
      </c>
      <c r="H631" s="106">
        <v>10600</v>
      </c>
    </row>
    <row r="632" spans="2:8" ht="24.95" customHeight="1">
      <c r="B632" s="105" t="s">
        <v>675</v>
      </c>
      <c r="C632" s="104" t="s">
        <v>481</v>
      </c>
      <c r="D632" s="106">
        <v>100</v>
      </c>
      <c r="E632" s="106">
        <v>35</v>
      </c>
      <c r="F632" s="106">
        <v>35</v>
      </c>
      <c r="G632" s="106">
        <v>35</v>
      </c>
      <c r="H632" s="106">
        <v>35</v>
      </c>
    </row>
    <row r="633" spans="2:8" ht="24.95" customHeight="1">
      <c r="B633" s="113" t="s">
        <v>506</v>
      </c>
      <c r="C633" s="114" t="s">
        <v>507</v>
      </c>
      <c r="D633" s="443">
        <f>D634+D635</f>
        <v>18568780</v>
      </c>
      <c r="E633" s="442">
        <f>E634</f>
        <v>1246100</v>
      </c>
      <c r="F633" s="115"/>
      <c r="G633" s="115"/>
      <c r="H633" s="115"/>
    </row>
    <row r="634" spans="2:8" ht="24.95" customHeight="1">
      <c r="B634" s="113" t="s">
        <v>508</v>
      </c>
      <c r="C634" s="114" t="s">
        <v>507</v>
      </c>
      <c r="D634" s="443">
        <f>25185170-6616390</f>
        <v>18568780</v>
      </c>
      <c r="E634" s="443">
        <f>สังเขป!J52</f>
        <v>1246100</v>
      </c>
      <c r="F634" s="117"/>
      <c r="G634" s="117"/>
      <c r="H634" s="117"/>
    </row>
    <row r="635" spans="2:8" ht="24.95" customHeight="1">
      <c r="B635" s="113" t="s">
        <v>509</v>
      </c>
      <c r="C635" s="114" t="s">
        <v>507</v>
      </c>
      <c r="D635" s="117"/>
      <c r="E635" s="117"/>
      <c r="F635" s="117"/>
      <c r="G635" s="117"/>
      <c r="H635" s="117"/>
    </row>
    <row r="636" spans="2:8" hidden="1">
      <c r="B636" s="187"/>
      <c r="C636" s="118"/>
      <c r="D636" s="119"/>
      <c r="E636" s="119"/>
      <c r="F636" s="119"/>
      <c r="G636" s="119"/>
      <c r="H636" s="119"/>
    </row>
    <row r="637" spans="2:8" ht="24.95" customHeight="1">
      <c r="B637" s="101" t="s">
        <v>676</v>
      </c>
      <c r="C637" s="102"/>
      <c r="D637" s="103"/>
      <c r="E637" s="103"/>
      <c r="F637" s="103"/>
      <c r="G637" s="103"/>
      <c r="H637" s="103"/>
    </row>
    <row r="638" spans="2:8" ht="24.95" customHeight="1">
      <c r="B638" s="399" t="s">
        <v>1204</v>
      </c>
      <c r="C638" s="400"/>
      <c r="D638" s="181"/>
      <c r="E638" s="181"/>
      <c r="F638" s="181"/>
      <c r="G638" s="181"/>
      <c r="H638" s="181"/>
    </row>
    <row r="639" spans="2:8" ht="24.95" customHeight="1">
      <c r="B639" s="357" t="s">
        <v>1205</v>
      </c>
      <c r="C639" s="341"/>
      <c r="D639" s="341"/>
      <c r="E639" s="341"/>
      <c r="F639" s="341"/>
      <c r="G639" s="341"/>
      <c r="H639" s="341"/>
    </row>
    <row r="640" spans="2:8" ht="24.95" customHeight="1">
      <c r="B640" s="357" t="s">
        <v>1206</v>
      </c>
      <c r="C640" s="341"/>
      <c r="D640" s="341"/>
      <c r="E640" s="341"/>
      <c r="F640" s="341"/>
      <c r="G640" s="341"/>
      <c r="H640" s="341"/>
    </row>
    <row r="641" spans="2:8" ht="24.95" customHeight="1">
      <c r="B641" s="357" t="s">
        <v>1208</v>
      </c>
      <c r="C641" s="341"/>
      <c r="D641" s="341"/>
      <c r="E641" s="341"/>
      <c r="F641" s="341"/>
      <c r="G641" s="341"/>
      <c r="H641" s="341"/>
    </row>
    <row r="642" spans="2:8" ht="24.95" customHeight="1">
      <c r="B642" s="357" t="s">
        <v>1207</v>
      </c>
      <c r="C642" s="341"/>
      <c r="D642" s="341"/>
      <c r="E642" s="341"/>
      <c r="F642" s="341"/>
      <c r="G642" s="341"/>
      <c r="H642" s="341"/>
    </row>
    <row r="643" spans="2:8" ht="24.95" customHeight="1">
      <c r="B643" s="557" t="s">
        <v>677</v>
      </c>
      <c r="C643" s="557"/>
      <c r="D643" s="557"/>
      <c r="E643" s="557"/>
      <c r="F643" s="557"/>
      <c r="G643" s="557"/>
      <c r="H643" s="557"/>
    </row>
    <row r="644" spans="2:8" ht="24.95" customHeight="1">
      <c r="B644" s="302"/>
      <c r="C644" s="302"/>
      <c r="D644" s="302"/>
      <c r="E644" s="302"/>
      <c r="F644" s="302"/>
      <c r="G644" s="302"/>
      <c r="H644" s="302"/>
    </row>
    <row r="645" spans="2:8" ht="24.95" customHeight="1">
      <c r="B645" s="563" t="s">
        <v>512</v>
      </c>
      <c r="C645" s="565" t="s">
        <v>513</v>
      </c>
      <c r="D645" s="566"/>
      <c r="E645" s="566"/>
      <c r="F645" s="566"/>
      <c r="G645" s="566"/>
      <c r="H645" s="567"/>
    </row>
    <row r="646" spans="2:8" ht="24.95" customHeight="1">
      <c r="B646" s="564"/>
      <c r="C646" s="104" t="s">
        <v>474</v>
      </c>
      <c r="D646" s="161" t="s">
        <v>501</v>
      </c>
      <c r="E646" s="161" t="s">
        <v>502</v>
      </c>
      <c r="F646" s="123" t="s">
        <v>503</v>
      </c>
      <c r="G646" s="123" t="s">
        <v>504</v>
      </c>
      <c r="H646" s="123" t="s">
        <v>505</v>
      </c>
    </row>
    <row r="647" spans="2:8" ht="24.95" customHeight="1">
      <c r="B647" s="105" t="s">
        <v>678</v>
      </c>
      <c r="C647" s="104" t="s">
        <v>524</v>
      </c>
      <c r="D647" s="106">
        <v>8200</v>
      </c>
      <c r="E647" s="106">
        <v>7950</v>
      </c>
      <c r="F647" s="106">
        <v>7950</v>
      </c>
      <c r="G647" s="106">
        <v>7950</v>
      </c>
      <c r="H647" s="106">
        <v>7950</v>
      </c>
    </row>
    <row r="648" spans="2:8" ht="24.95" customHeight="1">
      <c r="B648" s="105" t="s">
        <v>679</v>
      </c>
      <c r="C648" s="104" t="s">
        <v>524</v>
      </c>
      <c r="D648" s="106">
        <v>2000</v>
      </c>
      <c r="E648" s="106">
        <v>1920</v>
      </c>
      <c r="F648" s="106">
        <v>2000</v>
      </c>
      <c r="G648" s="106">
        <v>2000</v>
      </c>
      <c r="H648" s="106">
        <v>2000</v>
      </c>
    </row>
    <row r="649" spans="2:8" ht="24.95" customHeight="1">
      <c r="B649" s="105" t="s">
        <v>680</v>
      </c>
      <c r="C649" s="104" t="s">
        <v>524</v>
      </c>
      <c r="D649" s="106">
        <v>700</v>
      </c>
      <c r="E649" s="106">
        <v>710</v>
      </c>
      <c r="F649" s="106">
        <v>710</v>
      </c>
      <c r="G649" s="106">
        <v>710</v>
      </c>
      <c r="H649" s="106">
        <v>710</v>
      </c>
    </row>
    <row r="650" spans="2:8" ht="24.95" customHeight="1">
      <c r="B650" s="105" t="s">
        <v>681</v>
      </c>
      <c r="C650" s="104" t="s">
        <v>524</v>
      </c>
      <c r="D650" s="106">
        <v>1180</v>
      </c>
      <c r="E650" s="106">
        <v>1200</v>
      </c>
      <c r="F650" s="106">
        <v>1200</v>
      </c>
      <c r="G650" s="106">
        <v>1200</v>
      </c>
      <c r="H650" s="106">
        <v>1200</v>
      </c>
    </row>
    <row r="651" spans="2:8" ht="24.95" customHeight="1">
      <c r="B651" s="120" t="s">
        <v>682</v>
      </c>
      <c r="C651" s="104" t="s">
        <v>524</v>
      </c>
      <c r="D651" s="140">
        <v>360</v>
      </c>
      <c r="E651" s="106">
        <v>360</v>
      </c>
      <c r="F651" s="140">
        <v>360</v>
      </c>
      <c r="G651" s="106">
        <v>360</v>
      </c>
      <c r="H651" s="106">
        <v>360</v>
      </c>
    </row>
    <row r="652" spans="2:8" ht="24.95" customHeight="1">
      <c r="B652" s="129" t="s">
        <v>683</v>
      </c>
      <c r="C652" s="130" t="s">
        <v>684</v>
      </c>
      <c r="D652" s="151">
        <v>200</v>
      </c>
      <c r="E652" s="150">
        <v>200</v>
      </c>
      <c r="F652" s="151">
        <v>200</v>
      </c>
      <c r="G652" s="150">
        <v>200</v>
      </c>
      <c r="H652" s="150">
        <v>200</v>
      </c>
    </row>
    <row r="653" spans="2:8" ht="24.95" customHeight="1">
      <c r="B653" s="129" t="s">
        <v>685</v>
      </c>
      <c r="C653" s="130" t="s">
        <v>684</v>
      </c>
      <c r="D653" s="151">
        <v>200</v>
      </c>
      <c r="E653" s="150">
        <v>200</v>
      </c>
      <c r="F653" s="151">
        <v>200</v>
      </c>
      <c r="G653" s="150">
        <v>200</v>
      </c>
      <c r="H653" s="150">
        <v>200</v>
      </c>
    </row>
    <row r="654" spans="2:8" ht="24.95" customHeight="1">
      <c r="B654" s="105" t="s">
        <v>686</v>
      </c>
      <c r="C654" s="104" t="s">
        <v>687</v>
      </c>
      <c r="D654" s="106">
        <v>60</v>
      </c>
      <c r="E654" s="106">
        <v>61</v>
      </c>
      <c r="F654" s="106">
        <v>61</v>
      </c>
      <c r="G654" s="106">
        <v>61</v>
      </c>
      <c r="H654" s="106">
        <v>61</v>
      </c>
    </row>
    <row r="655" spans="2:8" ht="24.95" customHeight="1">
      <c r="B655" s="105" t="s">
        <v>688</v>
      </c>
      <c r="C655" s="104" t="s">
        <v>518</v>
      </c>
      <c r="D655" s="106">
        <v>20010</v>
      </c>
      <c r="E655" s="106">
        <v>20010</v>
      </c>
      <c r="F655" s="106">
        <v>20010</v>
      </c>
      <c r="G655" s="106">
        <v>20010</v>
      </c>
      <c r="H655" s="106">
        <v>20010</v>
      </c>
    </row>
    <row r="656" spans="2:8" ht="24.95" customHeight="1">
      <c r="B656" s="113" t="s">
        <v>506</v>
      </c>
      <c r="C656" s="114" t="s">
        <v>507</v>
      </c>
      <c r="D656" s="444">
        <f>D657+D658</f>
        <v>72177820</v>
      </c>
      <c r="E656" s="442">
        <f>E657</f>
        <v>111477400</v>
      </c>
      <c r="F656" s="115"/>
      <c r="G656" s="115"/>
      <c r="H656" s="115"/>
    </row>
    <row r="657" spans="2:8" ht="24.95" customHeight="1">
      <c r="B657" s="113" t="s">
        <v>508</v>
      </c>
      <c r="C657" s="114" t="s">
        <v>507</v>
      </c>
      <c r="D657" s="444">
        <f>87585730-15407910</f>
        <v>72177820</v>
      </c>
      <c r="E657" s="444">
        <f>สังเขป!J53</f>
        <v>111477400</v>
      </c>
      <c r="F657" s="117"/>
      <c r="G657" s="117"/>
      <c r="H657" s="117"/>
    </row>
    <row r="658" spans="2:8" ht="24.95" customHeight="1">
      <c r="B658" s="113" t="s">
        <v>509</v>
      </c>
      <c r="C658" s="114" t="s">
        <v>507</v>
      </c>
      <c r="D658" s="117"/>
      <c r="E658" s="117"/>
      <c r="F658" s="117"/>
      <c r="G658" s="117"/>
      <c r="H658" s="117"/>
    </row>
  </sheetData>
  <mergeCells count="129">
    <mergeCell ref="B643:H643"/>
    <mergeCell ref="B645:B646"/>
    <mergeCell ref="C645:H645"/>
    <mergeCell ref="B618:H618"/>
    <mergeCell ref="B624:H624"/>
    <mergeCell ref="B625:B626"/>
    <mergeCell ref="C625:H625"/>
    <mergeCell ref="B499:H499"/>
    <mergeCell ref="B508:B509"/>
    <mergeCell ref="C508:H508"/>
    <mergeCell ref="C510:C512"/>
    <mergeCell ref="G510:G512"/>
    <mergeCell ref="H510:H512"/>
    <mergeCell ref="C550:D550"/>
    <mergeCell ref="B552:B553"/>
    <mergeCell ref="C552:H552"/>
    <mergeCell ref="B591:H591"/>
    <mergeCell ref="B596:H596"/>
    <mergeCell ref="B598:B599"/>
    <mergeCell ref="C598:H598"/>
    <mergeCell ref="B572:H572"/>
    <mergeCell ref="B574:H574"/>
    <mergeCell ref="C576:D576"/>
    <mergeCell ref="B578:B579"/>
    <mergeCell ref="B374:H374"/>
    <mergeCell ref="B378:H378"/>
    <mergeCell ref="B380:B381"/>
    <mergeCell ref="C380:H380"/>
    <mergeCell ref="B482:H482"/>
    <mergeCell ref="B480:H480"/>
    <mergeCell ref="B481:H481"/>
    <mergeCell ref="B409:H409"/>
    <mergeCell ref="B415:H415"/>
    <mergeCell ref="C417:D417"/>
    <mergeCell ref="B419:B420"/>
    <mergeCell ref="C419:H419"/>
    <mergeCell ref="B338:B339"/>
    <mergeCell ref="C338:H338"/>
    <mergeCell ref="B351:H351"/>
    <mergeCell ref="B355:H355"/>
    <mergeCell ref="B357:B358"/>
    <mergeCell ref="C357:H357"/>
    <mergeCell ref="B315:H315"/>
    <mergeCell ref="B317:H317"/>
    <mergeCell ref="B319:B320"/>
    <mergeCell ref="C319:H319"/>
    <mergeCell ref="B332:H332"/>
    <mergeCell ref="B336:H336"/>
    <mergeCell ref="B292:H292"/>
    <mergeCell ref="B296:H296"/>
    <mergeCell ref="B298:B299"/>
    <mergeCell ref="C298:H298"/>
    <mergeCell ref="C305:C306"/>
    <mergeCell ref="G305:G306"/>
    <mergeCell ref="H305:H306"/>
    <mergeCell ref="B279:H279"/>
    <mergeCell ref="B281:H281"/>
    <mergeCell ref="B282:B283"/>
    <mergeCell ref="C282:H282"/>
    <mergeCell ref="D305:D306"/>
    <mergeCell ref="E305:E306"/>
    <mergeCell ref="F305:F306"/>
    <mergeCell ref="B258:H258"/>
    <mergeCell ref="B261:H261"/>
    <mergeCell ref="B263:B264"/>
    <mergeCell ref="C263:H263"/>
    <mergeCell ref="B226:H226"/>
    <mergeCell ref="B228:H228"/>
    <mergeCell ref="B230:B231"/>
    <mergeCell ref="C230:H230"/>
    <mergeCell ref="B242:H242"/>
    <mergeCell ref="B245:H245"/>
    <mergeCell ref="B206:H206"/>
    <mergeCell ref="B209:H209"/>
    <mergeCell ref="B211:B212"/>
    <mergeCell ref="C211:H211"/>
    <mergeCell ref="B188:H188"/>
    <mergeCell ref="B193:B194"/>
    <mergeCell ref="C193:H193"/>
    <mergeCell ref="B247:B248"/>
    <mergeCell ref="C247:H247"/>
    <mergeCell ref="B60:H60"/>
    <mergeCell ref="B65:H65"/>
    <mergeCell ref="A1:H1"/>
    <mergeCell ref="A2:H2"/>
    <mergeCell ref="B6:H6"/>
    <mergeCell ref="B9:B10"/>
    <mergeCell ref="C9:H9"/>
    <mergeCell ref="B17:H17"/>
    <mergeCell ref="B43:B44"/>
    <mergeCell ref="C43:H43"/>
    <mergeCell ref="B19:H19"/>
    <mergeCell ref="B21:B22"/>
    <mergeCell ref="C21:H21"/>
    <mergeCell ref="B36:H36"/>
    <mergeCell ref="B41:H41"/>
    <mergeCell ref="F59:H59"/>
    <mergeCell ref="B174:B175"/>
    <mergeCell ref="C174:H174"/>
    <mergeCell ref="B112:H112"/>
    <mergeCell ref="B117:H117"/>
    <mergeCell ref="B119:B120"/>
    <mergeCell ref="C119:H119"/>
    <mergeCell ref="B137:H137"/>
    <mergeCell ref="B141:H141"/>
    <mergeCell ref="C143:H143"/>
    <mergeCell ref="B143:B144"/>
    <mergeCell ref="C68:D68"/>
    <mergeCell ref="B70:B71"/>
    <mergeCell ref="C70:H70"/>
    <mergeCell ref="B88:H88"/>
    <mergeCell ref="B91:H91"/>
    <mergeCell ref="B93:B94"/>
    <mergeCell ref="C93:H93"/>
    <mergeCell ref="B169:H169"/>
    <mergeCell ref="B172:H172"/>
    <mergeCell ref="C578:H578"/>
    <mergeCell ref="K452:R452"/>
    <mergeCell ref="C459:D459"/>
    <mergeCell ref="B461:B462"/>
    <mergeCell ref="C461:H461"/>
    <mergeCell ref="A452:H452"/>
    <mergeCell ref="A457:H457"/>
    <mergeCell ref="B506:H506"/>
    <mergeCell ref="A542:H542"/>
    <mergeCell ref="B548:H548"/>
    <mergeCell ref="B484:H484"/>
    <mergeCell ref="B486:B487"/>
    <mergeCell ref="C486:H486"/>
  </mergeCells>
  <phoneticPr fontId="18" type="noConversion"/>
  <pageMargins left="1.1811023622047245" right="0.59055118110236227" top="0.98425196850393704" bottom="0.59055118110236227" header="0.31496062992125984" footer="0.31496062992125984"/>
  <pageSetup paperSize="9" scale="70" firstPageNumber="3" orientation="portrait" useFirstPageNumber="1" r:id="rId1"/>
  <headerFooter>
    <oddHeader xml:space="preserve">&amp;C&amp;"TH SarabunPSK,ธรรมดา"&amp;16&amp;P
&amp;"-,ธรรมดา"&amp;11
</oddHeader>
  </headerFooter>
  <rowBreaks count="19" manualBreakCount="19">
    <brk id="34" min="1" max="7" man="1"/>
    <brk id="86" min="1" max="7" man="1"/>
    <brk id="110" min="1" max="7" man="1"/>
    <brk id="135" min="1" max="7" man="1"/>
    <brk id="167" min="1" max="7" man="1"/>
    <brk id="203" min="1" max="7" man="1"/>
    <brk id="239" min="1" max="7" man="1"/>
    <brk id="276" min="1" max="7" man="1"/>
    <brk id="312" min="1" max="7" man="1"/>
    <brk id="330" min="1" max="7" man="1"/>
    <brk id="349" min="1" max="7" man="1"/>
    <brk id="372" min="1" max="7" man="1"/>
    <brk id="406" min="1" max="7" man="1"/>
    <brk id="477" min="1" max="7" man="1"/>
    <brk id="497" min="1" max="7" man="1"/>
    <brk id="539" min="1" max="7" man="1"/>
    <brk id="589" min="1" max="7" man="1"/>
    <brk id="616" min="1" max="7" man="1"/>
    <brk id="635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4202-99C1-427B-8BC3-4355429AEDCE}">
  <dimension ref="A1:AA1375"/>
  <sheetViews>
    <sheetView tabSelected="1" view="pageLayout" topLeftCell="A998" zoomScaleNormal="100" workbookViewId="0">
      <selection activeCell="A721" sqref="A721:XFD721"/>
    </sheetView>
  </sheetViews>
  <sheetFormatPr defaultColWidth="14.42578125" defaultRowHeight="24" outlineLevelRow="1"/>
  <cols>
    <col min="1" max="1" width="2.42578125" style="210" customWidth="1"/>
    <col min="2" max="2" width="7.85546875" style="210" customWidth="1"/>
    <col min="3" max="3" width="8.85546875" style="210" customWidth="1"/>
    <col min="4" max="4" width="4.85546875" style="424" customWidth="1"/>
    <col min="5" max="5" width="35.5703125" style="210" customWidth="1"/>
    <col min="6" max="6" width="5.7109375" style="210" customWidth="1"/>
    <col min="7" max="7" width="11.7109375" style="210" customWidth="1"/>
    <col min="8" max="8" width="13.5703125" style="210" customWidth="1"/>
    <col min="9" max="9" width="6.5703125" style="210" customWidth="1"/>
    <col min="10" max="10" width="8.7109375" style="211" customWidth="1"/>
    <col min="11" max="11" width="13.140625" style="211" customWidth="1"/>
    <col min="12" max="27" width="8.7109375" style="211" customWidth="1"/>
    <col min="28" max="16384" width="14.42578125" style="211"/>
  </cols>
  <sheetData>
    <row r="1" spans="1:27" s="268" customFormat="1">
      <c r="A1" s="210"/>
      <c r="B1" s="544" t="s">
        <v>459</v>
      </c>
      <c r="C1" s="544"/>
      <c r="D1" s="544"/>
      <c r="E1" s="544"/>
      <c r="F1" s="544"/>
      <c r="G1" s="544"/>
      <c r="H1" s="544"/>
      <c r="I1" s="544"/>
    </row>
    <row r="2" spans="1:27" s="268" customFormat="1">
      <c r="A2" s="405"/>
      <c r="B2" s="404"/>
      <c r="C2" s="404"/>
      <c r="D2" s="416"/>
      <c r="E2" s="404"/>
      <c r="F2" s="404"/>
      <c r="G2" s="404"/>
      <c r="H2" s="404"/>
      <c r="I2" s="404"/>
    </row>
    <row r="3" spans="1:27" s="268" customFormat="1" ht="24" customHeight="1">
      <c r="A3" s="309"/>
      <c r="B3" s="597" t="s">
        <v>743</v>
      </c>
      <c r="C3" s="597"/>
      <c r="D3" s="597"/>
      <c r="E3" s="597"/>
      <c r="F3" s="421"/>
      <c r="G3" s="421"/>
      <c r="H3" s="523">
        <v>458198500</v>
      </c>
      <c r="I3" s="218" t="s">
        <v>507</v>
      </c>
    </row>
    <row r="4" spans="1:27">
      <c r="A4" s="223" t="s">
        <v>801</v>
      </c>
      <c r="B4" s="597" t="s">
        <v>802</v>
      </c>
      <c r="C4" s="541"/>
      <c r="D4" s="541"/>
      <c r="E4" s="541"/>
      <c r="F4" s="541"/>
      <c r="G4" s="541"/>
      <c r="H4" s="541"/>
      <c r="I4" s="541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27">
      <c r="A5" s="223"/>
      <c r="B5" s="212" t="s">
        <v>737</v>
      </c>
      <c r="C5" s="212"/>
      <c r="D5" s="429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>
      <c r="A6" s="223"/>
      <c r="B6" s="212" t="s">
        <v>754</v>
      </c>
      <c r="C6" s="212"/>
      <c r="D6" s="429"/>
      <c r="E6" s="212"/>
      <c r="F6" s="212"/>
      <c r="G6" s="594">
        <f>F7</f>
        <v>214528700</v>
      </c>
      <c r="H6" s="541"/>
      <c r="I6" s="218" t="s">
        <v>507</v>
      </c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</row>
    <row r="7" spans="1:27">
      <c r="A7" s="223"/>
      <c r="B7" s="212" t="s">
        <v>803</v>
      </c>
      <c r="C7" s="212"/>
      <c r="D7" s="429"/>
      <c r="E7" s="212"/>
      <c r="F7" s="598">
        <f>F8+F15+F20+F25</f>
        <v>214528700</v>
      </c>
      <c r="G7" s="541"/>
      <c r="H7" s="218" t="s">
        <v>507</v>
      </c>
      <c r="I7" s="218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7">
      <c r="A8" s="223"/>
      <c r="B8" s="272" t="s">
        <v>804</v>
      </c>
      <c r="C8" s="272"/>
      <c r="D8" s="429"/>
      <c r="E8" s="272"/>
      <c r="F8" s="591">
        <f>SUM(H9:H14)</f>
        <v>54335600</v>
      </c>
      <c r="G8" s="541"/>
      <c r="H8" s="218" t="s">
        <v>507</v>
      </c>
      <c r="I8" s="506"/>
      <c r="J8" s="212"/>
      <c r="K8" s="217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1:27">
      <c r="A9" s="224"/>
      <c r="B9" s="276"/>
      <c r="C9" s="276" t="s">
        <v>805</v>
      </c>
      <c r="E9" s="277" t="s">
        <v>806</v>
      </c>
      <c r="F9" s="276"/>
      <c r="G9" s="276"/>
      <c r="H9" s="278">
        <v>50219200</v>
      </c>
      <c r="I9" s="509" t="s">
        <v>507</v>
      </c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</row>
    <row r="10" spans="1:27" outlineLevel="1">
      <c r="A10" s="224"/>
      <c r="B10" s="276"/>
      <c r="C10" s="276" t="s">
        <v>807</v>
      </c>
      <c r="E10" s="277" t="s">
        <v>808</v>
      </c>
      <c r="F10" s="276"/>
      <c r="G10" s="276"/>
      <c r="H10" s="278">
        <v>3000500</v>
      </c>
      <c r="I10" s="509" t="s">
        <v>507</v>
      </c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outlineLevel="1">
      <c r="A11" s="224"/>
      <c r="B11" s="276"/>
      <c r="C11" s="276" t="s">
        <v>809</v>
      </c>
      <c r="E11" s="277" t="s">
        <v>810</v>
      </c>
      <c r="F11" s="276"/>
      <c r="G11" s="276"/>
      <c r="H11" s="278">
        <v>254400</v>
      </c>
      <c r="I11" s="509" t="s">
        <v>507</v>
      </c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7" outlineLevel="1">
      <c r="A12" s="224"/>
      <c r="B12" s="276"/>
      <c r="C12" s="276" t="s">
        <v>811</v>
      </c>
      <c r="E12" s="276" t="s">
        <v>812</v>
      </c>
      <c r="F12" s="276"/>
      <c r="G12" s="276"/>
      <c r="H12" s="278">
        <v>674400</v>
      </c>
      <c r="I12" s="509" t="s">
        <v>507</v>
      </c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27" outlineLevel="1">
      <c r="A13" s="224"/>
      <c r="B13" s="276"/>
      <c r="C13" s="276" t="s">
        <v>813</v>
      </c>
      <c r="E13" s="276" t="s">
        <v>814</v>
      </c>
      <c r="F13" s="276"/>
      <c r="G13" s="276"/>
      <c r="H13" s="278">
        <v>138000</v>
      </c>
      <c r="I13" s="509" t="s">
        <v>507</v>
      </c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outlineLevel="1">
      <c r="A14" s="224"/>
      <c r="B14" s="276"/>
      <c r="C14" s="276" t="s">
        <v>815</v>
      </c>
      <c r="E14" s="277" t="s">
        <v>816</v>
      </c>
      <c r="F14" s="276"/>
      <c r="G14" s="276"/>
      <c r="H14" s="278">
        <v>49100</v>
      </c>
      <c r="I14" s="509" t="s">
        <v>507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outlineLevel="1">
      <c r="A15" s="223"/>
      <c r="B15" s="233" t="s">
        <v>817</v>
      </c>
      <c r="C15" s="233"/>
      <c r="D15" s="429"/>
      <c r="E15" s="233"/>
      <c r="F15" s="591">
        <f>SUM(H16:H19)</f>
        <v>112523900</v>
      </c>
      <c r="G15" s="541"/>
      <c r="H15" s="507" t="s">
        <v>507</v>
      </c>
      <c r="I15" s="507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</row>
    <row r="16" spans="1:27">
      <c r="A16" s="224"/>
      <c r="B16" s="220"/>
      <c r="C16" s="220" t="s">
        <v>818</v>
      </c>
      <c r="E16" s="281" t="s">
        <v>819</v>
      </c>
      <c r="F16" s="220"/>
      <c r="G16" s="220"/>
      <c r="H16" s="278">
        <v>105459900</v>
      </c>
      <c r="I16" s="505" t="s">
        <v>507</v>
      </c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</row>
    <row r="17" spans="1:27" outlineLevel="1">
      <c r="A17" s="224"/>
      <c r="B17" s="220"/>
      <c r="C17" s="220" t="s">
        <v>820</v>
      </c>
      <c r="E17" s="281" t="s">
        <v>821</v>
      </c>
      <c r="F17" s="220"/>
      <c r="G17" s="220"/>
      <c r="H17" s="278">
        <v>4533500</v>
      </c>
      <c r="I17" s="505" t="s">
        <v>507</v>
      </c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</row>
    <row r="18" spans="1:27" outlineLevel="1">
      <c r="A18" s="224"/>
      <c r="B18" s="220"/>
      <c r="C18" s="220" t="s">
        <v>822</v>
      </c>
      <c r="E18" s="220" t="s">
        <v>823</v>
      </c>
      <c r="F18" s="220"/>
      <c r="G18" s="220"/>
      <c r="H18" s="278">
        <v>1607000</v>
      </c>
      <c r="I18" s="505" t="s">
        <v>507</v>
      </c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</row>
    <row r="19" spans="1:27" outlineLevel="1">
      <c r="A19" s="224"/>
      <c r="B19" s="220"/>
      <c r="C19" s="220" t="s">
        <v>824</v>
      </c>
      <c r="E19" s="281" t="s">
        <v>825</v>
      </c>
      <c r="F19" s="220"/>
      <c r="G19" s="220"/>
      <c r="H19" s="278">
        <v>923500</v>
      </c>
      <c r="I19" s="505" t="s">
        <v>507</v>
      </c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</row>
    <row r="20" spans="1:27" outlineLevel="1">
      <c r="A20" s="223"/>
      <c r="B20" s="233" t="s">
        <v>826</v>
      </c>
      <c r="C20" s="233"/>
      <c r="D20" s="429"/>
      <c r="E20" s="233"/>
      <c r="F20" s="591">
        <f>SUM(H21:H23)</f>
        <v>44207500</v>
      </c>
      <c r="G20" s="541"/>
      <c r="H20" s="507" t="s">
        <v>507</v>
      </c>
      <c r="I20" s="507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</row>
    <row r="21" spans="1:27">
      <c r="A21" s="224"/>
      <c r="B21" s="220"/>
      <c r="C21" s="220" t="s">
        <v>827</v>
      </c>
      <c r="E21" s="281" t="s">
        <v>789</v>
      </c>
      <c r="F21" s="220"/>
      <c r="G21" s="220"/>
      <c r="H21" s="278">
        <v>32236000</v>
      </c>
      <c r="I21" s="505" t="s">
        <v>507</v>
      </c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</row>
    <row r="22" spans="1:27" outlineLevel="1">
      <c r="A22" s="224"/>
      <c r="B22" s="220"/>
      <c r="C22" s="220" t="s">
        <v>828</v>
      </c>
      <c r="E22" s="220" t="s">
        <v>829</v>
      </c>
      <c r="F22" s="220"/>
      <c r="G22" s="220"/>
      <c r="H22" s="278">
        <v>4603500</v>
      </c>
      <c r="I22" s="505" t="s">
        <v>507</v>
      </c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</row>
    <row r="23" spans="1:27" outlineLevel="1">
      <c r="A23" s="224"/>
      <c r="B23" s="220"/>
      <c r="C23" s="220" t="s">
        <v>830</v>
      </c>
      <c r="E23" s="281" t="s">
        <v>831</v>
      </c>
      <c r="F23" s="220"/>
      <c r="G23" s="220"/>
      <c r="H23" s="278">
        <v>7368000</v>
      </c>
      <c r="I23" s="505" t="s">
        <v>507</v>
      </c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</row>
    <row r="24" spans="1:27" outlineLevel="1">
      <c r="A24" s="223"/>
      <c r="B24" s="215"/>
      <c r="C24" s="220"/>
      <c r="E24" s="281"/>
      <c r="F24" s="215"/>
      <c r="G24" s="215"/>
      <c r="H24" s="279"/>
      <c r="I24" s="510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</row>
    <row r="25" spans="1:27" outlineLevel="1">
      <c r="A25" s="223"/>
      <c r="B25" s="233" t="s">
        <v>832</v>
      </c>
      <c r="C25" s="233"/>
      <c r="D25" s="429"/>
      <c r="E25" s="233"/>
      <c r="F25" s="591">
        <f>SUM(H26:H28)</f>
        <v>3461700</v>
      </c>
      <c r="G25" s="541"/>
      <c r="H25" s="507" t="s">
        <v>507</v>
      </c>
      <c r="I25" s="507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</row>
    <row r="26" spans="1:27">
      <c r="A26" s="223"/>
      <c r="B26" s="215"/>
      <c r="C26" s="220" t="s">
        <v>833</v>
      </c>
      <c r="E26" s="281" t="s">
        <v>834</v>
      </c>
      <c r="F26" s="215"/>
      <c r="G26" s="215"/>
      <c r="H26" s="279">
        <v>1139200</v>
      </c>
      <c r="I26" s="510" t="s">
        <v>507</v>
      </c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outlineLevel="1">
      <c r="A27" s="223"/>
      <c r="B27" s="215"/>
      <c r="C27" s="220" t="s">
        <v>835</v>
      </c>
      <c r="E27" s="281" t="s">
        <v>836</v>
      </c>
      <c r="F27" s="215"/>
      <c r="G27" s="215"/>
      <c r="H27" s="279">
        <v>2210500</v>
      </c>
      <c r="I27" s="510" t="s">
        <v>507</v>
      </c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</row>
    <row r="28" spans="1:27" outlineLevel="1">
      <c r="A28" s="223"/>
      <c r="B28" s="215"/>
      <c r="C28" s="220" t="s">
        <v>837</v>
      </c>
      <c r="E28" s="281" t="s">
        <v>838</v>
      </c>
      <c r="F28" s="215"/>
      <c r="G28" s="215"/>
      <c r="H28" s="279">
        <v>112000</v>
      </c>
      <c r="I28" s="510" t="s">
        <v>507</v>
      </c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</row>
    <row r="29" spans="1:27" s="268" customFormat="1" outlineLevel="1">
      <c r="A29" s="223"/>
      <c r="B29" s="215"/>
      <c r="C29" s="220"/>
      <c r="D29" s="424"/>
      <c r="E29" s="281"/>
      <c r="F29" s="215"/>
      <c r="G29" s="215"/>
      <c r="H29" s="279"/>
      <c r="I29" s="283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</row>
    <row r="30" spans="1:27" s="268" customFormat="1" outlineLevel="1">
      <c r="A30" s="223"/>
      <c r="B30" s="215"/>
      <c r="C30" s="220"/>
      <c r="D30" s="424"/>
      <c r="E30" s="281"/>
      <c r="F30" s="215"/>
      <c r="G30" s="215"/>
      <c r="H30" s="279"/>
      <c r="I30" s="283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</row>
    <row r="31" spans="1:27" s="268" customFormat="1" outlineLevel="1">
      <c r="A31" s="223"/>
      <c r="B31" s="215"/>
      <c r="C31" s="220"/>
      <c r="D31" s="424"/>
      <c r="E31" s="281"/>
      <c r="F31" s="215"/>
      <c r="G31" s="215"/>
      <c r="H31" s="279"/>
      <c r="I31" s="283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</row>
    <row r="32" spans="1:27" s="268" customFormat="1" outlineLevel="1">
      <c r="A32" s="223"/>
      <c r="B32" s="215"/>
      <c r="C32" s="220"/>
      <c r="D32" s="424"/>
      <c r="E32" s="281"/>
      <c r="F32" s="215"/>
      <c r="G32" s="215"/>
      <c r="H32" s="279"/>
      <c r="I32" s="283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</row>
    <row r="33" spans="1:27" outlineLevel="1">
      <c r="A33" s="223"/>
      <c r="B33" s="212"/>
      <c r="C33" s="212"/>
      <c r="D33" s="429"/>
      <c r="E33" s="212"/>
      <c r="F33" s="212"/>
      <c r="G33" s="212"/>
      <c r="H33" s="212"/>
      <c r="I33" s="212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</row>
    <row r="34" spans="1:27" s="268" customFormat="1" outlineLevel="1">
      <c r="A34" s="223"/>
      <c r="B34" s="212"/>
      <c r="C34" s="212"/>
      <c r="D34" s="429"/>
      <c r="E34" s="212"/>
      <c r="F34" s="212"/>
      <c r="G34" s="212"/>
      <c r="H34" s="212"/>
      <c r="I34" s="212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</row>
    <row r="35" spans="1:27" s="268" customFormat="1" outlineLevel="1">
      <c r="A35" s="223"/>
      <c r="B35" s="212"/>
      <c r="C35" s="212"/>
      <c r="D35" s="429"/>
      <c r="E35" s="212"/>
      <c r="F35" s="212"/>
      <c r="G35" s="212"/>
      <c r="H35" s="212"/>
      <c r="I35" s="212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</row>
    <row r="36" spans="1:27" s="268" customFormat="1" outlineLevel="1">
      <c r="A36" s="223"/>
      <c r="B36" s="212"/>
      <c r="C36" s="212"/>
      <c r="D36" s="429"/>
      <c r="E36" s="212"/>
      <c r="F36" s="212"/>
      <c r="G36" s="212"/>
      <c r="H36" s="212"/>
      <c r="I36" s="212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</row>
    <row r="37" spans="1:27">
      <c r="A37" s="223"/>
      <c r="B37" s="212" t="s">
        <v>755</v>
      </c>
      <c r="C37" s="212"/>
      <c r="D37" s="429"/>
      <c r="E37" s="212"/>
      <c r="F37" s="212"/>
      <c r="G37" s="594">
        <f>SUM(F38,F53)</f>
        <v>11826100</v>
      </c>
      <c r="H37" s="541"/>
      <c r="I37" s="218" t="s">
        <v>507</v>
      </c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</row>
    <row r="38" spans="1:27" outlineLevel="1">
      <c r="A38" s="212"/>
      <c r="B38" s="212" t="s">
        <v>839</v>
      </c>
      <c r="C38" s="212"/>
      <c r="D38" s="429"/>
      <c r="E38" s="212"/>
      <c r="F38" s="590">
        <f>F39+F50</f>
        <v>11706100</v>
      </c>
      <c r="G38" s="541"/>
      <c r="H38" s="218" t="s">
        <v>507</v>
      </c>
      <c r="I38" s="212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</row>
    <row r="39" spans="1:27" outlineLevel="1">
      <c r="A39" s="215"/>
      <c r="B39" s="233" t="s">
        <v>1460</v>
      </c>
      <c r="C39" s="233"/>
      <c r="D39" s="429"/>
      <c r="E39" s="233"/>
      <c r="F39" s="591">
        <f>SUM(F40,F42,F46)</f>
        <v>8004900</v>
      </c>
      <c r="G39" s="541"/>
      <c r="H39" s="507" t="s">
        <v>507</v>
      </c>
      <c r="I39" s="233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</row>
    <row r="40" spans="1:27" outlineLevel="1">
      <c r="A40" s="215"/>
      <c r="B40" s="233" t="s">
        <v>1461</v>
      </c>
      <c r="C40" s="233"/>
      <c r="D40" s="429"/>
      <c r="E40" s="233"/>
      <c r="F40" s="591">
        <v>387400</v>
      </c>
      <c r="G40" s="541"/>
      <c r="H40" s="507" t="s">
        <v>507</v>
      </c>
      <c r="I40" s="233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</row>
    <row r="41" spans="1:27" outlineLevel="1">
      <c r="A41" s="215"/>
      <c r="B41" s="233"/>
      <c r="C41" s="215" t="s">
        <v>1462</v>
      </c>
      <c r="E41" s="211"/>
      <c r="F41" s="275"/>
      <c r="G41" s="275"/>
      <c r="H41" s="508"/>
      <c r="I41" s="283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</row>
    <row r="42" spans="1:27">
      <c r="A42" s="215"/>
      <c r="B42" s="589" t="s">
        <v>1463</v>
      </c>
      <c r="C42" s="589"/>
      <c r="D42" s="589"/>
      <c r="E42" s="233"/>
      <c r="F42" s="591">
        <v>6913500</v>
      </c>
      <c r="G42" s="541"/>
      <c r="H42" s="507" t="s">
        <v>507</v>
      </c>
      <c r="I42" s="233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s="268" customFormat="1">
      <c r="A43" s="215"/>
      <c r="B43" s="233"/>
      <c r="C43" s="215" t="s">
        <v>1464</v>
      </c>
      <c r="D43" s="424"/>
      <c r="E43" s="233"/>
      <c r="F43" s="308"/>
      <c r="G43" s="309"/>
      <c r="H43" s="507"/>
      <c r="I43" s="233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</row>
    <row r="44" spans="1:27" outlineLevel="1">
      <c r="A44" s="215"/>
      <c r="B44" s="215"/>
      <c r="C44" s="220" t="s">
        <v>1465</v>
      </c>
      <c r="E44" s="281"/>
      <c r="F44" s="215"/>
      <c r="G44" s="215"/>
      <c r="H44" s="508"/>
      <c r="I44" s="283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</row>
    <row r="45" spans="1:27" outlineLevel="1">
      <c r="A45" s="215"/>
      <c r="B45" s="215"/>
      <c r="C45" s="220" t="s">
        <v>1466</v>
      </c>
      <c r="E45" s="281"/>
      <c r="F45" s="215"/>
      <c r="G45" s="215"/>
      <c r="H45" s="508"/>
      <c r="I45" s="283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</row>
    <row r="46" spans="1:27" outlineLevel="1">
      <c r="A46" s="215"/>
      <c r="B46" s="589" t="s">
        <v>1467</v>
      </c>
      <c r="C46" s="589"/>
      <c r="D46" s="589"/>
      <c r="E46" s="233"/>
      <c r="F46" s="591">
        <v>704000</v>
      </c>
      <c r="G46" s="541"/>
      <c r="H46" s="507" t="s">
        <v>507</v>
      </c>
      <c r="I46" s="233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</row>
    <row r="47" spans="1:27" outlineLevel="1">
      <c r="A47" s="215"/>
      <c r="B47" s="215"/>
      <c r="C47" s="220" t="s">
        <v>1468</v>
      </c>
      <c r="E47" s="220"/>
      <c r="F47" s="215"/>
      <c r="G47" s="215"/>
      <c r="H47" s="508"/>
      <c r="I47" s="283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</row>
    <row r="48" spans="1:27" ht="24.75" customHeight="1" outlineLevel="1">
      <c r="A48" s="215"/>
      <c r="B48" s="215"/>
      <c r="C48" s="220" t="s">
        <v>1469</v>
      </c>
      <c r="E48" s="281"/>
      <c r="F48" s="215"/>
      <c r="G48" s="215"/>
      <c r="H48" s="508"/>
      <c r="I48" s="283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</row>
    <row r="49" spans="1:27" outlineLevel="1">
      <c r="A49" s="215"/>
      <c r="B49" s="215"/>
      <c r="C49" s="220" t="s">
        <v>1470</v>
      </c>
      <c r="E49" s="281"/>
      <c r="F49" s="215"/>
      <c r="G49" s="215"/>
      <c r="H49" s="508"/>
      <c r="I49" s="283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</row>
    <row r="50" spans="1:27" outlineLevel="1">
      <c r="A50" s="215"/>
      <c r="B50" s="233" t="s">
        <v>1471</v>
      </c>
      <c r="C50" s="233"/>
      <c r="D50" s="429"/>
      <c r="E50" s="233"/>
      <c r="F50" s="591">
        <v>3701200</v>
      </c>
      <c r="G50" s="541"/>
      <c r="H50" s="507" t="s">
        <v>507</v>
      </c>
      <c r="I50" s="233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</row>
    <row r="51" spans="1:27" outlineLevel="1">
      <c r="A51" s="215"/>
      <c r="B51" s="215"/>
      <c r="C51" s="599" t="s">
        <v>1472</v>
      </c>
      <c r="D51" s="599"/>
      <c r="E51" s="599"/>
      <c r="F51" s="215"/>
      <c r="G51" s="215"/>
      <c r="H51" s="508"/>
      <c r="I51" s="283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</row>
    <row r="52" spans="1:27" outlineLevel="1">
      <c r="A52" s="215"/>
      <c r="B52" s="215"/>
      <c r="C52" s="220"/>
      <c r="E52" s="281"/>
      <c r="F52" s="215"/>
      <c r="G52" s="215"/>
      <c r="H52" s="508"/>
      <c r="I52" s="283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</row>
    <row r="53" spans="1:27" outlineLevel="1">
      <c r="A53" s="212"/>
      <c r="B53" s="212" t="s">
        <v>842</v>
      </c>
      <c r="C53" s="212"/>
      <c r="D53" s="429"/>
      <c r="E53" s="212"/>
      <c r="F53" s="590">
        <f>F54</f>
        <v>120000</v>
      </c>
      <c r="G53" s="541"/>
      <c r="H53" s="218" t="s">
        <v>507</v>
      </c>
      <c r="I53" s="212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</row>
    <row r="54" spans="1:27" outlineLevel="1">
      <c r="A54" s="215"/>
      <c r="B54" s="233" t="s">
        <v>1394</v>
      </c>
      <c r="C54" s="233"/>
      <c r="D54" s="429"/>
      <c r="E54" s="233"/>
      <c r="F54" s="591">
        <f>SUM(F55)</f>
        <v>120000</v>
      </c>
      <c r="G54" s="541"/>
      <c r="H54" s="507" t="s">
        <v>507</v>
      </c>
      <c r="I54" s="233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</row>
    <row r="55" spans="1:27" outlineLevel="1">
      <c r="A55" s="215"/>
      <c r="B55" s="233" t="s">
        <v>1554</v>
      </c>
      <c r="C55" s="233"/>
      <c r="D55" s="429"/>
      <c r="E55" s="233"/>
      <c r="F55" s="591">
        <f>SUM(H57)</f>
        <v>120000</v>
      </c>
      <c r="G55" s="541"/>
      <c r="H55" s="507" t="s">
        <v>507</v>
      </c>
      <c r="I55" s="233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</row>
    <row r="56" spans="1:27" outlineLevel="1">
      <c r="A56" s="220"/>
      <c r="B56" s="220"/>
      <c r="C56" s="220" t="s">
        <v>843</v>
      </c>
      <c r="E56" s="409" t="s">
        <v>1221</v>
      </c>
      <c r="F56" s="220"/>
      <c r="G56" s="220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</row>
    <row r="57" spans="1:27" s="268" customFormat="1" outlineLevel="1">
      <c r="A57" s="220"/>
      <c r="B57" s="220"/>
      <c r="C57" s="220"/>
      <c r="D57" s="424"/>
      <c r="E57" s="407" t="s">
        <v>1222</v>
      </c>
      <c r="F57" s="220"/>
      <c r="G57" s="220"/>
      <c r="H57" s="279">
        <v>120000</v>
      </c>
      <c r="I57" s="510" t="s">
        <v>507</v>
      </c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</row>
    <row r="58" spans="1:27" s="268" customFormat="1" outlineLevel="1">
      <c r="A58" s="220"/>
      <c r="B58" s="220"/>
      <c r="C58" s="220"/>
      <c r="D58" s="424"/>
      <c r="E58" s="332"/>
      <c r="F58" s="220"/>
      <c r="G58" s="220"/>
      <c r="H58" s="278"/>
      <c r="I58" s="282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</row>
    <row r="59" spans="1:27" s="268" customFormat="1" outlineLevel="1">
      <c r="A59" s="220"/>
      <c r="B59" s="220"/>
      <c r="C59" s="220"/>
      <c r="D59" s="424"/>
      <c r="E59" s="407"/>
      <c r="F59" s="220"/>
      <c r="G59" s="220"/>
      <c r="H59" s="278"/>
      <c r="I59" s="282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</row>
    <row r="60" spans="1:27" s="268" customFormat="1" outlineLevel="1">
      <c r="A60" s="220"/>
      <c r="B60" s="220"/>
      <c r="C60" s="220"/>
      <c r="D60" s="424"/>
      <c r="E60" s="332"/>
      <c r="F60" s="220"/>
      <c r="G60" s="220"/>
      <c r="H60" s="278"/>
      <c r="I60" s="282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</row>
    <row r="61" spans="1:27" s="268" customFormat="1" outlineLevel="1">
      <c r="A61" s="220"/>
      <c r="B61" s="220"/>
      <c r="C61" s="220"/>
      <c r="D61" s="424"/>
      <c r="E61" s="332"/>
      <c r="F61" s="220"/>
      <c r="G61" s="220"/>
      <c r="H61" s="278"/>
      <c r="I61" s="282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</row>
    <row r="62" spans="1:27" s="268" customFormat="1" outlineLevel="1">
      <c r="A62" s="220"/>
      <c r="B62" s="220"/>
      <c r="C62" s="220"/>
      <c r="D62" s="424"/>
      <c r="E62" s="332"/>
      <c r="F62" s="220"/>
      <c r="G62" s="220"/>
      <c r="H62" s="278"/>
      <c r="I62" s="282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</row>
    <row r="63" spans="1:27" s="268" customFormat="1" outlineLevel="1">
      <c r="A63" s="220"/>
      <c r="B63" s="220"/>
      <c r="C63" s="220"/>
      <c r="D63" s="424"/>
      <c r="E63" s="407"/>
      <c r="F63" s="220"/>
      <c r="G63" s="220"/>
      <c r="H63" s="278"/>
      <c r="I63" s="282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</row>
    <row r="64" spans="1:27" s="268" customFormat="1" outlineLevel="1">
      <c r="A64" s="220"/>
      <c r="B64" s="220"/>
      <c r="C64" s="220"/>
      <c r="D64" s="424"/>
      <c r="E64" s="407"/>
      <c r="F64" s="220"/>
      <c r="G64" s="220"/>
      <c r="H64" s="278"/>
      <c r="I64" s="282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</row>
    <row r="65" spans="1:27" s="268" customFormat="1" outlineLevel="1">
      <c r="A65" s="220"/>
      <c r="B65" s="220"/>
      <c r="C65" s="220"/>
      <c r="D65" s="424"/>
      <c r="E65" s="407"/>
      <c r="F65" s="220"/>
      <c r="G65" s="220"/>
      <c r="H65" s="278"/>
      <c r="I65" s="282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</row>
    <row r="66" spans="1:27" s="268" customFormat="1" outlineLevel="1">
      <c r="A66" s="220"/>
      <c r="B66" s="220"/>
      <c r="C66" s="220"/>
      <c r="D66" s="424"/>
      <c r="E66" s="332"/>
      <c r="F66" s="220"/>
      <c r="G66" s="220"/>
      <c r="H66" s="278"/>
      <c r="I66" s="282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</row>
    <row r="67" spans="1:27" s="268" customFormat="1" outlineLevel="1">
      <c r="A67" s="220"/>
      <c r="B67" s="220"/>
      <c r="C67" s="220"/>
      <c r="D67" s="424"/>
      <c r="E67" s="332"/>
      <c r="F67" s="220"/>
      <c r="G67" s="220"/>
      <c r="H67" s="278"/>
      <c r="I67" s="282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</row>
    <row r="68" spans="1:27" s="268" customFormat="1" outlineLevel="1">
      <c r="A68" s="220"/>
      <c r="B68" s="220"/>
      <c r="C68" s="220"/>
      <c r="D68" s="424"/>
      <c r="E68" s="332"/>
      <c r="F68" s="220"/>
      <c r="G68" s="220"/>
      <c r="H68" s="278"/>
      <c r="I68" s="282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</row>
    <row r="69" spans="1:27" s="268" customFormat="1" outlineLevel="1">
      <c r="A69" s="220"/>
      <c r="B69" s="220"/>
      <c r="C69" s="220"/>
      <c r="D69" s="424"/>
      <c r="E69" s="407"/>
      <c r="F69" s="220"/>
      <c r="G69" s="220"/>
      <c r="H69" s="278"/>
      <c r="I69" s="282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</row>
    <row r="70" spans="1:27" s="268" customFormat="1" outlineLevel="1">
      <c r="A70" s="220"/>
      <c r="B70" s="220"/>
      <c r="C70" s="220"/>
      <c r="D70" s="424"/>
      <c r="E70" s="527"/>
      <c r="F70" s="220"/>
      <c r="G70" s="220"/>
      <c r="H70" s="278"/>
      <c r="I70" s="282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</row>
    <row r="71" spans="1:27" s="268" customFormat="1" outlineLevel="1">
      <c r="A71" s="220"/>
      <c r="B71" s="220"/>
      <c r="C71" s="220"/>
      <c r="D71" s="424"/>
      <c r="E71" s="407"/>
      <c r="F71" s="220"/>
      <c r="G71" s="220"/>
      <c r="H71" s="278"/>
      <c r="I71" s="282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</row>
    <row r="72" spans="1:27" s="268" customFormat="1" outlineLevel="1">
      <c r="A72" s="220"/>
      <c r="B72" s="220"/>
      <c r="C72" s="220"/>
      <c r="D72" s="424"/>
      <c r="E72" s="332"/>
      <c r="F72" s="220"/>
      <c r="G72" s="220"/>
      <c r="H72" s="278"/>
      <c r="I72" s="282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</row>
    <row r="73" spans="1:27">
      <c r="A73" s="223"/>
      <c r="B73" s="212" t="s">
        <v>756</v>
      </c>
      <c r="C73" s="212"/>
      <c r="D73" s="429"/>
      <c r="E73" s="212"/>
      <c r="F73" s="212"/>
      <c r="G73" s="594">
        <f>SUM(F74,F84)</f>
        <v>646000</v>
      </c>
      <c r="H73" s="541"/>
      <c r="I73" s="218" t="s">
        <v>507</v>
      </c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</row>
    <row r="74" spans="1:27" outlineLevel="1">
      <c r="A74" s="212"/>
      <c r="B74" s="212" t="s">
        <v>839</v>
      </c>
      <c r="C74" s="212"/>
      <c r="D74" s="429"/>
      <c r="E74" s="212"/>
      <c r="F74" s="590">
        <f>SUM(F75)</f>
        <v>252500</v>
      </c>
      <c r="G74" s="541"/>
      <c r="H74" s="218" t="s">
        <v>507</v>
      </c>
      <c r="I74" s="212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</row>
    <row r="75" spans="1:27" outlineLevel="1">
      <c r="A75" s="215"/>
      <c r="B75" s="233" t="s">
        <v>1460</v>
      </c>
      <c r="C75" s="233"/>
      <c r="D75" s="429"/>
      <c r="E75" s="233"/>
      <c r="F75" s="591">
        <f>SUM(F76,F78)</f>
        <v>252500</v>
      </c>
      <c r="G75" s="541"/>
      <c r="H75" s="507" t="s">
        <v>507</v>
      </c>
      <c r="I75" s="233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</row>
    <row r="76" spans="1:27">
      <c r="A76" s="215"/>
      <c r="B76" s="233" t="s">
        <v>1473</v>
      </c>
      <c r="C76" s="233"/>
      <c r="D76" s="429"/>
      <c r="E76" s="233"/>
      <c r="F76" s="591">
        <v>27000</v>
      </c>
      <c r="G76" s="541"/>
      <c r="H76" s="507" t="s">
        <v>507</v>
      </c>
      <c r="I76" s="233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outlineLevel="1">
      <c r="A77" s="215"/>
      <c r="B77" s="215"/>
      <c r="C77" s="220" t="s">
        <v>1474</v>
      </c>
      <c r="E77" s="211"/>
      <c r="F77" s="215"/>
      <c r="G77" s="215"/>
      <c r="H77" s="508"/>
      <c r="I77" s="283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</row>
    <row r="78" spans="1:27" outlineLevel="1">
      <c r="A78" s="215"/>
      <c r="B78" s="589" t="s">
        <v>1475</v>
      </c>
      <c r="C78" s="589"/>
      <c r="D78" s="589"/>
      <c r="E78" s="233"/>
      <c r="F78" s="591">
        <v>225500</v>
      </c>
      <c r="G78" s="541"/>
      <c r="H78" s="507" t="s">
        <v>507</v>
      </c>
      <c r="I78" s="233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</row>
    <row r="79" spans="1:27" outlineLevel="1">
      <c r="A79" s="215"/>
      <c r="B79" s="215"/>
      <c r="C79" s="220" t="s">
        <v>1469</v>
      </c>
      <c r="E79" s="211"/>
      <c r="F79" s="215"/>
      <c r="G79" s="215"/>
      <c r="H79" s="279"/>
      <c r="I79" s="283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</row>
    <row r="80" spans="1:27" outlineLevel="1">
      <c r="A80" s="215"/>
      <c r="B80" s="215"/>
      <c r="C80" s="401" t="s">
        <v>1476</v>
      </c>
      <c r="D80" s="430"/>
      <c r="E80" s="211"/>
      <c r="F80" s="215"/>
      <c r="G80" s="215"/>
      <c r="H80" s="279"/>
      <c r="I80" s="283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</row>
    <row r="81" spans="1:27" outlineLevel="1">
      <c r="A81" s="215"/>
      <c r="B81" s="215"/>
      <c r="C81" s="220" t="s">
        <v>1477</v>
      </c>
      <c r="E81" s="211"/>
      <c r="F81" s="215"/>
      <c r="G81" s="215"/>
      <c r="H81" s="279"/>
      <c r="I81" s="283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</row>
    <row r="82" spans="1:27" outlineLevel="1">
      <c r="A82" s="215"/>
      <c r="B82" s="215"/>
      <c r="C82" s="220" t="s">
        <v>1478</v>
      </c>
      <c r="E82" s="211"/>
      <c r="F82" s="215"/>
      <c r="G82" s="215"/>
      <c r="H82" s="279"/>
      <c r="I82" s="283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</row>
    <row r="83" spans="1:27" outlineLevel="1">
      <c r="A83" s="220"/>
      <c r="B83" s="220"/>
      <c r="C83" s="220"/>
      <c r="E83" s="284"/>
      <c r="F83" s="220"/>
      <c r="G83" s="220"/>
      <c r="H83" s="278"/>
      <c r="I83" s="282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</row>
    <row r="84" spans="1:27" outlineLevel="1">
      <c r="A84" s="212"/>
      <c r="B84" s="212" t="s">
        <v>1296</v>
      </c>
      <c r="C84" s="212"/>
      <c r="D84" s="429"/>
      <c r="E84" s="212"/>
      <c r="F84" s="590">
        <f>SUM(H86:H88)</f>
        <v>393500</v>
      </c>
      <c r="G84" s="541"/>
      <c r="H84" s="218" t="s">
        <v>507</v>
      </c>
      <c r="I84" s="212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</row>
    <row r="85" spans="1:27" outlineLevel="1">
      <c r="A85" s="220"/>
      <c r="B85" s="220"/>
      <c r="C85" s="220" t="s">
        <v>845</v>
      </c>
      <c r="D85" s="511" t="s">
        <v>1212</v>
      </c>
      <c r="E85" s="401" t="s">
        <v>1223</v>
      </c>
      <c r="F85" s="220"/>
      <c r="G85" s="220"/>
      <c r="H85" s="211"/>
      <c r="I85" s="211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</row>
    <row r="86" spans="1:27" s="268" customFormat="1" outlineLevel="1">
      <c r="A86" s="220"/>
      <c r="B86" s="220"/>
      <c r="C86" s="220"/>
      <c r="D86" s="424"/>
      <c r="E86" s="401" t="s">
        <v>1224</v>
      </c>
      <c r="F86" s="220"/>
      <c r="G86" s="220"/>
      <c r="H86" s="278">
        <v>41500</v>
      </c>
      <c r="I86" s="505" t="s">
        <v>507</v>
      </c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</row>
    <row r="87" spans="1:27" s="402" customFormat="1" outlineLevel="1">
      <c r="A87" s="220"/>
      <c r="B87" s="220"/>
      <c r="C87" s="220" t="s">
        <v>846</v>
      </c>
      <c r="D87" s="511" t="s">
        <v>1213</v>
      </c>
      <c r="E87" s="401" t="s">
        <v>1442</v>
      </c>
      <c r="F87" s="220"/>
      <c r="G87" s="220"/>
      <c r="I87" s="512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</row>
    <row r="88" spans="1:27">
      <c r="A88" s="215"/>
      <c r="B88" s="215"/>
      <c r="C88" s="220"/>
      <c r="E88" s="281" t="s">
        <v>1443</v>
      </c>
      <c r="F88" s="215"/>
      <c r="G88" s="215"/>
      <c r="H88" s="278">
        <v>352000</v>
      </c>
      <c r="I88" s="505" t="s">
        <v>507</v>
      </c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27" s="268" customFormat="1">
      <c r="A89" s="215"/>
      <c r="B89" s="215"/>
      <c r="C89" s="220"/>
      <c r="D89" s="424"/>
      <c r="E89" s="281"/>
      <c r="F89" s="215"/>
      <c r="G89" s="215"/>
      <c r="H89" s="278"/>
      <c r="I89" s="282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27" s="268" customFormat="1">
      <c r="A90" s="215"/>
      <c r="B90" s="233" t="s">
        <v>1303</v>
      </c>
      <c r="C90" s="234"/>
      <c r="D90" s="429"/>
      <c r="E90" s="281"/>
      <c r="F90" s="215"/>
      <c r="G90" s="215"/>
      <c r="H90" s="278"/>
      <c r="I90" s="282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27">
      <c r="A91" s="223"/>
      <c r="B91" s="422" t="s">
        <v>1256</v>
      </c>
      <c r="C91" s="421"/>
      <c r="D91" s="421"/>
      <c r="E91" s="421"/>
      <c r="F91" s="421"/>
      <c r="G91" s="268"/>
      <c r="H91" s="420">
        <f>F92</f>
        <v>121300</v>
      </c>
      <c r="I91" s="513" t="s">
        <v>507</v>
      </c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</row>
    <row r="92" spans="1:27" outlineLevel="1">
      <c r="A92" s="212"/>
      <c r="B92" s="212" t="s">
        <v>1255</v>
      </c>
      <c r="C92" s="212"/>
      <c r="D92" s="429"/>
      <c r="E92" s="212"/>
      <c r="F92" s="590">
        <f>SUM(H94)</f>
        <v>121300</v>
      </c>
      <c r="G92" s="541"/>
      <c r="H92" s="218" t="s">
        <v>507</v>
      </c>
      <c r="I92" s="212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</row>
    <row r="93" spans="1:27">
      <c r="A93" s="215"/>
      <c r="B93" s="215"/>
      <c r="C93" s="220" t="s">
        <v>847</v>
      </c>
      <c r="E93" s="220" t="s">
        <v>1011</v>
      </c>
      <c r="F93" s="281"/>
      <c r="G93" s="281"/>
      <c r="H93" s="211"/>
      <c r="I93" s="211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</row>
    <row r="94" spans="1:27">
      <c r="A94" s="215"/>
      <c r="B94" s="215"/>
      <c r="C94" s="220"/>
      <c r="E94" s="220" t="s">
        <v>1012</v>
      </c>
      <c r="F94" s="215"/>
      <c r="G94" s="215"/>
      <c r="H94" s="278">
        <v>121300</v>
      </c>
      <c r="I94" s="505" t="s">
        <v>507</v>
      </c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</row>
    <row r="95" spans="1:27">
      <c r="A95" s="215"/>
      <c r="B95" s="215"/>
      <c r="C95" s="220"/>
      <c r="E95" s="281"/>
      <c r="F95" s="215"/>
      <c r="G95" s="215"/>
      <c r="H95" s="211"/>
      <c r="I95" s="211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</row>
    <row r="96" spans="1:27" s="268" customFormat="1">
      <c r="A96" s="215"/>
      <c r="B96" s="215"/>
      <c r="C96" s="220"/>
      <c r="D96" s="424"/>
      <c r="E96" s="281"/>
      <c r="F96" s="215"/>
      <c r="G96" s="215"/>
      <c r="H96" s="279"/>
      <c r="I96" s="283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</row>
    <row r="97" spans="1:27" s="268" customFormat="1">
      <c r="A97" s="215"/>
      <c r="B97" s="215"/>
      <c r="C97" s="220"/>
      <c r="D97" s="424"/>
      <c r="E97" s="281"/>
      <c r="F97" s="215"/>
      <c r="G97" s="215"/>
      <c r="H97" s="279"/>
      <c r="I97" s="283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</row>
    <row r="98" spans="1:27" s="268" customFormat="1">
      <c r="A98" s="215"/>
      <c r="B98" s="215"/>
      <c r="C98" s="220"/>
      <c r="D98" s="424"/>
      <c r="E98" s="281"/>
      <c r="F98" s="215"/>
      <c r="G98" s="215"/>
      <c r="H98" s="279"/>
      <c r="I98" s="283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</row>
    <row r="99" spans="1:27" s="268" customFormat="1">
      <c r="A99" s="215"/>
      <c r="B99" s="215"/>
      <c r="C99" s="220"/>
      <c r="D99" s="424"/>
      <c r="E99" s="281"/>
      <c r="F99" s="215"/>
      <c r="G99" s="215"/>
      <c r="H99" s="279"/>
      <c r="I99" s="283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</row>
    <row r="100" spans="1:27" s="268" customFormat="1">
      <c r="A100" s="215"/>
      <c r="B100" s="215"/>
      <c r="C100" s="220"/>
      <c r="D100" s="424"/>
      <c r="E100" s="281"/>
      <c r="F100" s="215"/>
      <c r="G100" s="215"/>
      <c r="H100" s="279"/>
      <c r="I100" s="283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</row>
    <row r="101" spans="1:27" s="268" customFormat="1">
      <c r="A101" s="215"/>
      <c r="B101" s="215"/>
      <c r="C101" s="220"/>
      <c r="D101" s="424"/>
      <c r="E101" s="281"/>
      <c r="F101" s="215"/>
      <c r="G101" s="215"/>
      <c r="H101" s="279"/>
      <c r="I101" s="283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</row>
    <row r="102" spans="1:27" s="268" customFormat="1">
      <c r="A102" s="215"/>
      <c r="B102" s="215"/>
      <c r="C102" s="220"/>
      <c r="D102" s="424"/>
      <c r="E102" s="281"/>
      <c r="F102" s="215"/>
      <c r="G102" s="215"/>
      <c r="H102" s="279"/>
      <c r="I102" s="283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</row>
    <row r="103" spans="1:27" s="268" customFormat="1">
      <c r="A103" s="215"/>
      <c r="B103" s="215"/>
      <c r="C103" s="220"/>
      <c r="D103" s="424"/>
      <c r="E103" s="281"/>
      <c r="F103" s="215"/>
      <c r="G103" s="215"/>
      <c r="H103" s="279"/>
      <c r="I103" s="283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</row>
    <row r="104" spans="1:27" s="268" customFormat="1">
      <c r="A104" s="215"/>
      <c r="B104" s="215"/>
      <c r="C104" s="220"/>
      <c r="D104" s="424"/>
      <c r="E104" s="281"/>
      <c r="F104" s="215"/>
      <c r="G104" s="215"/>
      <c r="H104" s="279"/>
      <c r="I104" s="283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</row>
    <row r="105" spans="1:27" s="268" customFormat="1">
      <c r="A105" s="215"/>
      <c r="B105" s="215"/>
      <c r="C105" s="220"/>
      <c r="D105" s="424"/>
      <c r="E105" s="281"/>
      <c r="F105" s="215"/>
      <c r="G105" s="215"/>
      <c r="H105" s="279"/>
      <c r="I105" s="283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</row>
    <row r="106" spans="1:27" s="268" customFormat="1">
      <c r="A106" s="215"/>
      <c r="B106" s="215"/>
      <c r="C106" s="220"/>
      <c r="D106" s="424"/>
      <c r="E106" s="281"/>
      <c r="F106" s="215"/>
      <c r="G106" s="215"/>
      <c r="H106" s="279"/>
      <c r="I106" s="283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</row>
    <row r="107" spans="1:27" s="268" customFormat="1">
      <c r="A107" s="215"/>
      <c r="B107" s="215"/>
      <c r="C107" s="220"/>
      <c r="D107" s="424"/>
      <c r="E107" s="281"/>
      <c r="F107" s="215"/>
      <c r="G107" s="215"/>
      <c r="H107" s="279"/>
      <c r="I107" s="283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</row>
    <row r="108" spans="1:27" s="268" customFormat="1">
      <c r="A108" s="215"/>
      <c r="B108" s="215"/>
      <c r="C108" s="220"/>
      <c r="D108" s="424"/>
      <c r="E108" s="281"/>
      <c r="F108" s="215"/>
      <c r="G108" s="215"/>
      <c r="H108" s="279"/>
      <c r="I108" s="283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</row>
    <row r="109" spans="1:27">
      <c r="A109" s="223"/>
      <c r="B109" s="212" t="s">
        <v>848</v>
      </c>
      <c r="C109" s="212"/>
      <c r="D109" s="429"/>
      <c r="E109" s="212"/>
      <c r="F109" s="212"/>
      <c r="G109" s="594">
        <f>F110+F125</f>
        <v>2400300</v>
      </c>
      <c r="H109" s="541"/>
      <c r="I109" s="218" t="s">
        <v>507</v>
      </c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</row>
    <row r="110" spans="1:27" outlineLevel="1">
      <c r="A110" s="212"/>
      <c r="B110" s="212" t="s">
        <v>839</v>
      </c>
      <c r="C110" s="212"/>
      <c r="D110" s="429"/>
      <c r="E110" s="212"/>
      <c r="F110" s="590">
        <f>F111+F122</f>
        <v>2386100</v>
      </c>
      <c r="G110" s="541"/>
      <c r="H110" s="218" t="s">
        <v>507</v>
      </c>
      <c r="I110" s="212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</row>
    <row r="111" spans="1:27" outlineLevel="1">
      <c r="A111" s="215"/>
      <c r="B111" s="233" t="s">
        <v>1460</v>
      </c>
      <c r="C111" s="233"/>
      <c r="D111" s="429"/>
      <c r="E111" s="233"/>
      <c r="F111" s="591">
        <f>SUM(F112,F114,F118)</f>
        <v>2357200</v>
      </c>
      <c r="G111" s="541"/>
      <c r="H111" s="507" t="s">
        <v>507</v>
      </c>
      <c r="I111" s="233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</row>
    <row r="112" spans="1:27" outlineLevel="1">
      <c r="A112" s="215"/>
      <c r="B112" s="233" t="s">
        <v>1479</v>
      </c>
      <c r="C112" s="233"/>
      <c r="D112" s="429"/>
      <c r="E112" s="233"/>
      <c r="F112" s="591">
        <v>753100</v>
      </c>
      <c r="G112" s="541"/>
      <c r="H112" s="507" t="s">
        <v>507</v>
      </c>
      <c r="I112" s="233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</row>
    <row r="113" spans="1:27">
      <c r="A113" s="215"/>
      <c r="B113" s="215"/>
      <c r="C113" s="220" t="s">
        <v>1480</v>
      </c>
      <c r="E113" s="211"/>
      <c r="F113" s="215"/>
      <c r="G113" s="215"/>
      <c r="H113" s="508"/>
      <c r="I113" s="283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</row>
    <row r="114" spans="1:27">
      <c r="A114" s="215"/>
      <c r="B114" s="233" t="s">
        <v>1481</v>
      </c>
      <c r="C114" s="233"/>
      <c r="D114" s="429"/>
      <c r="E114" s="233"/>
      <c r="F114" s="591">
        <v>1302900</v>
      </c>
      <c r="G114" s="541"/>
      <c r="H114" s="507" t="s">
        <v>507</v>
      </c>
      <c r="I114" s="233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</row>
    <row r="115" spans="1:27" outlineLevel="1">
      <c r="A115" s="215"/>
      <c r="B115" s="215"/>
      <c r="C115" s="220" t="s">
        <v>1482</v>
      </c>
      <c r="E115" s="211"/>
      <c r="F115" s="215"/>
      <c r="G115" s="215"/>
      <c r="H115" s="508"/>
      <c r="I115" s="283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</row>
    <row r="116" spans="1:27" outlineLevel="1">
      <c r="A116" s="215"/>
      <c r="B116" s="215"/>
      <c r="C116" s="220" t="s">
        <v>1483</v>
      </c>
      <c r="E116" s="211"/>
      <c r="F116" s="215"/>
      <c r="G116" s="215"/>
      <c r="H116" s="508"/>
      <c r="I116" s="283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31"/>
      <c r="Y116" s="231"/>
      <c r="Z116" s="231"/>
      <c r="AA116" s="231"/>
    </row>
    <row r="117" spans="1:27" outlineLevel="1">
      <c r="A117" s="215"/>
      <c r="B117" s="215"/>
      <c r="C117" s="220" t="s">
        <v>1484</v>
      </c>
      <c r="E117" s="281"/>
      <c r="F117" s="215"/>
      <c r="G117" s="215"/>
      <c r="H117" s="508"/>
      <c r="I117" s="283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1"/>
      <c r="Z117" s="231"/>
      <c r="AA117" s="231"/>
    </row>
    <row r="118" spans="1:27" outlineLevel="1">
      <c r="A118" s="215"/>
      <c r="B118" s="233" t="s">
        <v>1485</v>
      </c>
      <c r="C118" s="233"/>
      <c r="D118" s="429"/>
      <c r="E118" s="233"/>
      <c r="F118" s="591">
        <v>301200</v>
      </c>
      <c r="G118" s="541"/>
      <c r="H118" s="507" t="s">
        <v>507</v>
      </c>
      <c r="I118" s="233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</row>
    <row r="119" spans="1:27" outlineLevel="1">
      <c r="A119" s="215"/>
      <c r="B119" s="215"/>
      <c r="C119" s="220" t="s">
        <v>1486</v>
      </c>
      <c r="E119" s="211"/>
      <c r="F119" s="215"/>
      <c r="G119" s="215"/>
      <c r="H119" s="279"/>
      <c r="I119" s="283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</row>
    <row r="120" spans="1:27" outlineLevel="1">
      <c r="A120" s="215"/>
      <c r="B120" s="215"/>
      <c r="C120" s="220" t="s">
        <v>1487</v>
      </c>
      <c r="E120" s="281"/>
      <c r="F120" s="215"/>
      <c r="G120" s="215"/>
      <c r="H120" s="279"/>
      <c r="I120" s="283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</row>
    <row r="121" spans="1:27" outlineLevel="1">
      <c r="A121" s="215"/>
      <c r="B121" s="215"/>
      <c r="C121" s="220" t="s">
        <v>1488</v>
      </c>
      <c r="E121" s="281"/>
      <c r="F121" s="215"/>
      <c r="G121" s="215"/>
      <c r="H121" s="279"/>
      <c r="I121" s="283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</row>
    <row r="122" spans="1:27" outlineLevel="1">
      <c r="A122" s="233"/>
      <c r="B122" s="233" t="s">
        <v>1471</v>
      </c>
      <c r="C122" s="234"/>
      <c r="D122" s="429"/>
      <c r="E122" s="235"/>
      <c r="F122" s="596">
        <v>28900</v>
      </c>
      <c r="G122" s="541"/>
      <c r="H122" s="506" t="s">
        <v>507</v>
      </c>
      <c r="I122" s="270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</row>
    <row r="123" spans="1:27" outlineLevel="1">
      <c r="A123" s="215"/>
      <c r="B123" s="215"/>
      <c r="C123" s="220" t="s">
        <v>1489</v>
      </c>
      <c r="E123" s="211"/>
      <c r="F123" s="215"/>
      <c r="G123" s="215"/>
      <c r="H123" s="279"/>
      <c r="I123" s="283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</row>
    <row r="124" spans="1:27" outlineLevel="1">
      <c r="A124" s="215"/>
      <c r="B124" s="215"/>
      <c r="C124" s="220"/>
      <c r="E124" s="281"/>
      <c r="F124" s="215"/>
      <c r="G124" s="215"/>
      <c r="H124" s="279"/>
      <c r="I124" s="283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</row>
    <row r="125" spans="1:27" outlineLevel="1">
      <c r="A125" s="212"/>
      <c r="B125" s="212" t="s">
        <v>842</v>
      </c>
      <c r="C125" s="212"/>
      <c r="D125" s="429"/>
      <c r="E125" s="212"/>
      <c r="F125" s="590">
        <f t="shared" ref="F125:F126" si="0">F126</f>
        <v>14200</v>
      </c>
      <c r="G125" s="541"/>
      <c r="H125" s="218" t="s">
        <v>507</v>
      </c>
      <c r="I125" s="212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</row>
    <row r="126" spans="1:27" outlineLevel="1">
      <c r="A126" s="215"/>
      <c r="B126" s="233" t="s">
        <v>1395</v>
      </c>
      <c r="C126" s="233"/>
      <c r="D126" s="429"/>
      <c r="E126" s="233"/>
      <c r="F126" s="591">
        <f t="shared" si="0"/>
        <v>14200</v>
      </c>
      <c r="G126" s="541"/>
      <c r="H126" s="507" t="s">
        <v>507</v>
      </c>
      <c r="I126" s="233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</row>
    <row r="127" spans="1:27" outlineLevel="1">
      <c r="A127" s="215"/>
      <c r="B127" s="233" t="s">
        <v>1534</v>
      </c>
      <c r="C127" s="233"/>
      <c r="D127" s="429"/>
      <c r="E127" s="233"/>
      <c r="F127" s="591">
        <f>SUM(H128)</f>
        <v>14200</v>
      </c>
      <c r="G127" s="541"/>
      <c r="H127" s="507" t="s">
        <v>507</v>
      </c>
      <c r="I127" s="233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</row>
    <row r="128" spans="1:27" outlineLevel="1">
      <c r="A128" s="220"/>
      <c r="B128" s="220"/>
      <c r="C128" s="220" t="s">
        <v>849</v>
      </c>
      <c r="E128" s="409" t="s">
        <v>850</v>
      </c>
      <c r="F128" s="220"/>
      <c r="G128" s="220"/>
      <c r="H128" s="403">
        <v>14200</v>
      </c>
      <c r="I128" s="514" t="s">
        <v>507</v>
      </c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</row>
    <row r="129" spans="1:27" outlineLevel="1">
      <c r="A129" s="220"/>
      <c r="B129" s="220"/>
      <c r="C129" s="220"/>
      <c r="E129" s="284"/>
      <c r="F129" s="220"/>
      <c r="G129" s="220"/>
      <c r="H129" s="278"/>
      <c r="I129" s="282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</row>
    <row r="130" spans="1:27" outlineLevel="1">
      <c r="A130" s="220"/>
      <c r="B130" s="220"/>
      <c r="C130" s="220"/>
      <c r="E130" s="284"/>
      <c r="F130" s="220"/>
      <c r="G130" s="220"/>
      <c r="H130" s="278"/>
      <c r="I130" s="282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</row>
    <row r="131" spans="1:27" outlineLevel="1">
      <c r="A131" s="220"/>
      <c r="B131" s="220"/>
      <c r="C131" s="220"/>
      <c r="E131" s="284"/>
      <c r="F131" s="220"/>
      <c r="G131" s="220"/>
      <c r="H131" s="278"/>
      <c r="I131" s="282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</row>
    <row r="132" spans="1:27" outlineLevel="1">
      <c r="A132" s="220"/>
      <c r="B132" s="220"/>
      <c r="C132" s="220"/>
      <c r="E132" s="284"/>
      <c r="F132" s="220"/>
      <c r="G132" s="220"/>
      <c r="H132" s="278"/>
      <c r="I132" s="282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</row>
    <row r="133" spans="1:27" outlineLevel="1">
      <c r="A133" s="220"/>
      <c r="B133" s="220"/>
      <c r="C133" s="220"/>
      <c r="E133" s="284"/>
      <c r="F133" s="220"/>
      <c r="G133" s="220"/>
      <c r="H133" s="278"/>
      <c r="I133" s="282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</row>
    <row r="134" spans="1:27" s="268" customFormat="1" outlineLevel="1">
      <c r="A134" s="220"/>
      <c r="B134" s="220"/>
      <c r="C134" s="220"/>
      <c r="D134" s="424"/>
      <c r="E134" s="332"/>
      <c r="F134" s="220"/>
      <c r="G134" s="220"/>
      <c r="H134" s="278"/>
      <c r="I134" s="282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</row>
    <row r="135" spans="1:27" s="268" customFormat="1" outlineLevel="1">
      <c r="A135" s="220"/>
      <c r="B135" s="220"/>
      <c r="C135" s="220"/>
      <c r="D135" s="424"/>
      <c r="E135" s="407"/>
      <c r="F135" s="220"/>
      <c r="G135" s="220"/>
      <c r="H135" s="278"/>
      <c r="I135" s="282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</row>
    <row r="136" spans="1:27" s="268" customFormat="1" outlineLevel="1">
      <c r="A136" s="220"/>
      <c r="B136" s="220"/>
      <c r="C136" s="220"/>
      <c r="D136" s="424"/>
      <c r="E136" s="407"/>
      <c r="F136" s="220"/>
      <c r="G136" s="220"/>
      <c r="H136" s="278"/>
      <c r="I136" s="282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</row>
    <row r="137" spans="1:27" s="268" customFormat="1" outlineLevel="1">
      <c r="A137" s="220"/>
      <c r="B137" s="220"/>
      <c r="C137" s="220"/>
      <c r="D137" s="424"/>
      <c r="E137" s="407"/>
      <c r="F137" s="220"/>
      <c r="G137" s="220"/>
      <c r="H137" s="278"/>
      <c r="I137" s="282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</row>
    <row r="138" spans="1:27" s="268" customFormat="1" outlineLevel="1">
      <c r="A138" s="220"/>
      <c r="B138" s="220"/>
      <c r="C138" s="220"/>
      <c r="D138" s="424"/>
      <c r="E138" s="407"/>
      <c r="F138" s="220"/>
      <c r="G138" s="220"/>
      <c r="H138" s="278"/>
      <c r="I138" s="282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</row>
    <row r="139" spans="1:27" s="268" customFormat="1" outlineLevel="1">
      <c r="A139" s="220"/>
      <c r="B139" s="220"/>
      <c r="C139" s="220"/>
      <c r="D139" s="424"/>
      <c r="E139" s="332"/>
      <c r="F139" s="220"/>
      <c r="G139" s="220"/>
      <c r="H139" s="278"/>
      <c r="I139" s="282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</row>
    <row r="140" spans="1:27" outlineLevel="1">
      <c r="A140" s="220"/>
      <c r="B140" s="220"/>
      <c r="C140" s="220"/>
      <c r="E140" s="284"/>
      <c r="F140" s="220"/>
      <c r="G140" s="220"/>
      <c r="H140" s="278"/>
      <c r="I140" s="282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</row>
    <row r="141" spans="1:27" s="268" customFormat="1" outlineLevel="1">
      <c r="A141" s="220"/>
      <c r="B141" s="220"/>
      <c r="C141" s="220"/>
      <c r="D141" s="424"/>
      <c r="E141" s="332"/>
      <c r="F141" s="220"/>
      <c r="G141" s="220"/>
      <c r="H141" s="278"/>
      <c r="I141" s="282"/>
      <c r="J141" s="228"/>
      <c r="K141" s="228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</row>
    <row r="142" spans="1:27" outlineLevel="1">
      <c r="A142" s="220"/>
      <c r="B142" s="220"/>
      <c r="C142" s="220"/>
      <c r="E142" s="284"/>
      <c r="F142" s="220"/>
      <c r="G142" s="220"/>
      <c r="H142" s="278"/>
      <c r="I142" s="282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</row>
    <row r="143" spans="1:27" s="268" customFormat="1" outlineLevel="1">
      <c r="A143" s="220"/>
      <c r="B143" s="220"/>
      <c r="C143" s="220"/>
      <c r="D143" s="424"/>
      <c r="E143" s="527"/>
      <c r="F143" s="220"/>
      <c r="G143" s="220"/>
      <c r="H143" s="278"/>
      <c r="I143" s="282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</row>
    <row r="144" spans="1:27" s="268" customFormat="1" outlineLevel="1">
      <c r="A144" s="220"/>
      <c r="B144" s="220"/>
      <c r="C144" s="220"/>
      <c r="D144" s="424"/>
      <c r="E144" s="407"/>
      <c r="F144" s="220"/>
      <c r="G144" s="220"/>
      <c r="H144" s="278"/>
      <c r="I144" s="282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</row>
    <row r="145" spans="1:27">
      <c r="A145" s="223"/>
      <c r="B145" s="212" t="s">
        <v>758</v>
      </c>
      <c r="C145" s="212"/>
      <c r="D145" s="429"/>
      <c r="E145" s="212"/>
      <c r="F145" s="212"/>
      <c r="G145" s="594">
        <f>SUM(F146,F161)</f>
        <v>1160800</v>
      </c>
      <c r="H145" s="541"/>
      <c r="I145" s="218" t="s">
        <v>507</v>
      </c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</row>
    <row r="146" spans="1:27" outlineLevel="1">
      <c r="A146" s="212"/>
      <c r="B146" s="212" t="s">
        <v>839</v>
      </c>
      <c r="C146" s="212"/>
      <c r="D146" s="429"/>
      <c r="E146" s="212"/>
      <c r="F146" s="590">
        <f>F147+F158</f>
        <v>885940</v>
      </c>
      <c r="G146" s="541"/>
      <c r="H146" s="218" t="s">
        <v>507</v>
      </c>
      <c r="I146" s="212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</row>
    <row r="147" spans="1:27" outlineLevel="1">
      <c r="A147" s="215"/>
      <c r="B147" s="233" t="s">
        <v>1460</v>
      </c>
      <c r="C147" s="233"/>
      <c r="D147" s="429"/>
      <c r="E147" s="233"/>
      <c r="F147" s="591">
        <f>SUM(F148,F150,F154)</f>
        <v>721940</v>
      </c>
      <c r="G147" s="541"/>
      <c r="H147" s="507" t="s">
        <v>507</v>
      </c>
      <c r="I147" s="233"/>
      <c r="J147" s="231"/>
      <c r="K147" s="231"/>
      <c r="L147" s="231"/>
      <c r="M147" s="231"/>
      <c r="N147" s="231"/>
      <c r="O147" s="231"/>
      <c r="P147" s="231"/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</row>
    <row r="148" spans="1:27" outlineLevel="1">
      <c r="A148" s="215"/>
      <c r="B148" s="233" t="s">
        <v>1461</v>
      </c>
      <c r="C148" s="233"/>
      <c r="D148" s="429"/>
      <c r="E148" s="233"/>
      <c r="F148" s="591">
        <v>280900</v>
      </c>
      <c r="G148" s="541"/>
      <c r="H148" s="507" t="s">
        <v>507</v>
      </c>
      <c r="I148" s="233"/>
      <c r="J148" s="231"/>
      <c r="K148" s="231"/>
      <c r="L148" s="231"/>
      <c r="M148" s="231"/>
      <c r="N148" s="231"/>
      <c r="O148" s="231"/>
      <c r="P148" s="231"/>
      <c r="Q148" s="231"/>
      <c r="R148" s="231"/>
      <c r="S148" s="231"/>
      <c r="T148" s="231"/>
      <c r="U148" s="231"/>
      <c r="V148" s="231"/>
      <c r="W148" s="231"/>
      <c r="X148" s="231"/>
      <c r="Y148" s="231"/>
      <c r="Z148" s="231"/>
      <c r="AA148" s="231"/>
    </row>
    <row r="149" spans="1:27">
      <c r="A149" s="215"/>
      <c r="B149" s="215"/>
      <c r="C149" s="220" t="s">
        <v>1462</v>
      </c>
      <c r="E149" s="211"/>
      <c r="F149" s="215"/>
      <c r="G149" s="215"/>
      <c r="H149" s="508"/>
      <c r="I149" s="283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</row>
    <row r="150" spans="1:27">
      <c r="A150" s="215"/>
      <c r="B150" s="233" t="s">
        <v>1463</v>
      </c>
      <c r="C150" s="233"/>
      <c r="D150" s="429"/>
      <c r="E150" s="233"/>
      <c r="F150" s="591">
        <v>213700</v>
      </c>
      <c r="G150" s="541"/>
      <c r="H150" s="507" t="s">
        <v>507</v>
      </c>
      <c r="I150" s="233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</row>
    <row r="151" spans="1:27" outlineLevel="1">
      <c r="A151" s="215"/>
      <c r="B151" s="215"/>
      <c r="C151" s="220" t="s">
        <v>1490</v>
      </c>
      <c r="E151" s="211"/>
      <c r="F151" s="215"/>
      <c r="G151" s="215"/>
      <c r="H151" s="508"/>
      <c r="I151" s="283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1"/>
      <c r="U151" s="231"/>
      <c r="V151" s="231"/>
      <c r="W151" s="231"/>
      <c r="X151" s="231"/>
      <c r="Y151" s="231"/>
      <c r="Z151" s="231"/>
      <c r="AA151" s="231"/>
    </row>
    <row r="152" spans="1:27" outlineLevel="1">
      <c r="A152" s="215"/>
      <c r="B152" s="215"/>
      <c r="C152" s="220" t="s">
        <v>1491</v>
      </c>
      <c r="E152" s="211"/>
      <c r="F152" s="215"/>
      <c r="G152" s="215"/>
      <c r="H152" s="279"/>
      <c r="I152" s="283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</row>
    <row r="153" spans="1:27" outlineLevel="1">
      <c r="A153" s="215"/>
      <c r="B153" s="215"/>
      <c r="C153" s="220" t="s">
        <v>1474</v>
      </c>
      <c r="E153" s="211"/>
      <c r="F153" s="215"/>
      <c r="G153" s="215"/>
      <c r="H153" s="279"/>
      <c r="I153" s="283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31"/>
      <c r="Y153" s="231"/>
      <c r="Z153" s="231"/>
      <c r="AA153" s="231"/>
    </row>
    <row r="154" spans="1:27" outlineLevel="1">
      <c r="A154" s="215"/>
      <c r="B154" s="233" t="s">
        <v>1467</v>
      </c>
      <c r="C154" s="233"/>
      <c r="D154" s="429"/>
      <c r="E154" s="233"/>
      <c r="F154" s="591">
        <v>227340</v>
      </c>
      <c r="G154" s="541"/>
      <c r="H154" s="507" t="s">
        <v>507</v>
      </c>
      <c r="I154" s="233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31"/>
      <c r="Y154" s="231"/>
      <c r="Z154" s="231"/>
      <c r="AA154" s="231"/>
    </row>
    <row r="155" spans="1:27" outlineLevel="1">
      <c r="A155" s="215"/>
      <c r="B155" s="215"/>
      <c r="C155" s="220" t="s">
        <v>1492</v>
      </c>
      <c r="E155" s="211"/>
      <c r="F155" s="215"/>
      <c r="G155" s="215"/>
      <c r="H155" s="508"/>
      <c r="I155" s="283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</row>
    <row r="156" spans="1:27" s="268" customFormat="1" outlineLevel="1">
      <c r="A156" s="215"/>
      <c r="B156" s="215"/>
      <c r="C156" s="220" t="s">
        <v>1477</v>
      </c>
      <c r="D156" s="424"/>
      <c r="F156" s="215"/>
      <c r="G156" s="215"/>
      <c r="H156" s="508"/>
      <c r="I156" s="283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31"/>
      <c r="Y156" s="231"/>
      <c r="Z156" s="231"/>
      <c r="AA156" s="231"/>
    </row>
    <row r="157" spans="1:27" outlineLevel="1">
      <c r="A157" s="215"/>
      <c r="B157" s="215"/>
      <c r="C157" s="220" t="s">
        <v>1493</v>
      </c>
      <c r="E157" s="281"/>
      <c r="F157" s="215"/>
      <c r="G157" s="215"/>
      <c r="H157" s="508"/>
      <c r="I157" s="283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</row>
    <row r="158" spans="1:27" outlineLevel="1">
      <c r="A158" s="215"/>
      <c r="B158" s="233" t="s">
        <v>1471</v>
      </c>
      <c r="C158" s="233"/>
      <c r="D158" s="429"/>
      <c r="E158" s="233"/>
      <c r="F158" s="591">
        <v>164000</v>
      </c>
      <c r="G158" s="541"/>
      <c r="H158" s="507" t="s">
        <v>507</v>
      </c>
      <c r="I158" s="233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</row>
    <row r="159" spans="1:27" outlineLevel="1">
      <c r="A159" s="215"/>
      <c r="B159" s="215"/>
      <c r="C159" s="220" t="s">
        <v>1494</v>
      </c>
      <c r="E159" s="281"/>
      <c r="F159" s="215"/>
      <c r="G159" s="215"/>
      <c r="H159" s="508"/>
      <c r="I159" s="283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31"/>
      <c r="Y159" s="231"/>
      <c r="Z159" s="231"/>
      <c r="AA159" s="231"/>
    </row>
    <row r="160" spans="1:27">
      <c r="A160" s="215"/>
      <c r="B160" s="215"/>
      <c r="C160" s="220"/>
      <c r="E160" s="281"/>
      <c r="F160" s="215"/>
      <c r="G160" s="215"/>
      <c r="H160" s="508"/>
      <c r="I160" s="283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</row>
    <row r="161" spans="1:27" outlineLevel="1">
      <c r="A161" s="212"/>
      <c r="B161" s="212" t="s">
        <v>842</v>
      </c>
      <c r="C161" s="212"/>
      <c r="D161" s="429"/>
      <c r="E161" s="212"/>
      <c r="F161" s="590">
        <f t="shared" ref="F161:F162" si="1">F162</f>
        <v>274860</v>
      </c>
      <c r="G161" s="541"/>
      <c r="H161" s="218" t="s">
        <v>507</v>
      </c>
      <c r="I161" s="212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31"/>
    </row>
    <row r="162" spans="1:27" outlineLevel="1">
      <c r="A162" s="215"/>
      <c r="B162" s="233" t="s">
        <v>1394</v>
      </c>
      <c r="C162" s="233"/>
      <c r="D162" s="429"/>
      <c r="E162" s="233"/>
      <c r="F162" s="591">
        <f t="shared" si="1"/>
        <v>274860</v>
      </c>
      <c r="G162" s="541"/>
      <c r="H162" s="507" t="s">
        <v>507</v>
      </c>
      <c r="I162" s="233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31"/>
      <c r="Y162" s="231"/>
      <c r="Z162" s="231"/>
      <c r="AA162" s="231"/>
    </row>
    <row r="163" spans="1:27" outlineLevel="1">
      <c r="A163" s="215"/>
      <c r="B163" s="233" t="s">
        <v>1554</v>
      </c>
      <c r="C163" s="233"/>
      <c r="D163" s="429"/>
      <c r="E163" s="233"/>
      <c r="F163" s="591">
        <f>SUM(H165:H170)</f>
        <v>274860</v>
      </c>
      <c r="G163" s="541"/>
      <c r="H163" s="507" t="s">
        <v>507</v>
      </c>
      <c r="I163" s="233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31"/>
      <c r="Y163" s="231"/>
      <c r="Z163" s="231"/>
      <c r="AA163" s="231"/>
    </row>
    <row r="164" spans="1:27" outlineLevel="1">
      <c r="A164" s="220"/>
      <c r="B164" s="220"/>
      <c r="C164" s="220" t="s">
        <v>851</v>
      </c>
      <c r="D164" s="511" t="s">
        <v>1212</v>
      </c>
      <c r="E164" s="401" t="s">
        <v>1214</v>
      </c>
      <c r="F164" s="220"/>
      <c r="G164" s="220"/>
      <c r="H164" s="211"/>
      <c r="I164" s="211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</row>
    <row r="165" spans="1:27" s="268" customFormat="1" outlineLevel="1">
      <c r="A165" s="220"/>
      <c r="B165" s="220"/>
      <c r="C165" s="220"/>
      <c r="D165" s="424"/>
      <c r="E165" s="401" t="s">
        <v>1211</v>
      </c>
      <c r="F165" s="220"/>
      <c r="G165" s="220"/>
      <c r="H165" s="278"/>
      <c r="I165" s="282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</row>
    <row r="166" spans="1:27" s="268" customFormat="1" outlineLevel="1">
      <c r="A166" s="220"/>
      <c r="B166" s="220"/>
      <c r="C166" s="220"/>
      <c r="D166" s="424"/>
      <c r="E166" s="401" t="s">
        <v>1215</v>
      </c>
      <c r="F166" s="220"/>
      <c r="G166" s="220"/>
      <c r="H166" s="278">
        <v>121800</v>
      </c>
      <c r="I166" s="505" t="s">
        <v>507</v>
      </c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</row>
    <row r="167" spans="1:27">
      <c r="A167" s="220"/>
      <c r="B167" s="220"/>
      <c r="C167" s="220" t="s">
        <v>852</v>
      </c>
      <c r="D167" s="511" t="s">
        <v>1213</v>
      </c>
      <c r="E167" s="401" t="s">
        <v>1216</v>
      </c>
      <c r="F167" s="220"/>
      <c r="G167" s="220"/>
      <c r="H167" s="211"/>
      <c r="I167" s="512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</row>
    <row r="168" spans="1:27" s="268" customFormat="1">
      <c r="A168" s="220"/>
      <c r="B168" s="220"/>
      <c r="C168" s="220"/>
      <c r="D168" s="424"/>
      <c r="E168" s="220" t="s">
        <v>1217</v>
      </c>
      <c r="F168" s="220"/>
      <c r="G168" s="220"/>
      <c r="H168" s="278"/>
      <c r="I168" s="505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</row>
    <row r="169" spans="1:27" s="268" customFormat="1">
      <c r="A169" s="220"/>
      <c r="B169" s="220"/>
      <c r="C169" s="220"/>
      <c r="D169" s="424"/>
      <c r="E169" s="220" t="s">
        <v>1407</v>
      </c>
      <c r="F169" s="220"/>
      <c r="G169" s="220"/>
      <c r="H169" s="278"/>
      <c r="I169" s="505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</row>
    <row r="170" spans="1:27" s="268" customFormat="1">
      <c r="A170" s="220"/>
      <c r="B170" s="220"/>
      <c r="C170" s="220"/>
      <c r="D170" s="424"/>
      <c r="E170" s="220" t="s">
        <v>1408</v>
      </c>
      <c r="F170" s="220"/>
      <c r="G170" s="220"/>
      <c r="H170" s="278">
        <v>153060</v>
      </c>
      <c r="I170" s="505" t="s">
        <v>507</v>
      </c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</row>
    <row r="171" spans="1:27" s="268" customFormat="1">
      <c r="A171" s="220"/>
      <c r="B171" s="220"/>
      <c r="C171" s="220"/>
      <c r="D171" s="424"/>
      <c r="E171" s="281"/>
      <c r="F171" s="220"/>
      <c r="G171" s="220"/>
      <c r="H171" s="278"/>
      <c r="I171" s="282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</row>
    <row r="172" spans="1:27" s="268" customFormat="1">
      <c r="A172" s="220"/>
      <c r="B172" s="220"/>
      <c r="C172" s="220"/>
      <c r="D172" s="424"/>
      <c r="E172" s="281"/>
      <c r="F172" s="220"/>
      <c r="G172" s="220"/>
      <c r="H172" s="278"/>
      <c r="I172" s="282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</row>
    <row r="173" spans="1:27" s="268" customFormat="1">
      <c r="A173" s="220"/>
      <c r="B173" s="220"/>
      <c r="C173" s="220"/>
      <c r="D173" s="424"/>
      <c r="E173" s="281"/>
      <c r="F173" s="220"/>
      <c r="G173" s="220"/>
      <c r="H173" s="278"/>
      <c r="I173" s="282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</row>
    <row r="174" spans="1:27" s="268" customFormat="1">
      <c r="A174" s="220"/>
      <c r="B174" s="220"/>
      <c r="C174" s="220"/>
      <c r="D174" s="424"/>
      <c r="E174" s="281"/>
      <c r="F174" s="220"/>
      <c r="G174" s="220"/>
      <c r="H174" s="278"/>
      <c r="I174" s="282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</row>
    <row r="175" spans="1:27" s="268" customFormat="1">
      <c r="A175" s="220"/>
      <c r="B175" s="220"/>
      <c r="C175" s="220"/>
      <c r="D175" s="424"/>
      <c r="E175" s="281"/>
      <c r="F175" s="220"/>
      <c r="G175" s="220"/>
      <c r="H175" s="278"/>
      <c r="I175" s="282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</row>
    <row r="176" spans="1:27" s="268" customFormat="1">
      <c r="A176" s="220"/>
      <c r="B176" s="220"/>
      <c r="C176" s="220"/>
      <c r="D176" s="424"/>
      <c r="E176" s="281"/>
      <c r="F176" s="220"/>
      <c r="G176" s="220"/>
      <c r="H176" s="278"/>
      <c r="I176" s="282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</row>
    <row r="177" spans="1:27" s="268" customFormat="1">
      <c r="A177" s="220"/>
      <c r="B177" s="220"/>
      <c r="C177" s="220"/>
      <c r="D177" s="424"/>
      <c r="E177" s="281"/>
      <c r="F177" s="220"/>
      <c r="G177" s="220"/>
      <c r="H177" s="278"/>
      <c r="I177" s="282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</row>
    <row r="178" spans="1:27" outlineLevel="1">
      <c r="A178" s="215"/>
      <c r="B178" s="215"/>
      <c r="C178" s="220"/>
      <c r="E178" s="281"/>
      <c r="F178" s="215"/>
      <c r="G178" s="215"/>
      <c r="H178" s="279"/>
      <c r="I178" s="283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</row>
    <row r="179" spans="1:27" s="268" customFormat="1" outlineLevel="1">
      <c r="A179" s="215"/>
      <c r="B179" s="215"/>
      <c r="C179" s="220"/>
      <c r="D179" s="424"/>
      <c r="E179" s="281"/>
      <c r="F179" s="215"/>
      <c r="G179" s="215"/>
      <c r="H179" s="279"/>
      <c r="I179" s="283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</row>
    <row r="180" spans="1:27" s="268" customFormat="1" outlineLevel="1">
      <c r="A180" s="215"/>
      <c r="B180" s="215"/>
      <c r="C180" s="220"/>
      <c r="D180" s="424"/>
      <c r="E180" s="281"/>
      <c r="F180" s="215"/>
      <c r="G180" s="215"/>
      <c r="H180" s="279"/>
      <c r="I180" s="283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</row>
    <row r="181" spans="1:27">
      <c r="A181" s="223"/>
      <c r="B181" s="212" t="s">
        <v>759</v>
      </c>
      <c r="C181" s="212"/>
      <c r="D181" s="429"/>
      <c r="E181" s="212"/>
      <c r="F181" s="212"/>
      <c r="G181" s="594">
        <f>F182+F196</f>
        <v>1946600</v>
      </c>
      <c r="H181" s="541"/>
      <c r="I181" s="218" t="s">
        <v>507</v>
      </c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</row>
    <row r="182" spans="1:27" outlineLevel="1">
      <c r="A182" s="212"/>
      <c r="B182" s="212" t="s">
        <v>839</v>
      </c>
      <c r="C182" s="212"/>
      <c r="D182" s="429"/>
      <c r="E182" s="212"/>
      <c r="F182" s="590">
        <f>F183+F193</f>
        <v>1859100</v>
      </c>
      <c r="G182" s="541"/>
      <c r="H182" s="218" t="s">
        <v>507</v>
      </c>
      <c r="I182" s="212"/>
      <c r="J182" s="231"/>
      <c r="K182" s="231"/>
      <c r="L182" s="231"/>
      <c r="M182" s="231"/>
      <c r="N182" s="231"/>
      <c r="O182" s="231"/>
      <c r="P182" s="231"/>
      <c r="Q182" s="231"/>
      <c r="R182" s="231"/>
      <c r="S182" s="231"/>
      <c r="T182" s="231"/>
      <c r="U182" s="231"/>
      <c r="V182" s="231"/>
      <c r="W182" s="231"/>
      <c r="X182" s="231"/>
      <c r="Y182" s="231"/>
      <c r="Z182" s="231"/>
      <c r="AA182" s="231"/>
    </row>
    <row r="183" spans="1:27" outlineLevel="1">
      <c r="A183" s="215"/>
      <c r="B183" s="233" t="s">
        <v>1460</v>
      </c>
      <c r="C183" s="233"/>
      <c r="D183" s="429"/>
      <c r="E183" s="233"/>
      <c r="F183" s="591">
        <f>SUM(F184,F186,F190)</f>
        <v>879400</v>
      </c>
      <c r="G183" s="541"/>
      <c r="H183" s="507" t="s">
        <v>507</v>
      </c>
      <c r="I183" s="233"/>
      <c r="J183" s="231"/>
      <c r="K183" s="231"/>
      <c r="L183" s="231"/>
      <c r="M183" s="231"/>
      <c r="N183" s="231"/>
      <c r="O183" s="231"/>
      <c r="P183" s="231"/>
      <c r="Q183" s="231"/>
      <c r="R183" s="231"/>
      <c r="S183" s="231"/>
      <c r="T183" s="231"/>
      <c r="U183" s="231"/>
      <c r="V183" s="231"/>
      <c r="W183" s="231"/>
      <c r="X183" s="231"/>
      <c r="Y183" s="231"/>
      <c r="Z183" s="231"/>
      <c r="AA183" s="231"/>
    </row>
    <row r="184" spans="1:27" outlineLevel="1">
      <c r="A184" s="215"/>
      <c r="B184" s="233" t="s">
        <v>1461</v>
      </c>
      <c r="C184" s="233"/>
      <c r="D184" s="429"/>
      <c r="E184" s="233"/>
      <c r="F184" s="591">
        <v>126000</v>
      </c>
      <c r="G184" s="541"/>
      <c r="H184" s="507" t="s">
        <v>507</v>
      </c>
      <c r="I184" s="233"/>
      <c r="J184" s="231"/>
      <c r="K184" s="231"/>
      <c r="L184" s="231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</row>
    <row r="185" spans="1:27">
      <c r="A185" s="215"/>
      <c r="B185" s="215"/>
      <c r="C185" s="220" t="s">
        <v>1462</v>
      </c>
      <c r="E185" s="211"/>
      <c r="F185" s="215"/>
      <c r="G185" s="215"/>
      <c r="H185" s="508"/>
      <c r="I185" s="283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</row>
    <row r="186" spans="1:27">
      <c r="A186" s="215"/>
      <c r="B186" s="233" t="s">
        <v>1463</v>
      </c>
      <c r="C186" s="233"/>
      <c r="D186" s="429"/>
      <c r="E186" s="233"/>
      <c r="F186" s="591">
        <v>383800</v>
      </c>
      <c r="G186" s="541"/>
      <c r="H186" s="507" t="s">
        <v>507</v>
      </c>
      <c r="I186" s="233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</row>
    <row r="187" spans="1:27" outlineLevel="1">
      <c r="A187" s="215"/>
      <c r="B187" s="215"/>
      <c r="C187" s="220" t="s">
        <v>1490</v>
      </c>
      <c r="E187" s="211"/>
      <c r="F187" s="215"/>
      <c r="G187" s="215"/>
      <c r="H187" s="508"/>
      <c r="I187" s="283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Y187" s="231"/>
      <c r="Z187" s="231"/>
      <c r="AA187" s="231"/>
    </row>
    <row r="188" spans="1:27" outlineLevel="1">
      <c r="A188" s="215"/>
      <c r="B188" s="215"/>
      <c r="C188" s="220" t="s">
        <v>1474</v>
      </c>
      <c r="E188" s="211"/>
      <c r="F188" s="215"/>
      <c r="G188" s="215"/>
      <c r="H188" s="508"/>
      <c r="I188" s="283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1"/>
      <c r="Z188" s="231"/>
      <c r="AA188" s="231"/>
    </row>
    <row r="189" spans="1:27" outlineLevel="1">
      <c r="A189" s="215"/>
      <c r="B189" s="215"/>
      <c r="C189" s="220" t="s">
        <v>1491</v>
      </c>
      <c r="E189" s="211"/>
      <c r="F189" s="215"/>
      <c r="G189" s="215"/>
      <c r="H189" s="508"/>
      <c r="I189" s="283"/>
      <c r="J189" s="231"/>
      <c r="K189" s="231"/>
      <c r="L189" s="231"/>
      <c r="M189" s="231"/>
      <c r="N189" s="231"/>
      <c r="O189" s="231"/>
      <c r="P189" s="231"/>
      <c r="Q189" s="231"/>
      <c r="R189" s="231"/>
      <c r="S189" s="231"/>
      <c r="T189" s="231"/>
      <c r="U189" s="231"/>
      <c r="V189" s="231"/>
      <c r="W189" s="231"/>
      <c r="X189" s="231"/>
      <c r="Y189" s="231"/>
      <c r="Z189" s="231"/>
      <c r="AA189" s="231"/>
    </row>
    <row r="190" spans="1:27" outlineLevel="1">
      <c r="A190" s="215"/>
      <c r="B190" s="233" t="s">
        <v>1467</v>
      </c>
      <c r="C190" s="233"/>
      <c r="D190" s="429"/>
      <c r="E190" s="233"/>
      <c r="F190" s="591">
        <v>369600</v>
      </c>
      <c r="G190" s="541"/>
      <c r="H190" s="507" t="s">
        <v>507</v>
      </c>
      <c r="I190" s="233"/>
      <c r="J190" s="231"/>
      <c r="K190" s="231"/>
      <c r="L190" s="231"/>
      <c r="M190" s="231"/>
      <c r="N190" s="231"/>
      <c r="O190" s="231"/>
      <c r="P190" s="231"/>
      <c r="Q190" s="231"/>
      <c r="R190" s="231"/>
      <c r="S190" s="231"/>
      <c r="T190" s="231"/>
      <c r="U190" s="231"/>
      <c r="V190" s="231"/>
      <c r="W190" s="231"/>
      <c r="X190" s="231"/>
      <c r="Y190" s="231"/>
      <c r="Z190" s="231"/>
      <c r="AA190" s="231"/>
    </row>
    <row r="191" spans="1:27" outlineLevel="1">
      <c r="A191" s="215"/>
      <c r="B191" s="215"/>
      <c r="C191" s="220" t="s">
        <v>1495</v>
      </c>
      <c r="E191" s="211"/>
      <c r="F191" s="215"/>
      <c r="G191" s="215"/>
      <c r="H191" s="508"/>
      <c r="I191" s="283"/>
      <c r="J191" s="231"/>
      <c r="K191" s="231"/>
      <c r="L191" s="231"/>
      <c r="M191" s="231"/>
      <c r="N191" s="231"/>
      <c r="O191" s="231"/>
      <c r="P191" s="231"/>
      <c r="Q191" s="231"/>
      <c r="R191" s="231"/>
      <c r="S191" s="231"/>
      <c r="T191" s="231"/>
      <c r="U191" s="231"/>
      <c r="V191" s="231"/>
      <c r="W191" s="231"/>
      <c r="X191" s="231"/>
      <c r="Y191" s="231"/>
      <c r="Z191" s="231"/>
      <c r="AA191" s="231"/>
    </row>
    <row r="192" spans="1:27" outlineLevel="1">
      <c r="A192" s="215"/>
      <c r="B192" s="215"/>
      <c r="C192" s="220" t="s">
        <v>1496</v>
      </c>
      <c r="E192" s="211"/>
      <c r="F192" s="215"/>
      <c r="G192" s="215"/>
      <c r="H192" s="508"/>
      <c r="I192" s="283"/>
      <c r="J192" s="231"/>
      <c r="K192" s="231"/>
      <c r="L192" s="231"/>
      <c r="M192" s="231"/>
      <c r="N192" s="231"/>
      <c r="O192" s="231"/>
      <c r="P192" s="231"/>
      <c r="Q192" s="231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</row>
    <row r="193" spans="1:27" outlineLevel="1">
      <c r="A193" s="215"/>
      <c r="B193" s="233" t="s">
        <v>1471</v>
      </c>
      <c r="C193" s="233"/>
      <c r="D193" s="429"/>
      <c r="E193" s="233"/>
      <c r="F193" s="591">
        <v>979700</v>
      </c>
      <c r="G193" s="541"/>
      <c r="H193" s="507" t="s">
        <v>507</v>
      </c>
      <c r="I193" s="233"/>
      <c r="J193" s="231"/>
      <c r="K193" s="231"/>
      <c r="L193" s="231"/>
      <c r="M193" s="231"/>
      <c r="N193" s="231"/>
      <c r="O193" s="231"/>
      <c r="P193" s="231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  <c r="AA193" s="231"/>
    </row>
    <row r="194" spans="1:27" outlineLevel="1">
      <c r="A194" s="215"/>
      <c r="B194" s="215"/>
      <c r="C194" s="220" t="s">
        <v>1497</v>
      </c>
      <c r="D194" s="417"/>
      <c r="E194" s="211"/>
      <c r="F194" s="215"/>
      <c r="G194" s="215"/>
      <c r="H194" s="279"/>
      <c r="I194" s="283"/>
      <c r="J194" s="231"/>
      <c r="K194" s="231"/>
      <c r="L194" s="231"/>
      <c r="M194" s="231"/>
      <c r="N194" s="231"/>
      <c r="O194" s="231"/>
      <c r="P194" s="231"/>
      <c r="Q194" s="231"/>
      <c r="R194" s="231"/>
      <c r="S194" s="231"/>
      <c r="T194" s="231"/>
      <c r="U194" s="231"/>
      <c r="V194" s="231"/>
      <c r="W194" s="231"/>
      <c r="X194" s="231"/>
      <c r="Y194" s="231"/>
      <c r="Z194" s="231"/>
      <c r="AA194" s="231"/>
    </row>
    <row r="195" spans="1:27">
      <c r="A195" s="215"/>
      <c r="B195" s="215"/>
      <c r="C195" s="220"/>
      <c r="E195" s="281"/>
      <c r="F195" s="215"/>
      <c r="G195" s="215"/>
      <c r="H195" s="279"/>
      <c r="I195" s="283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</row>
    <row r="196" spans="1:27" outlineLevel="1">
      <c r="A196" s="212"/>
      <c r="B196" s="212" t="s">
        <v>842</v>
      </c>
      <c r="C196" s="212"/>
      <c r="D196" s="429"/>
      <c r="E196" s="212"/>
      <c r="F196" s="590">
        <f t="shared" ref="F196:F197" si="2">F197</f>
        <v>87500</v>
      </c>
      <c r="G196" s="541"/>
      <c r="H196" s="218" t="s">
        <v>507</v>
      </c>
      <c r="I196" s="212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U196" s="231"/>
      <c r="V196" s="231"/>
      <c r="W196" s="231"/>
      <c r="X196" s="231"/>
      <c r="Y196" s="231"/>
      <c r="Z196" s="231"/>
      <c r="AA196" s="231"/>
    </row>
    <row r="197" spans="1:27" outlineLevel="1">
      <c r="A197" s="215"/>
      <c r="B197" s="233" t="s">
        <v>1394</v>
      </c>
      <c r="C197" s="233"/>
      <c r="D197" s="429"/>
      <c r="E197" s="233"/>
      <c r="F197" s="591">
        <f t="shared" si="2"/>
        <v>87500</v>
      </c>
      <c r="G197" s="541"/>
      <c r="H197" s="507" t="s">
        <v>507</v>
      </c>
      <c r="I197" s="233"/>
      <c r="J197" s="231"/>
      <c r="K197" s="231"/>
      <c r="L197" s="231"/>
      <c r="M197" s="231"/>
      <c r="N197" s="231"/>
      <c r="O197" s="231"/>
      <c r="P197" s="231"/>
      <c r="Q197" s="231"/>
      <c r="R197" s="231"/>
      <c r="S197" s="231"/>
      <c r="T197" s="231"/>
      <c r="U197" s="231"/>
      <c r="V197" s="231"/>
      <c r="W197" s="231"/>
      <c r="X197" s="231"/>
      <c r="Y197" s="231"/>
      <c r="Z197" s="231"/>
      <c r="AA197" s="231"/>
    </row>
    <row r="198" spans="1:27" outlineLevel="1">
      <c r="A198" s="215"/>
      <c r="B198" s="233" t="s">
        <v>1554</v>
      </c>
      <c r="C198" s="233"/>
      <c r="D198" s="429"/>
      <c r="E198" s="233"/>
      <c r="F198" s="591">
        <f>SUM(H200)</f>
        <v>87500</v>
      </c>
      <c r="G198" s="541"/>
      <c r="H198" s="507" t="s">
        <v>507</v>
      </c>
      <c r="I198" s="233"/>
      <c r="J198" s="231"/>
      <c r="K198" s="231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  <c r="Z198" s="231"/>
      <c r="AA198" s="231"/>
    </row>
    <row r="199" spans="1:27" outlineLevel="1">
      <c r="A199" s="220"/>
      <c r="B199" s="220"/>
      <c r="C199" s="220" t="s">
        <v>843</v>
      </c>
      <c r="E199" s="409" t="s">
        <v>1225</v>
      </c>
      <c r="F199" s="220"/>
      <c r="G199" s="220"/>
      <c r="H199" s="211"/>
      <c r="I199" s="211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</row>
    <row r="200" spans="1:27" outlineLevel="1">
      <c r="A200" s="215"/>
      <c r="B200" s="233"/>
      <c r="C200" s="233"/>
      <c r="D200" s="429"/>
      <c r="E200" s="215" t="s">
        <v>1226</v>
      </c>
      <c r="F200" s="591"/>
      <c r="G200" s="541"/>
      <c r="H200" s="403">
        <v>87500</v>
      </c>
      <c r="I200" s="514" t="s">
        <v>507</v>
      </c>
      <c r="J200" s="231"/>
      <c r="K200" s="231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31"/>
      <c r="AA200" s="231"/>
    </row>
    <row r="201" spans="1:27" s="268" customFormat="1" outlineLevel="1">
      <c r="A201" s="215"/>
      <c r="B201" s="233"/>
      <c r="C201" s="233"/>
      <c r="D201" s="429"/>
      <c r="E201" s="233"/>
      <c r="F201" s="308"/>
      <c r="G201" s="309"/>
      <c r="H201" s="299"/>
      <c r="I201" s="233"/>
      <c r="J201" s="231"/>
      <c r="K201" s="231"/>
      <c r="L201" s="231"/>
      <c r="M201" s="231"/>
      <c r="N201" s="231"/>
      <c r="O201" s="231"/>
      <c r="P201" s="231"/>
      <c r="Q201" s="231"/>
      <c r="R201" s="231"/>
      <c r="S201" s="231"/>
      <c r="T201" s="231"/>
      <c r="U201" s="231"/>
      <c r="V201" s="231"/>
      <c r="W201" s="231"/>
      <c r="X201" s="231"/>
      <c r="Y201" s="231"/>
      <c r="Z201" s="231"/>
      <c r="AA201" s="231"/>
    </row>
    <row r="202" spans="1:27" s="268" customFormat="1" outlineLevel="1">
      <c r="A202" s="215"/>
      <c r="B202" s="233"/>
      <c r="C202" s="233"/>
      <c r="D202" s="429"/>
      <c r="E202" s="233"/>
      <c r="F202" s="308"/>
      <c r="G202" s="309"/>
      <c r="H202" s="299"/>
      <c r="I202" s="233"/>
      <c r="J202" s="231"/>
      <c r="K202" s="231"/>
      <c r="L202" s="231"/>
      <c r="M202" s="231"/>
      <c r="N202" s="231"/>
      <c r="O202" s="231"/>
      <c r="P202" s="231"/>
      <c r="Q202" s="23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31"/>
    </row>
    <row r="203" spans="1:27" s="268" customFormat="1" outlineLevel="1">
      <c r="A203" s="215"/>
      <c r="B203" s="233"/>
      <c r="C203" s="233"/>
      <c r="D203" s="429"/>
      <c r="E203" s="233"/>
      <c r="F203" s="308"/>
      <c r="G203" s="309"/>
      <c r="H203" s="299"/>
      <c r="I203" s="233"/>
      <c r="J203" s="231"/>
      <c r="K203" s="231"/>
      <c r="L203" s="231"/>
      <c r="M203" s="231"/>
      <c r="N203" s="231"/>
      <c r="O203" s="231"/>
      <c r="P203" s="231"/>
      <c r="Q203" s="231"/>
      <c r="R203" s="231"/>
      <c r="S203" s="231"/>
      <c r="T203" s="231"/>
      <c r="U203" s="231"/>
      <c r="V203" s="231"/>
      <c r="W203" s="231"/>
      <c r="X203" s="231"/>
      <c r="Y203" s="231"/>
      <c r="Z203" s="231"/>
      <c r="AA203" s="231"/>
    </row>
    <row r="204" spans="1:27" s="268" customFormat="1" outlineLevel="1">
      <c r="A204" s="215"/>
      <c r="B204" s="233"/>
      <c r="C204" s="233"/>
      <c r="D204" s="429"/>
      <c r="E204" s="233"/>
      <c r="F204" s="308"/>
      <c r="G204" s="309"/>
      <c r="H204" s="299"/>
      <c r="I204" s="233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1"/>
      <c r="X204" s="231"/>
      <c r="Y204" s="231"/>
      <c r="Z204" s="231"/>
      <c r="AA204" s="231"/>
    </row>
    <row r="205" spans="1:27" s="268" customFormat="1" outlineLevel="1">
      <c r="A205" s="215"/>
      <c r="B205" s="233"/>
      <c r="C205" s="233"/>
      <c r="D205" s="429"/>
      <c r="E205" s="233"/>
      <c r="F205" s="308"/>
      <c r="G205" s="309"/>
      <c r="H205" s="299"/>
      <c r="I205" s="233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1"/>
      <c r="U205" s="231"/>
      <c r="V205" s="231"/>
      <c r="W205" s="231"/>
      <c r="X205" s="231"/>
      <c r="Y205" s="231"/>
      <c r="Z205" s="231"/>
      <c r="AA205" s="231"/>
    </row>
    <row r="206" spans="1:27" outlineLevel="1">
      <c r="A206" s="215"/>
      <c r="B206" s="233"/>
      <c r="C206" s="233"/>
      <c r="D206" s="429"/>
      <c r="E206" s="233"/>
      <c r="F206" s="275"/>
      <c r="G206" s="275"/>
      <c r="H206" s="270"/>
      <c r="I206" s="233"/>
      <c r="J206" s="231"/>
      <c r="K206" s="231"/>
      <c r="L206" s="231"/>
      <c r="M206" s="231"/>
      <c r="N206" s="231"/>
      <c r="O206" s="231"/>
      <c r="P206" s="231"/>
      <c r="Q206" s="231"/>
      <c r="R206" s="231"/>
      <c r="S206" s="231"/>
      <c r="T206" s="231"/>
      <c r="U206" s="231"/>
      <c r="V206" s="231"/>
      <c r="W206" s="231"/>
      <c r="X206" s="231"/>
      <c r="Y206" s="231"/>
      <c r="Z206" s="231"/>
      <c r="AA206" s="231"/>
    </row>
    <row r="207" spans="1:27" s="268" customFormat="1" outlineLevel="1">
      <c r="A207" s="215"/>
      <c r="B207" s="233"/>
      <c r="C207" s="233"/>
      <c r="D207" s="429"/>
      <c r="E207" s="233"/>
      <c r="F207" s="408"/>
      <c r="G207" s="408"/>
      <c r="H207" s="406"/>
      <c r="I207" s="233"/>
      <c r="J207" s="231"/>
      <c r="K207" s="231"/>
      <c r="L207" s="231"/>
      <c r="M207" s="231"/>
      <c r="N207" s="231"/>
      <c r="O207" s="231"/>
      <c r="P207" s="231"/>
      <c r="Q207" s="231"/>
      <c r="R207" s="231"/>
      <c r="S207" s="231"/>
      <c r="T207" s="231"/>
      <c r="U207" s="231"/>
      <c r="V207" s="231"/>
      <c r="W207" s="231"/>
      <c r="X207" s="231"/>
      <c r="Y207" s="231"/>
      <c r="Z207" s="231"/>
      <c r="AA207" s="231"/>
    </row>
    <row r="208" spans="1:27" s="268" customFormat="1" outlineLevel="1">
      <c r="A208" s="215"/>
      <c r="B208" s="233"/>
      <c r="C208" s="233"/>
      <c r="D208" s="429"/>
      <c r="E208" s="233"/>
      <c r="F208" s="408"/>
      <c r="G208" s="408"/>
      <c r="H208" s="406"/>
      <c r="I208" s="233"/>
      <c r="J208" s="231"/>
      <c r="K208" s="231"/>
      <c r="L208" s="231"/>
      <c r="M208" s="231"/>
      <c r="N208" s="231"/>
      <c r="O208" s="231"/>
      <c r="P208" s="231"/>
      <c r="Q208" s="231"/>
      <c r="R208" s="231"/>
      <c r="S208" s="231"/>
      <c r="T208" s="231"/>
      <c r="U208" s="231"/>
      <c r="V208" s="231"/>
      <c r="W208" s="231"/>
      <c r="X208" s="231"/>
      <c r="Y208" s="231"/>
      <c r="Z208" s="231"/>
      <c r="AA208" s="231"/>
    </row>
    <row r="209" spans="1:27" s="268" customFormat="1" outlineLevel="1">
      <c r="A209" s="215"/>
      <c r="B209" s="233"/>
      <c r="C209" s="233"/>
      <c r="D209" s="429"/>
      <c r="E209" s="233"/>
      <c r="F209" s="408"/>
      <c r="G209" s="408"/>
      <c r="H209" s="406"/>
      <c r="I209" s="233"/>
      <c r="J209" s="231"/>
      <c r="K209" s="231"/>
      <c r="L209" s="231"/>
      <c r="M209" s="231"/>
      <c r="N209" s="231"/>
      <c r="O209" s="231"/>
      <c r="P209" s="231"/>
      <c r="Q209" s="231"/>
      <c r="R209" s="231"/>
      <c r="S209" s="231"/>
      <c r="T209" s="231"/>
      <c r="U209" s="231"/>
      <c r="V209" s="231"/>
      <c r="W209" s="231"/>
      <c r="X209" s="231"/>
      <c r="Y209" s="231"/>
      <c r="Z209" s="231"/>
      <c r="AA209" s="231"/>
    </row>
    <row r="210" spans="1:27" outlineLevel="1">
      <c r="A210" s="215"/>
      <c r="B210" s="233"/>
      <c r="C210" s="233"/>
      <c r="D210" s="429"/>
      <c r="E210" s="233"/>
      <c r="F210" s="275"/>
      <c r="G210" s="275"/>
      <c r="H210" s="270"/>
      <c r="I210" s="233"/>
      <c r="J210" s="231"/>
      <c r="K210" s="231"/>
      <c r="L210" s="231"/>
      <c r="M210" s="231"/>
      <c r="N210" s="231"/>
      <c r="O210" s="231"/>
      <c r="P210" s="231"/>
      <c r="Q210" s="231"/>
      <c r="R210" s="231"/>
      <c r="S210" s="231"/>
      <c r="T210" s="231"/>
      <c r="U210" s="231"/>
      <c r="V210" s="231"/>
      <c r="W210" s="231"/>
      <c r="X210" s="231"/>
      <c r="Y210" s="231"/>
      <c r="Z210" s="231"/>
      <c r="AA210" s="231"/>
    </row>
    <row r="211" spans="1:27" outlineLevel="1">
      <c r="A211" s="215"/>
      <c r="B211" s="233"/>
      <c r="C211" s="233"/>
      <c r="D211" s="429"/>
      <c r="E211" s="233"/>
      <c r="F211" s="275"/>
      <c r="G211" s="275"/>
      <c r="H211" s="270"/>
      <c r="I211" s="233"/>
      <c r="J211" s="231"/>
      <c r="K211" s="231"/>
      <c r="L211" s="231"/>
      <c r="M211" s="231"/>
      <c r="N211" s="231"/>
      <c r="O211" s="231"/>
      <c r="P211" s="231"/>
      <c r="Q211" s="231"/>
      <c r="R211" s="231"/>
      <c r="S211" s="231"/>
      <c r="T211" s="231"/>
      <c r="U211" s="231"/>
      <c r="V211" s="231"/>
      <c r="W211" s="231"/>
      <c r="X211" s="231"/>
      <c r="Y211" s="231"/>
      <c r="Z211" s="231"/>
      <c r="AA211" s="231"/>
    </row>
    <row r="212" spans="1:27" outlineLevel="1">
      <c r="A212" s="215"/>
      <c r="B212" s="233"/>
      <c r="C212" s="233"/>
      <c r="D212" s="429"/>
      <c r="E212" s="233"/>
      <c r="F212" s="275"/>
      <c r="G212" s="275"/>
      <c r="H212" s="270"/>
      <c r="I212" s="233"/>
      <c r="J212" s="231"/>
      <c r="K212" s="231"/>
      <c r="L212" s="231"/>
      <c r="M212" s="231"/>
      <c r="N212" s="231"/>
      <c r="O212" s="231"/>
      <c r="P212" s="231"/>
      <c r="Q212" s="231"/>
      <c r="R212" s="231"/>
      <c r="S212" s="231"/>
      <c r="T212" s="231"/>
      <c r="U212" s="231"/>
      <c r="V212" s="231"/>
      <c r="W212" s="231"/>
      <c r="X212" s="231"/>
      <c r="Y212" s="231"/>
      <c r="Z212" s="231"/>
      <c r="AA212" s="231"/>
    </row>
    <row r="213" spans="1:27" s="268" customFormat="1" outlineLevel="1">
      <c r="A213" s="215"/>
      <c r="B213" s="233"/>
      <c r="C213" s="233"/>
      <c r="D213" s="429"/>
      <c r="E213" s="233"/>
      <c r="F213" s="408"/>
      <c r="G213" s="408"/>
      <c r="H213" s="406"/>
      <c r="I213" s="233"/>
      <c r="J213" s="231"/>
      <c r="K213" s="231"/>
      <c r="L213" s="231"/>
      <c r="M213" s="231"/>
      <c r="N213" s="231"/>
      <c r="O213" s="231"/>
      <c r="P213" s="231"/>
      <c r="Q213" s="231"/>
      <c r="R213" s="231"/>
      <c r="S213" s="231"/>
      <c r="T213" s="231"/>
      <c r="U213" s="231"/>
      <c r="V213" s="231"/>
      <c r="W213" s="231"/>
      <c r="X213" s="231"/>
      <c r="Y213" s="231"/>
      <c r="Z213" s="231"/>
      <c r="AA213" s="231"/>
    </row>
    <row r="214" spans="1:27" outlineLevel="1">
      <c r="A214" s="215"/>
      <c r="B214" s="233"/>
      <c r="C214" s="233"/>
      <c r="D214" s="429"/>
      <c r="E214" s="233"/>
      <c r="F214" s="275"/>
      <c r="G214" s="275"/>
      <c r="H214" s="270"/>
      <c r="I214" s="233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1"/>
      <c r="U214" s="231"/>
      <c r="V214" s="231"/>
      <c r="W214" s="231"/>
      <c r="X214" s="231"/>
      <c r="Y214" s="231"/>
      <c r="Z214" s="231"/>
      <c r="AA214" s="231"/>
    </row>
    <row r="215" spans="1:27" s="268" customFormat="1" outlineLevel="1">
      <c r="A215" s="215"/>
      <c r="B215" s="233"/>
      <c r="C215" s="233"/>
      <c r="D215" s="429"/>
      <c r="E215" s="233"/>
      <c r="F215" s="451"/>
      <c r="G215" s="451"/>
      <c r="H215" s="450"/>
      <c r="I215" s="233"/>
      <c r="J215" s="231"/>
      <c r="K215" s="231"/>
      <c r="L215" s="231"/>
      <c r="M215" s="231"/>
      <c r="N215" s="231"/>
      <c r="O215" s="231"/>
      <c r="P215" s="231"/>
      <c r="Q215" s="231"/>
      <c r="R215" s="231"/>
      <c r="S215" s="231"/>
      <c r="T215" s="231"/>
      <c r="U215" s="231"/>
      <c r="V215" s="231"/>
      <c r="W215" s="231"/>
      <c r="X215" s="231"/>
      <c r="Y215" s="231"/>
      <c r="Z215" s="231"/>
      <c r="AA215" s="231"/>
    </row>
    <row r="216" spans="1:27" s="268" customFormat="1" outlineLevel="1">
      <c r="A216" s="215"/>
      <c r="B216" s="233"/>
      <c r="C216" s="233"/>
      <c r="D216" s="429"/>
      <c r="E216" s="233"/>
      <c r="F216" s="529"/>
      <c r="G216" s="529"/>
      <c r="H216" s="526"/>
      <c r="I216" s="233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231"/>
      <c r="V216" s="231"/>
      <c r="W216" s="231"/>
      <c r="X216" s="231"/>
      <c r="Y216" s="231"/>
      <c r="Z216" s="231"/>
      <c r="AA216" s="231"/>
    </row>
    <row r="217" spans="1:27">
      <c r="A217" s="223"/>
      <c r="B217" s="212" t="s">
        <v>760</v>
      </c>
      <c r="C217" s="212"/>
      <c r="D217" s="429"/>
      <c r="E217" s="212"/>
      <c r="F217" s="212"/>
      <c r="G217" s="594">
        <f>SUM(F218)</f>
        <v>14925000</v>
      </c>
      <c r="H217" s="541"/>
      <c r="I217" s="218" t="s">
        <v>507</v>
      </c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  <c r="Z217" s="212"/>
      <c r="AA217" s="212"/>
    </row>
    <row r="218" spans="1:27" outlineLevel="1">
      <c r="A218" s="212"/>
      <c r="B218" s="212" t="s">
        <v>796</v>
      </c>
      <c r="C218" s="212"/>
      <c r="D218" s="429"/>
      <c r="E218" s="212"/>
      <c r="F218" s="590">
        <f>SUM(F219)</f>
        <v>14925000</v>
      </c>
      <c r="G218" s="541"/>
      <c r="H218" s="218" t="s">
        <v>507</v>
      </c>
      <c r="I218" s="212"/>
      <c r="J218" s="231"/>
      <c r="K218" s="231"/>
      <c r="L218" s="231"/>
      <c r="M218" s="231"/>
      <c r="N218" s="231"/>
      <c r="O218" s="231"/>
      <c r="P218" s="231"/>
      <c r="Q218" s="231"/>
      <c r="R218" s="231"/>
      <c r="S218" s="231"/>
      <c r="T218" s="231"/>
      <c r="U218" s="231"/>
      <c r="V218" s="231"/>
      <c r="W218" s="231"/>
      <c r="X218" s="231"/>
      <c r="Y218" s="231"/>
      <c r="Z218" s="231"/>
      <c r="AA218" s="231"/>
    </row>
    <row r="219" spans="1:27" outlineLevel="1">
      <c r="A219" s="215"/>
      <c r="B219" s="233" t="s">
        <v>1556</v>
      </c>
      <c r="C219" s="233"/>
      <c r="D219" s="429"/>
      <c r="E219" s="233"/>
      <c r="F219" s="591">
        <f>SUM(F220,F222,F225)</f>
        <v>14925000</v>
      </c>
      <c r="G219" s="541"/>
      <c r="H219" s="507" t="s">
        <v>507</v>
      </c>
      <c r="I219" s="233"/>
      <c r="J219" s="231"/>
      <c r="K219" s="231"/>
      <c r="L219" s="231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</row>
    <row r="220" spans="1:27" outlineLevel="1">
      <c r="A220" s="215"/>
      <c r="B220" s="233" t="s">
        <v>1557</v>
      </c>
      <c r="C220" s="233"/>
      <c r="D220" s="429"/>
      <c r="E220" s="233"/>
      <c r="F220" s="591">
        <v>13665000</v>
      </c>
      <c r="G220" s="541"/>
      <c r="H220" s="507" t="s">
        <v>507</v>
      </c>
      <c r="I220" s="233"/>
      <c r="J220" s="231"/>
      <c r="K220" s="231"/>
      <c r="L220" s="231"/>
      <c r="M220" s="231"/>
      <c r="N220" s="231"/>
      <c r="O220" s="231"/>
      <c r="P220" s="231"/>
      <c r="Q220" s="231"/>
      <c r="R220" s="231"/>
      <c r="S220" s="231"/>
      <c r="T220" s="231"/>
      <c r="U220" s="231"/>
      <c r="V220" s="231"/>
      <c r="W220" s="231"/>
      <c r="X220" s="231"/>
      <c r="Y220" s="231"/>
      <c r="Z220" s="231"/>
      <c r="AA220" s="231"/>
    </row>
    <row r="221" spans="1:27">
      <c r="A221" s="215"/>
      <c r="B221" s="215"/>
      <c r="C221" s="220" t="s">
        <v>1559</v>
      </c>
      <c r="E221" s="211"/>
      <c r="F221" s="215"/>
      <c r="G221" s="215"/>
      <c r="H221" s="508"/>
      <c r="I221" s="283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212"/>
    </row>
    <row r="222" spans="1:27">
      <c r="A222" s="215"/>
      <c r="B222" s="233" t="s">
        <v>1560</v>
      </c>
      <c r="C222" s="233"/>
      <c r="D222" s="429"/>
      <c r="E222" s="233"/>
      <c r="F222" s="591">
        <v>86300</v>
      </c>
      <c r="G222" s="541"/>
      <c r="H222" s="507" t="s">
        <v>507</v>
      </c>
      <c r="I222" s="233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</row>
    <row r="223" spans="1:27" outlineLevel="1">
      <c r="A223" s="215"/>
      <c r="B223" s="215"/>
      <c r="C223" s="220" t="s">
        <v>1562</v>
      </c>
      <c r="E223" s="211"/>
      <c r="F223" s="215"/>
      <c r="G223" s="215"/>
      <c r="H223" s="508"/>
      <c r="I223" s="283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1"/>
      <c r="U223" s="231"/>
      <c r="V223" s="231"/>
      <c r="W223" s="231"/>
      <c r="X223" s="231"/>
      <c r="Y223" s="231"/>
      <c r="Z223" s="231"/>
      <c r="AA223" s="231"/>
    </row>
    <row r="224" spans="1:27" outlineLevel="1">
      <c r="A224" s="215"/>
      <c r="B224" s="215"/>
      <c r="C224" s="220" t="s">
        <v>1563</v>
      </c>
      <c r="E224" s="211"/>
      <c r="F224" s="215"/>
      <c r="G224" s="215"/>
      <c r="H224" s="508"/>
      <c r="I224" s="283"/>
      <c r="J224" s="231"/>
      <c r="K224" s="231"/>
      <c r="L224" s="231"/>
      <c r="M224" s="231"/>
      <c r="N224" s="231"/>
      <c r="O224" s="231"/>
      <c r="P224" s="231"/>
      <c r="Q224" s="231"/>
      <c r="R224" s="231"/>
      <c r="S224" s="231"/>
      <c r="T224" s="231"/>
      <c r="U224" s="231"/>
      <c r="V224" s="231"/>
      <c r="W224" s="231"/>
      <c r="X224" s="231"/>
      <c r="Y224" s="231"/>
      <c r="Z224" s="231"/>
      <c r="AA224" s="231"/>
    </row>
    <row r="225" spans="1:27" outlineLevel="1">
      <c r="A225" s="215"/>
      <c r="B225" s="233" t="s">
        <v>1564</v>
      </c>
      <c r="C225" s="233"/>
      <c r="D225" s="429"/>
      <c r="E225" s="233"/>
      <c r="F225" s="591">
        <v>1173700</v>
      </c>
      <c r="G225" s="541"/>
      <c r="H225" s="507" t="s">
        <v>507</v>
      </c>
      <c r="I225" s="233"/>
      <c r="J225" s="231"/>
      <c r="K225" s="231"/>
      <c r="L225" s="231"/>
      <c r="M225" s="231"/>
      <c r="N225" s="231"/>
      <c r="O225" s="231"/>
      <c r="P225" s="231"/>
      <c r="Q225" s="231"/>
      <c r="R225" s="231"/>
      <c r="S225" s="231"/>
      <c r="T225" s="231"/>
      <c r="U225" s="231"/>
      <c r="V225" s="231"/>
      <c r="W225" s="231"/>
      <c r="X225" s="231"/>
      <c r="Y225" s="231"/>
      <c r="Z225" s="231"/>
      <c r="AA225" s="231"/>
    </row>
    <row r="226" spans="1:27" outlineLevel="1">
      <c r="A226" s="215"/>
      <c r="B226" s="215"/>
      <c r="C226" s="220" t="s">
        <v>1565</v>
      </c>
      <c r="E226" s="281"/>
      <c r="F226" s="215"/>
      <c r="G226" s="215"/>
      <c r="H226" s="508"/>
      <c r="I226" s="283"/>
      <c r="J226" s="231"/>
      <c r="K226" s="231"/>
      <c r="L226" s="231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  <c r="AA226" s="231"/>
    </row>
    <row r="227" spans="1:27" outlineLevel="1">
      <c r="A227" s="215"/>
      <c r="B227" s="215"/>
      <c r="C227" s="220" t="s">
        <v>1566</v>
      </c>
      <c r="E227" s="211"/>
      <c r="F227" s="215"/>
      <c r="G227" s="215"/>
      <c r="H227" s="508"/>
      <c r="I227" s="283"/>
      <c r="J227" s="231"/>
      <c r="K227" s="231"/>
      <c r="L227" s="231"/>
      <c r="M227" s="231"/>
      <c r="N227" s="231"/>
      <c r="O227" s="231"/>
      <c r="P227" s="231"/>
      <c r="Q227" s="231"/>
      <c r="R227" s="231"/>
      <c r="S227" s="231"/>
      <c r="T227" s="231"/>
      <c r="U227" s="231"/>
      <c r="V227" s="231"/>
      <c r="W227" s="231"/>
      <c r="X227" s="231"/>
      <c r="Y227" s="231"/>
      <c r="Z227" s="231"/>
      <c r="AA227" s="231"/>
    </row>
    <row r="228" spans="1:27" s="268" customFormat="1" outlineLevel="1">
      <c r="A228" s="215"/>
      <c r="B228" s="215"/>
      <c r="C228" s="220"/>
      <c r="D228" s="424"/>
      <c r="F228" s="215"/>
      <c r="G228" s="215"/>
      <c r="H228" s="508"/>
      <c r="I228" s="283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  <c r="AA228" s="231"/>
    </row>
    <row r="229" spans="1:27" s="268" customFormat="1" outlineLevel="1">
      <c r="A229" s="215"/>
      <c r="B229" s="215"/>
      <c r="C229" s="220"/>
      <c r="D229" s="424"/>
      <c r="F229" s="215"/>
      <c r="G229" s="215"/>
      <c r="H229" s="508"/>
      <c r="I229" s="283"/>
      <c r="J229" s="231"/>
      <c r="K229" s="231"/>
      <c r="L229" s="231"/>
      <c r="M229" s="231"/>
      <c r="N229" s="231"/>
      <c r="O229" s="231"/>
      <c r="P229" s="231"/>
      <c r="Q229" s="231"/>
      <c r="R229" s="231"/>
      <c r="S229" s="231"/>
      <c r="T229" s="231"/>
      <c r="U229" s="231"/>
      <c r="V229" s="231"/>
      <c r="W229" s="231"/>
      <c r="X229" s="231"/>
      <c r="Y229" s="231"/>
      <c r="Z229" s="231"/>
      <c r="AA229" s="231"/>
    </row>
    <row r="230" spans="1:27" s="268" customFormat="1" outlineLevel="1">
      <c r="A230" s="215"/>
      <c r="B230" s="215"/>
      <c r="C230" s="220"/>
      <c r="D230" s="424"/>
      <c r="F230" s="215"/>
      <c r="G230" s="215"/>
      <c r="H230" s="508"/>
      <c r="I230" s="283"/>
      <c r="J230" s="231"/>
      <c r="K230" s="231"/>
      <c r="L230" s="231"/>
      <c r="M230" s="231"/>
      <c r="N230" s="231"/>
      <c r="O230" s="231"/>
      <c r="P230" s="231"/>
      <c r="Q230" s="231"/>
      <c r="R230" s="231"/>
      <c r="S230" s="231"/>
      <c r="T230" s="231"/>
      <c r="U230" s="231"/>
      <c r="V230" s="231"/>
      <c r="W230" s="231"/>
      <c r="X230" s="231"/>
      <c r="Y230" s="231"/>
      <c r="Z230" s="231"/>
      <c r="AA230" s="231"/>
    </row>
    <row r="231" spans="1:27" s="268" customFormat="1" outlineLevel="1">
      <c r="A231" s="215"/>
      <c r="B231" s="215"/>
      <c r="C231" s="220"/>
      <c r="D231" s="424"/>
      <c r="F231" s="215"/>
      <c r="G231" s="215"/>
      <c r="H231" s="279"/>
      <c r="I231" s="283"/>
      <c r="J231" s="231"/>
      <c r="K231" s="231"/>
      <c r="L231" s="231"/>
      <c r="M231" s="231"/>
      <c r="N231" s="231"/>
      <c r="O231" s="231"/>
      <c r="P231" s="231"/>
      <c r="Q231" s="231"/>
      <c r="R231" s="231"/>
      <c r="S231" s="231"/>
      <c r="T231" s="231"/>
      <c r="U231" s="231"/>
      <c r="V231" s="231"/>
      <c r="W231" s="231"/>
      <c r="X231" s="231"/>
      <c r="Y231" s="231"/>
      <c r="Z231" s="231"/>
      <c r="AA231" s="231"/>
    </row>
    <row r="232" spans="1:27" s="268" customFormat="1" outlineLevel="1">
      <c r="A232" s="215"/>
      <c r="B232" s="215"/>
      <c r="C232" s="220"/>
      <c r="D232" s="424"/>
      <c r="F232" s="215"/>
      <c r="G232" s="215"/>
      <c r="H232" s="279"/>
      <c r="I232" s="283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1"/>
      <c r="U232" s="231"/>
      <c r="V232" s="231"/>
      <c r="W232" s="231"/>
      <c r="X232" s="231"/>
      <c r="Y232" s="231"/>
      <c r="Z232" s="231"/>
      <c r="AA232" s="231"/>
    </row>
    <row r="233" spans="1:27" s="268" customFormat="1" outlineLevel="1">
      <c r="A233" s="215"/>
      <c r="B233" s="215"/>
      <c r="C233" s="220"/>
      <c r="D233" s="424"/>
      <c r="F233" s="215"/>
      <c r="G233" s="215"/>
      <c r="H233" s="279"/>
      <c r="I233" s="283"/>
      <c r="J233" s="231"/>
      <c r="K233" s="231"/>
      <c r="L233" s="231"/>
      <c r="M233" s="231"/>
      <c r="N233" s="231"/>
      <c r="O233" s="231"/>
      <c r="P233" s="231"/>
      <c r="Q233" s="231"/>
      <c r="R233" s="231"/>
      <c r="S233" s="231"/>
      <c r="T233" s="231"/>
      <c r="U233" s="231"/>
      <c r="V233" s="231"/>
      <c r="W233" s="231"/>
      <c r="X233" s="231"/>
      <c r="Y233" s="231"/>
      <c r="Z233" s="231"/>
      <c r="AA233" s="231"/>
    </row>
    <row r="234" spans="1:27" s="268" customFormat="1" outlineLevel="1">
      <c r="A234" s="215"/>
      <c r="B234" s="215"/>
      <c r="C234" s="220"/>
      <c r="D234" s="424"/>
      <c r="F234" s="215"/>
      <c r="G234" s="215"/>
      <c r="H234" s="279"/>
      <c r="I234" s="283"/>
      <c r="J234" s="231"/>
      <c r="K234" s="231"/>
      <c r="L234" s="231"/>
      <c r="M234" s="231"/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  <c r="Y234" s="231"/>
      <c r="Z234" s="231"/>
      <c r="AA234" s="231"/>
    </row>
    <row r="235" spans="1:27" s="268" customFormat="1" outlineLevel="1">
      <c r="A235" s="215"/>
      <c r="B235" s="215"/>
      <c r="C235" s="220"/>
      <c r="D235" s="424"/>
      <c r="F235" s="215"/>
      <c r="G235" s="215"/>
      <c r="H235" s="279"/>
      <c r="I235" s="283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  <c r="AA235" s="231"/>
    </row>
    <row r="236" spans="1:27" outlineLevel="1">
      <c r="A236" s="215"/>
      <c r="B236" s="215"/>
      <c r="C236" s="220"/>
      <c r="E236" s="281"/>
      <c r="F236" s="215"/>
      <c r="G236" s="215"/>
      <c r="H236" s="279"/>
      <c r="I236" s="283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  <c r="AA236" s="231"/>
    </row>
    <row r="237" spans="1:27" s="268" customFormat="1" outlineLevel="1">
      <c r="A237" s="215"/>
      <c r="B237" s="215"/>
      <c r="C237" s="220"/>
      <c r="D237" s="424"/>
      <c r="E237" s="281"/>
      <c r="F237" s="215"/>
      <c r="G237" s="215"/>
      <c r="H237" s="279"/>
      <c r="I237" s="283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  <c r="AA237" s="231"/>
    </row>
    <row r="238" spans="1:27" s="268" customFormat="1" outlineLevel="1">
      <c r="A238" s="215"/>
      <c r="B238" s="215"/>
      <c r="C238" s="220"/>
      <c r="D238" s="424"/>
      <c r="E238" s="281"/>
      <c r="F238" s="215"/>
      <c r="G238" s="215"/>
      <c r="H238" s="279"/>
      <c r="I238" s="283"/>
      <c r="J238" s="231"/>
      <c r="K238" s="231"/>
      <c r="L238" s="231"/>
      <c r="M238" s="231"/>
      <c r="N238" s="231"/>
      <c r="O238" s="231"/>
      <c r="P238" s="231"/>
      <c r="Q238" s="231"/>
      <c r="R238" s="231"/>
      <c r="S238" s="231"/>
      <c r="T238" s="231"/>
      <c r="U238" s="231"/>
      <c r="V238" s="231"/>
      <c r="W238" s="231"/>
      <c r="X238" s="231"/>
      <c r="Y238" s="231"/>
      <c r="Z238" s="231"/>
      <c r="AA238" s="231"/>
    </row>
    <row r="239" spans="1:27" s="268" customFormat="1" outlineLevel="1">
      <c r="A239" s="215"/>
      <c r="B239" s="215"/>
      <c r="C239" s="220"/>
      <c r="D239" s="424"/>
      <c r="E239" s="281"/>
      <c r="F239" s="215"/>
      <c r="G239" s="215"/>
      <c r="H239" s="279"/>
      <c r="I239" s="283"/>
      <c r="J239" s="231"/>
      <c r="K239" s="231"/>
      <c r="L239" s="231"/>
      <c r="M239" s="231"/>
      <c r="N239" s="231"/>
      <c r="O239" s="231"/>
      <c r="P239" s="231"/>
      <c r="Q239" s="231"/>
      <c r="R239" s="231"/>
      <c r="S239" s="231"/>
      <c r="T239" s="231"/>
      <c r="U239" s="231"/>
      <c r="V239" s="231"/>
      <c r="W239" s="231"/>
      <c r="X239" s="231"/>
      <c r="Y239" s="231"/>
      <c r="Z239" s="231"/>
      <c r="AA239" s="231"/>
    </row>
    <row r="240" spans="1:27" s="268" customFormat="1" outlineLevel="1">
      <c r="A240" s="215"/>
      <c r="B240" s="215"/>
      <c r="C240" s="220"/>
      <c r="D240" s="424"/>
      <c r="E240" s="281"/>
      <c r="F240" s="215"/>
      <c r="G240" s="215"/>
      <c r="H240" s="279"/>
      <c r="I240" s="283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31"/>
      <c r="Y240" s="231"/>
      <c r="Z240" s="231"/>
      <c r="AA240" s="231"/>
    </row>
    <row r="241" spans="1:27" s="268" customFormat="1" outlineLevel="1">
      <c r="A241" s="215"/>
      <c r="B241" s="215"/>
      <c r="C241" s="220"/>
      <c r="D241" s="424"/>
      <c r="E241" s="281"/>
      <c r="F241" s="215"/>
      <c r="G241" s="215"/>
      <c r="H241" s="279"/>
      <c r="I241" s="283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1"/>
      <c r="U241" s="231"/>
      <c r="V241" s="231"/>
      <c r="W241" s="231"/>
      <c r="X241" s="231"/>
      <c r="Y241" s="231"/>
      <c r="Z241" s="231"/>
      <c r="AA241" s="231"/>
    </row>
    <row r="242" spans="1:27" s="268" customFormat="1" outlineLevel="1">
      <c r="A242" s="215"/>
      <c r="B242" s="215"/>
      <c r="C242" s="220"/>
      <c r="D242" s="424"/>
      <c r="E242" s="281"/>
      <c r="F242" s="215"/>
      <c r="G242" s="215"/>
      <c r="H242" s="279"/>
      <c r="I242" s="283"/>
      <c r="J242" s="231"/>
      <c r="K242" s="231"/>
      <c r="L242" s="231"/>
      <c r="M242" s="231"/>
      <c r="N242" s="231"/>
      <c r="O242" s="231"/>
      <c r="P242" s="231"/>
      <c r="Q242" s="231"/>
      <c r="R242" s="231"/>
      <c r="S242" s="231"/>
      <c r="T242" s="231"/>
      <c r="U242" s="231"/>
      <c r="V242" s="231"/>
      <c r="W242" s="231"/>
      <c r="X242" s="231"/>
      <c r="Y242" s="231"/>
      <c r="Z242" s="231"/>
      <c r="AA242" s="231"/>
    </row>
    <row r="243" spans="1:27" s="268" customFormat="1" outlineLevel="1">
      <c r="A243" s="215"/>
      <c r="B243" s="215"/>
      <c r="C243" s="220"/>
      <c r="D243" s="424"/>
      <c r="E243" s="281"/>
      <c r="F243" s="215"/>
      <c r="G243" s="215"/>
      <c r="H243" s="279"/>
      <c r="I243" s="283"/>
      <c r="J243" s="231"/>
      <c r="K243" s="231"/>
      <c r="L243" s="231"/>
      <c r="M243" s="231"/>
      <c r="N243" s="231"/>
      <c r="O243" s="231"/>
      <c r="P243" s="231"/>
      <c r="Q243" s="231"/>
      <c r="R243" s="231"/>
      <c r="S243" s="231"/>
      <c r="T243" s="231"/>
      <c r="U243" s="231"/>
      <c r="V243" s="231"/>
      <c r="W243" s="231"/>
      <c r="X243" s="231"/>
      <c r="Y243" s="231"/>
      <c r="Z243" s="231"/>
      <c r="AA243" s="231"/>
    </row>
    <row r="244" spans="1:27" s="268" customFormat="1" outlineLevel="1">
      <c r="A244" s="215"/>
      <c r="B244" s="215"/>
      <c r="C244" s="220"/>
      <c r="D244" s="424"/>
      <c r="E244" s="281"/>
      <c r="F244" s="215"/>
      <c r="G244" s="215"/>
      <c r="H244" s="279"/>
      <c r="I244" s="283"/>
      <c r="J244" s="231"/>
      <c r="K244" s="231"/>
      <c r="L244" s="231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  <c r="AA244" s="231"/>
    </row>
    <row r="245" spans="1:27" s="268" customFormat="1" outlineLevel="1">
      <c r="A245" s="215"/>
      <c r="B245" s="215"/>
      <c r="C245" s="220"/>
      <c r="D245" s="424"/>
      <c r="E245" s="281"/>
      <c r="F245" s="215"/>
      <c r="G245" s="215"/>
      <c r="H245" s="279"/>
      <c r="I245" s="283"/>
      <c r="J245" s="231"/>
      <c r="K245" s="231"/>
      <c r="L245" s="231"/>
      <c r="M245" s="231"/>
      <c r="N245" s="231"/>
      <c r="O245" s="231"/>
      <c r="P245" s="231"/>
      <c r="Q245" s="231"/>
      <c r="R245" s="231"/>
      <c r="S245" s="231"/>
      <c r="T245" s="231"/>
      <c r="U245" s="231"/>
      <c r="V245" s="231"/>
      <c r="W245" s="231"/>
      <c r="X245" s="231"/>
      <c r="Y245" s="231"/>
      <c r="Z245" s="231"/>
      <c r="AA245" s="231"/>
    </row>
    <row r="246" spans="1:27" s="268" customFormat="1" outlineLevel="1">
      <c r="A246" s="215"/>
      <c r="B246" s="215"/>
      <c r="C246" s="220"/>
      <c r="D246" s="424"/>
      <c r="E246" s="281"/>
      <c r="F246" s="215"/>
      <c r="G246" s="215"/>
      <c r="H246" s="279"/>
      <c r="I246" s="283"/>
      <c r="J246" s="231"/>
      <c r="K246" s="231"/>
      <c r="L246" s="231"/>
      <c r="M246" s="231"/>
      <c r="N246" s="231"/>
      <c r="O246" s="231"/>
      <c r="P246" s="231"/>
      <c r="Q246" s="231"/>
      <c r="R246" s="231"/>
      <c r="S246" s="231"/>
      <c r="T246" s="231"/>
      <c r="U246" s="231"/>
      <c r="V246" s="231"/>
      <c r="W246" s="231"/>
      <c r="X246" s="231"/>
      <c r="Y246" s="231"/>
      <c r="Z246" s="231"/>
      <c r="AA246" s="231"/>
    </row>
    <row r="247" spans="1:27" s="268" customFormat="1" outlineLevel="1">
      <c r="A247" s="215"/>
      <c r="B247" s="215"/>
      <c r="C247" s="220"/>
      <c r="D247" s="424"/>
      <c r="E247" s="281"/>
      <c r="F247" s="215"/>
      <c r="G247" s="215"/>
      <c r="H247" s="279"/>
      <c r="I247" s="283"/>
      <c r="J247" s="231"/>
      <c r="K247" s="231"/>
      <c r="L247" s="231"/>
      <c r="M247" s="231"/>
      <c r="N247" s="231"/>
      <c r="O247" s="231"/>
      <c r="P247" s="231"/>
      <c r="Q247" s="231"/>
      <c r="R247" s="231"/>
      <c r="S247" s="231"/>
      <c r="T247" s="231"/>
      <c r="U247" s="231"/>
      <c r="V247" s="231"/>
      <c r="W247" s="231"/>
      <c r="X247" s="231"/>
      <c r="Y247" s="231"/>
      <c r="Z247" s="231"/>
      <c r="AA247" s="231"/>
    </row>
    <row r="248" spans="1:27" s="268" customFormat="1" outlineLevel="1">
      <c r="A248" s="215"/>
      <c r="B248" s="215"/>
      <c r="C248" s="220"/>
      <c r="D248" s="424"/>
      <c r="E248" s="281"/>
      <c r="F248" s="215"/>
      <c r="G248" s="215"/>
      <c r="H248" s="279"/>
      <c r="I248" s="283"/>
      <c r="J248" s="231"/>
      <c r="K248" s="231"/>
      <c r="L248" s="231"/>
      <c r="M248" s="231"/>
      <c r="N248" s="231"/>
      <c r="O248" s="231"/>
      <c r="P248" s="231"/>
      <c r="Q248" s="231"/>
      <c r="R248" s="231"/>
      <c r="S248" s="231"/>
      <c r="T248" s="231"/>
      <c r="U248" s="231"/>
      <c r="V248" s="231"/>
      <c r="W248" s="231"/>
      <c r="X248" s="231"/>
      <c r="Y248" s="231"/>
      <c r="Z248" s="231"/>
      <c r="AA248" s="231"/>
    </row>
    <row r="249" spans="1:27" s="268" customFormat="1" outlineLevel="1">
      <c r="A249" s="215"/>
      <c r="B249" s="215"/>
      <c r="C249" s="220"/>
      <c r="D249" s="424"/>
      <c r="E249" s="281"/>
      <c r="F249" s="215"/>
      <c r="G249" s="215"/>
      <c r="H249" s="279"/>
      <c r="I249" s="283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  <c r="AA249" s="231"/>
    </row>
    <row r="250" spans="1:27" s="268" customFormat="1" outlineLevel="1">
      <c r="A250" s="215"/>
      <c r="B250" s="215"/>
      <c r="C250" s="220"/>
      <c r="D250" s="424"/>
      <c r="E250" s="281"/>
      <c r="F250" s="215"/>
      <c r="G250" s="215"/>
      <c r="H250" s="279"/>
      <c r="I250" s="283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  <c r="AA250" s="231"/>
    </row>
    <row r="251" spans="1:27" s="268" customFormat="1" outlineLevel="1">
      <c r="A251" s="215"/>
      <c r="B251" s="215"/>
      <c r="C251" s="220"/>
      <c r="D251" s="424"/>
      <c r="E251" s="281"/>
      <c r="F251" s="215"/>
      <c r="G251" s="215"/>
      <c r="H251" s="279"/>
      <c r="I251" s="283"/>
      <c r="J251" s="231"/>
      <c r="K251" s="231"/>
      <c r="L251" s="231"/>
      <c r="M251" s="231"/>
      <c r="N251" s="231"/>
      <c r="O251" s="231"/>
      <c r="P251" s="231"/>
      <c r="Q251" s="231"/>
      <c r="R251" s="231"/>
      <c r="S251" s="231"/>
      <c r="T251" s="231"/>
      <c r="U251" s="231"/>
      <c r="V251" s="231"/>
      <c r="W251" s="231"/>
      <c r="X251" s="231"/>
      <c r="Y251" s="231"/>
      <c r="Z251" s="231"/>
      <c r="AA251" s="231"/>
    </row>
    <row r="252" spans="1:27" s="268" customFormat="1" outlineLevel="1">
      <c r="A252" s="215"/>
      <c r="B252" s="215"/>
      <c r="C252" s="220"/>
      <c r="D252" s="424"/>
      <c r="E252" s="281"/>
      <c r="F252" s="215"/>
      <c r="G252" s="215"/>
      <c r="H252" s="279"/>
      <c r="I252" s="283"/>
      <c r="J252" s="231"/>
      <c r="K252" s="231"/>
      <c r="L252" s="231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  <c r="AA252" s="231"/>
    </row>
    <row r="253" spans="1:27">
      <c r="A253" s="223"/>
      <c r="B253" s="212" t="s">
        <v>761</v>
      </c>
      <c r="C253" s="212"/>
      <c r="D253" s="429"/>
      <c r="E253" s="212"/>
      <c r="F253" s="212"/>
      <c r="G253" s="594">
        <v>2157500</v>
      </c>
      <c r="H253" s="541"/>
      <c r="I253" s="218" t="s">
        <v>507</v>
      </c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</row>
    <row r="254" spans="1:27" outlineLevel="1">
      <c r="A254" s="212"/>
      <c r="B254" s="212" t="s">
        <v>839</v>
      </c>
      <c r="C254" s="212"/>
      <c r="D254" s="429"/>
      <c r="E254" s="212"/>
      <c r="F254" s="590">
        <f>F255</f>
        <v>1535400</v>
      </c>
      <c r="G254" s="541"/>
      <c r="H254" s="218" t="s">
        <v>507</v>
      </c>
      <c r="I254" s="212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231"/>
      <c r="Z254" s="231"/>
      <c r="AA254" s="231"/>
    </row>
    <row r="255" spans="1:27" outlineLevel="1">
      <c r="A255" s="215"/>
      <c r="B255" s="233" t="s">
        <v>1572</v>
      </c>
      <c r="C255" s="233"/>
      <c r="D255" s="429"/>
      <c r="E255" s="233"/>
      <c r="F255" s="591">
        <f>F258+F256</f>
        <v>1535400</v>
      </c>
      <c r="G255" s="541"/>
      <c r="H255" s="507" t="s">
        <v>507</v>
      </c>
      <c r="I255" s="233"/>
      <c r="J255" s="231"/>
      <c r="K255" s="231"/>
      <c r="L255" s="231"/>
      <c r="M255" s="231"/>
      <c r="N255" s="231"/>
      <c r="O255" s="231"/>
      <c r="P255" s="231"/>
      <c r="Q255" s="231"/>
      <c r="R255" s="231"/>
      <c r="S255" s="231"/>
      <c r="T255" s="231"/>
      <c r="U255" s="231"/>
      <c r="V255" s="231"/>
      <c r="W255" s="231"/>
      <c r="X255" s="231"/>
      <c r="Y255" s="231"/>
      <c r="Z255" s="231"/>
      <c r="AA255" s="231"/>
    </row>
    <row r="256" spans="1:27" outlineLevel="1">
      <c r="A256" s="215"/>
      <c r="B256" s="233" t="s">
        <v>1573</v>
      </c>
      <c r="C256" s="233"/>
      <c r="D256" s="429"/>
      <c r="E256" s="233"/>
      <c r="F256" s="591">
        <v>44900</v>
      </c>
      <c r="G256" s="541"/>
      <c r="H256" s="507" t="s">
        <v>507</v>
      </c>
      <c r="I256" s="233"/>
      <c r="J256" s="231"/>
      <c r="K256" s="231"/>
      <c r="L256" s="231"/>
      <c r="M256" s="231"/>
      <c r="N256" s="231"/>
      <c r="O256" s="231"/>
      <c r="P256" s="231"/>
      <c r="Q256" s="231"/>
      <c r="R256" s="231"/>
      <c r="S256" s="231"/>
      <c r="T256" s="231"/>
      <c r="U256" s="231"/>
      <c r="V256" s="231"/>
      <c r="W256" s="231"/>
      <c r="X256" s="231"/>
      <c r="Y256" s="231"/>
      <c r="Z256" s="231"/>
      <c r="AA256" s="231"/>
    </row>
    <row r="257" spans="1:27" outlineLevel="1">
      <c r="A257" s="215"/>
      <c r="B257" s="215"/>
      <c r="C257" s="215" t="s">
        <v>1484</v>
      </c>
      <c r="E257" s="211"/>
      <c r="F257" s="280"/>
      <c r="G257" s="280"/>
      <c r="H257" s="515"/>
      <c r="I257" s="215"/>
      <c r="J257" s="231"/>
      <c r="K257" s="231"/>
      <c r="L257" s="231"/>
      <c r="M257" s="231"/>
      <c r="N257" s="231"/>
      <c r="O257" s="231"/>
      <c r="P257" s="231"/>
      <c r="Q257" s="231"/>
      <c r="R257" s="231"/>
      <c r="S257" s="231"/>
      <c r="T257" s="231"/>
      <c r="U257" s="231"/>
      <c r="V257" s="231"/>
      <c r="W257" s="231"/>
      <c r="X257" s="231"/>
      <c r="Y257" s="231"/>
      <c r="Z257" s="231"/>
      <c r="AA257" s="231"/>
    </row>
    <row r="258" spans="1:27" outlineLevel="1">
      <c r="A258" s="215"/>
      <c r="B258" s="233" t="s">
        <v>1574</v>
      </c>
      <c r="C258" s="233"/>
      <c r="D258" s="429"/>
      <c r="E258" s="233"/>
      <c r="F258" s="591">
        <v>1490500</v>
      </c>
      <c r="G258" s="541"/>
      <c r="H258" s="507" t="s">
        <v>507</v>
      </c>
      <c r="I258" s="233"/>
      <c r="J258" s="231"/>
      <c r="K258" s="231"/>
      <c r="L258" s="231"/>
      <c r="M258" s="231"/>
      <c r="N258" s="231"/>
      <c r="O258" s="231"/>
      <c r="P258" s="231"/>
      <c r="Q258" s="231"/>
      <c r="R258" s="231"/>
      <c r="S258" s="231"/>
      <c r="T258" s="231"/>
      <c r="U258" s="231"/>
      <c r="V258" s="231"/>
      <c r="W258" s="231"/>
      <c r="X258" s="231"/>
      <c r="Y258" s="231"/>
      <c r="Z258" s="231"/>
      <c r="AA258" s="231"/>
    </row>
    <row r="259" spans="1:27" outlineLevel="1">
      <c r="A259" s="215"/>
      <c r="B259" s="215"/>
      <c r="C259" s="220" t="s">
        <v>1487</v>
      </c>
      <c r="E259" s="211"/>
      <c r="F259" s="215"/>
      <c r="G259" s="215"/>
      <c r="H259" s="508"/>
      <c r="I259" s="283"/>
      <c r="J259" s="231"/>
      <c r="K259" s="231"/>
      <c r="L259" s="231"/>
      <c r="M259" s="231"/>
      <c r="N259" s="231"/>
      <c r="O259" s="231"/>
      <c r="P259" s="231"/>
      <c r="Q259" s="231"/>
      <c r="R259" s="231"/>
      <c r="S259" s="231"/>
      <c r="T259" s="231"/>
      <c r="U259" s="231"/>
      <c r="V259" s="231"/>
      <c r="W259" s="231"/>
      <c r="X259" s="231"/>
      <c r="Y259" s="231"/>
      <c r="Z259" s="231"/>
      <c r="AA259" s="231"/>
    </row>
    <row r="260" spans="1:27" outlineLevel="1">
      <c r="A260" s="215"/>
      <c r="B260" s="215"/>
      <c r="C260" s="220" t="s">
        <v>1575</v>
      </c>
      <c r="E260" s="211"/>
      <c r="F260" s="215"/>
      <c r="G260" s="215"/>
      <c r="H260" s="508"/>
      <c r="I260" s="283"/>
      <c r="J260" s="231"/>
      <c r="K260" s="231"/>
      <c r="L260" s="231"/>
      <c r="M260" s="231"/>
      <c r="N260" s="231"/>
      <c r="O260" s="231"/>
      <c r="P260" s="231"/>
      <c r="Q260" s="231"/>
      <c r="R260" s="231"/>
      <c r="S260" s="231"/>
      <c r="T260" s="231"/>
      <c r="U260" s="231"/>
      <c r="V260" s="231"/>
      <c r="W260" s="231"/>
      <c r="X260" s="231"/>
      <c r="Y260" s="231"/>
      <c r="Z260" s="231"/>
      <c r="AA260" s="231"/>
    </row>
    <row r="261" spans="1:27" outlineLevel="1">
      <c r="A261" s="215"/>
      <c r="B261" s="215"/>
      <c r="C261" s="220" t="s">
        <v>1576</v>
      </c>
      <c r="E261" s="211"/>
      <c r="F261" s="215"/>
      <c r="G261" s="215"/>
      <c r="H261" s="508"/>
      <c r="I261" s="283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1"/>
      <c r="AA261" s="231"/>
    </row>
    <row r="262" spans="1:27" outlineLevel="1">
      <c r="A262" s="215"/>
      <c r="B262" s="215"/>
      <c r="C262" s="220" t="s">
        <v>1577</v>
      </c>
      <c r="E262" s="211"/>
      <c r="F262" s="215"/>
      <c r="G262" s="215"/>
      <c r="H262" s="508"/>
      <c r="I262" s="283"/>
      <c r="J262" s="231"/>
      <c r="K262" s="231"/>
      <c r="L262" s="231"/>
      <c r="M262" s="231"/>
      <c r="N262" s="231"/>
      <c r="O262" s="231"/>
      <c r="P262" s="231"/>
      <c r="Q262" s="231"/>
      <c r="R262" s="231"/>
      <c r="S262" s="231"/>
      <c r="T262" s="231"/>
      <c r="U262" s="231"/>
      <c r="V262" s="231"/>
      <c r="W262" s="231"/>
      <c r="X262" s="231"/>
      <c r="Y262" s="231"/>
      <c r="Z262" s="231"/>
      <c r="AA262" s="231"/>
    </row>
    <row r="263" spans="1:27" s="268" customFormat="1" outlineLevel="1">
      <c r="A263" s="215"/>
      <c r="B263" s="215"/>
      <c r="C263" s="220"/>
      <c r="D263" s="424"/>
      <c r="F263" s="215"/>
      <c r="G263" s="215"/>
      <c r="H263" s="508"/>
      <c r="I263" s="283"/>
      <c r="J263" s="231"/>
      <c r="K263" s="231"/>
      <c r="L263" s="231"/>
      <c r="M263" s="231"/>
      <c r="N263" s="231"/>
      <c r="O263" s="231"/>
      <c r="P263" s="231"/>
      <c r="Q263" s="231"/>
      <c r="R263" s="231"/>
      <c r="S263" s="231"/>
      <c r="T263" s="231"/>
      <c r="U263" s="231"/>
      <c r="V263" s="231"/>
      <c r="W263" s="231"/>
      <c r="X263" s="231"/>
      <c r="Y263" s="231"/>
      <c r="Z263" s="231"/>
      <c r="AA263" s="231"/>
    </row>
    <row r="264" spans="1:27" outlineLevel="1">
      <c r="A264" s="212"/>
      <c r="B264" s="212" t="s">
        <v>842</v>
      </c>
      <c r="C264" s="212"/>
      <c r="D264" s="429"/>
      <c r="E264" s="212"/>
      <c r="F264" s="590">
        <f t="shared" ref="F264:F265" si="3">F265</f>
        <v>154200</v>
      </c>
      <c r="G264" s="541"/>
      <c r="H264" s="218" t="s">
        <v>507</v>
      </c>
      <c r="I264" s="212"/>
      <c r="J264" s="231"/>
      <c r="K264" s="231"/>
      <c r="L264" s="231"/>
      <c r="M264" s="231"/>
      <c r="N264" s="231"/>
      <c r="O264" s="231"/>
      <c r="P264" s="231"/>
      <c r="Q264" s="231"/>
      <c r="R264" s="231"/>
      <c r="S264" s="231"/>
      <c r="T264" s="231"/>
      <c r="U264" s="231"/>
      <c r="V264" s="231"/>
      <c r="W264" s="231"/>
      <c r="X264" s="231"/>
      <c r="Y264" s="231"/>
      <c r="Z264" s="231"/>
      <c r="AA264" s="231"/>
    </row>
    <row r="265" spans="1:27" outlineLevel="1">
      <c r="A265" s="212"/>
      <c r="B265" s="212" t="s">
        <v>1395</v>
      </c>
      <c r="C265" s="212"/>
      <c r="D265" s="429"/>
      <c r="E265" s="212"/>
      <c r="F265" s="590">
        <f t="shared" si="3"/>
        <v>154200</v>
      </c>
      <c r="G265" s="541"/>
      <c r="H265" s="218" t="s">
        <v>507</v>
      </c>
      <c r="I265" s="212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</row>
    <row r="266" spans="1:27" outlineLevel="1">
      <c r="A266" s="212"/>
      <c r="B266" s="212" t="s">
        <v>1534</v>
      </c>
      <c r="C266" s="212"/>
      <c r="D266" s="429"/>
      <c r="E266" s="212"/>
      <c r="F266" s="590">
        <f>H267</f>
        <v>154200</v>
      </c>
      <c r="G266" s="541"/>
      <c r="H266" s="218" t="s">
        <v>507</v>
      </c>
      <c r="I266" s="212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</row>
    <row r="267" spans="1:27" outlineLevel="1">
      <c r="A267" s="281"/>
      <c r="B267" s="281"/>
      <c r="C267" s="281" t="s">
        <v>853</v>
      </c>
      <c r="D267" s="417"/>
      <c r="E267" s="281" t="s">
        <v>854</v>
      </c>
      <c r="F267" s="285"/>
      <c r="G267" s="285"/>
      <c r="H267" s="418">
        <v>154200</v>
      </c>
      <c r="I267" s="504" t="s">
        <v>507</v>
      </c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</row>
    <row r="268" spans="1:27" s="268" customFormat="1" outlineLevel="1">
      <c r="A268" s="281"/>
      <c r="B268" s="281"/>
      <c r="C268" s="281"/>
      <c r="D268" s="417"/>
      <c r="E268" s="281"/>
      <c r="F268" s="285"/>
      <c r="G268" s="285"/>
      <c r="H268" s="418"/>
      <c r="I268" s="310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</row>
    <row r="269" spans="1:27" s="268" customFormat="1" outlineLevel="1">
      <c r="A269" s="281"/>
      <c r="B269" s="212" t="s">
        <v>1302</v>
      </c>
      <c r="C269" s="212"/>
      <c r="D269" s="429"/>
      <c r="E269" s="212"/>
      <c r="F269" s="590">
        <f>SUM(H270:H272)</f>
        <v>467900</v>
      </c>
      <c r="G269" s="541"/>
      <c r="H269" s="218" t="s">
        <v>507</v>
      </c>
      <c r="I269" s="212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</row>
    <row r="270" spans="1:27" s="268" customFormat="1" outlineLevel="1">
      <c r="A270" s="281"/>
      <c r="B270" s="281"/>
      <c r="C270" s="281" t="s">
        <v>855</v>
      </c>
      <c r="D270" s="516" t="s">
        <v>1212</v>
      </c>
      <c r="E270" s="220" t="s">
        <v>1218</v>
      </c>
      <c r="F270" s="285"/>
      <c r="G270" s="285"/>
      <c r="H270" s="418">
        <v>417900</v>
      </c>
      <c r="I270" s="504" t="s">
        <v>507</v>
      </c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</row>
    <row r="271" spans="1:27" s="268" customFormat="1" outlineLevel="1">
      <c r="A271" s="281"/>
      <c r="B271" s="281"/>
      <c r="C271" s="281" t="s">
        <v>847</v>
      </c>
      <c r="D271" s="516" t="s">
        <v>1213</v>
      </c>
      <c r="E271" s="220" t="s">
        <v>1219</v>
      </c>
      <c r="F271" s="285"/>
      <c r="G271" s="285"/>
      <c r="H271" s="211"/>
      <c r="I271" s="512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</row>
    <row r="272" spans="1:27" s="268" customFormat="1" outlineLevel="1">
      <c r="A272" s="281"/>
      <c r="B272" s="281"/>
      <c r="C272" s="281"/>
      <c r="D272" s="417"/>
      <c r="E272" s="409" t="s">
        <v>1220</v>
      </c>
      <c r="F272" s="285"/>
      <c r="G272" s="285"/>
      <c r="H272" s="419">
        <v>50000</v>
      </c>
      <c r="I272" s="517" t="s">
        <v>507</v>
      </c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</row>
    <row r="273" spans="1:27" s="268" customFormat="1" outlineLevel="1">
      <c r="A273" s="281"/>
      <c r="B273" s="281"/>
      <c r="C273" s="281"/>
      <c r="D273" s="417"/>
      <c r="E273" s="281"/>
      <c r="F273" s="285"/>
      <c r="G273" s="285"/>
      <c r="H273" s="418"/>
      <c r="I273" s="310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</row>
    <row r="274" spans="1:27" s="268" customFormat="1" outlineLevel="1">
      <c r="A274" s="281"/>
      <c r="B274" s="281"/>
      <c r="C274" s="281"/>
      <c r="D274" s="417"/>
      <c r="E274" s="281"/>
      <c r="F274" s="285"/>
      <c r="G274" s="285"/>
      <c r="H274" s="418"/>
      <c r="I274" s="310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</row>
    <row r="275" spans="1:27" s="268" customFormat="1" outlineLevel="1">
      <c r="A275" s="281"/>
      <c r="B275" s="281"/>
      <c r="C275" s="281"/>
      <c r="D275" s="417"/>
      <c r="E275" s="281"/>
      <c r="F275" s="285"/>
      <c r="G275" s="285"/>
      <c r="H275" s="418"/>
      <c r="I275" s="310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</row>
    <row r="276" spans="1:27" s="268" customFormat="1" outlineLevel="1">
      <c r="A276" s="281"/>
      <c r="B276" s="281"/>
      <c r="C276" s="281"/>
      <c r="D276" s="417"/>
      <c r="E276" s="281"/>
      <c r="F276" s="285"/>
      <c r="G276" s="285"/>
      <c r="H276" s="418"/>
      <c r="I276" s="310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</row>
    <row r="277" spans="1:27" s="268" customFormat="1" outlineLevel="1">
      <c r="A277" s="281"/>
      <c r="B277" s="281"/>
      <c r="C277" s="281"/>
      <c r="D277" s="417"/>
      <c r="E277" s="281"/>
      <c r="F277" s="285"/>
      <c r="G277" s="285"/>
      <c r="H277" s="418"/>
      <c r="I277" s="310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</row>
    <row r="278" spans="1:27" s="268" customFormat="1" outlineLevel="1">
      <c r="A278" s="281"/>
      <c r="B278" s="281"/>
      <c r="C278" s="281"/>
      <c r="D278" s="417"/>
      <c r="E278" s="281"/>
      <c r="F278" s="285"/>
      <c r="G278" s="285"/>
      <c r="H278" s="418"/>
      <c r="I278" s="310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</row>
    <row r="279" spans="1:27" s="268" customFormat="1" outlineLevel="1">
      <c r="A279" s="281"/>
      <c r="B279" s="281"/>
      <c r="C279" s="281"/>
      <c r="D279" s="417"/>
      <c r="E279" s="281"/>
      <c r="F279" s="285"/>
      <c r="G279" s="285"/>
      <c r="H279" s="418"/>
      <c r="I279" s="310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</row>
    <row r="280" spans="1:27" s="268" customFormat="1" outlineLevel="1">
      <c r="A280" s="281"/>
      <c r="B280" s="281"/>
      <c r="C280" s="281"/>
      <c r="D280" s="417"/>
      <c r="E280" s="281"/>
      <c r="F280" s="285"/>
      <c r="G280" s="285"/>
      <c r="H280" s="418"/>
      <c r="I280" s="310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</row>
    <row r="281" spans="1:27" s="268" customFormat="1" outlineLevel="1">
      <c r="A281" s="281"/>
      <c r="B281" s="281"/>
      <c r="C281" s="281"/>
      <c r="D281" s="417"/>
      <c r="E281" s="281"/>
      <c r="F281" s="285"/>
      <c r="G281" s="285"/>
      <c r="H281" s="418"/>
      <c r="I281" s="310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</row>
    <row r="282" spans="1:27" s="268" customFormat="1" outlineLevel="1">
      <c r="A282" s="281"/>
      <c r="B282" s="281"/>
      <c r="C282" s="281"/>
      <c r="D282" s="417"/>
      <c r="E282" s="281"/>
      <c r="F282" s="285"/>
      <c r="G282" s="285"/>
      <c r="H282" s="418"/>
      <c r="I282" s="310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</row>
    <row r="283" spans="1:27" s="268" customFormat="1" outlineLevel="1">
      <c r="A283" s="281"/>
      <c r="B283" s="281"/>
      <c r="C283" s="281"/>
      <c r="D283" s="417"/>
      <c r="E283" s="281"/>
      <c r="F283" s="285"/>
      <c r="G283" s="285"/>
      <c r="H283" s="418"/>
      <c r="I283" s="310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</row>
    <row r="284" spans="1:27" s="268" customFormat="1" outlineLevel="1">
      <c r="A284" s="281"/>
      <c r="B284" s="281"/>
      <c r="C284" s="281"/>
      <c r="D284" s="417"/>
      <c r="E284" s="281"/>
      <c r="F284" s="285"/>
      <c r="G284" s="285"/>
      <c r="H284" s="418"/>
      <c r="I284" s="310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</row>
    <row r="285" spans="1:27" s="268" customFormat="1" outlineLevel="1">
      <c r="A285" s="281"/>
      <c r="B285" s="281"/>
      <c r="C285" s="281"/>
      <c r="D285" s="417"/>
      <c r="E285" s="281"/>
      <c r="F285" s="285"/>
      <c r="G285" s="285"/>
      <c r="H285" s="418"/>
      <c r="I285" s="310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</row>
    <row r="286" spans="1:27" s="268" customFormat="1" outlineLevel="1">
      <c r="A286" s="281"/>
      <c r="B286" s="281"/>
      <c r="C286" s="281"/>
      <c r="D286" s="417"/>
      <c r="E286" s="281"/>
      <c r="F286" s="285"/>
      <c r="G286" s="285"/>
      <c r="H286" s="418"/>
      <c r="I286" s="310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</row>
    <row r="287" spans="1:27" outlineLevel="1">
      <c r="A287" s="212"/>
      <c r="B287" s="212"/>
      <c r="C287" s="212"/>
      <c r="D287" s="429"/>
      <c r="E287" s="212"/>
      <c r="F287" s="271"/>
      <c r="G287" s="271"/>
      <c r="H287" s="269"/>
      <c r="I287" s="212"/>
      <c r="J287" s="231"/>
      <c r="K287" s="231"/>
      <c r="L287" s="231"/>
      <c r="M287" s="231"/>
      <c r="N287" s="231"/>
      <c r="O287" s="231"/>
      <c r="P287" s="231"/>
      <c r="Q287" s="231"/>
      <c r="R287" s="231"/>
      <c r="S287" s="231"/>
      <c r="T287" s="231"/>
      <c r="U287" s="231"/>
      <c r="V287" s="231"/>
      <c r="W287" s="231"/>
      <c r="X287" s="231"/>
      <c r="Y287" s="231"/>
      <c r="Z287" s="231"/>
      <c r="AA287" s="231"/>
    </row>
    <row r="288" spans="1:27" s="268" customFormat="1" outlineLevel="1">
      <c r="A288" s="212"/>
      <c r="B288" s="212"/>
      <c r="C288" s="212"/>
      <c r="D288" s="429"/>
      <c r="E288" s="212"/>
      <c r="F288" s="528"/>
      <c r="G288" s="528"/>
      <c r="H288" s="524"/>
      <c r="I288" s="212"/>
      <c r="J288" s="231"/>
      <c r="K288" s="231"/>
      <c r="L288" s="231"/>
      <c r="M288" s="231"/>
      <c r="N288" s="231"/>
      <c r="O288" s="231"/>
      <c r="P288" s="231"/>
      <c r="Q288" s="231"/>
      <c r="R288" s="231"/>
      <c r="S288" s="231"/>
      <c r="T288" s="231"/>
      <c r="U288" s="231"/>
      <c r="V288" s="231"/>
      <c r="W288" s="231"/>
      <c r="X288" s="231"/>
      <c r="Y288" s="231"/>
      <c r="Z288" s="231"/>
      <c r="AA288" s="231"/>
    </row>
    <row r="289" spans="1:27">
      <c r="A289" s="223"/>
      <c r="B289" s="212" t="s">
        <v>762</v>
      </c>
      <c r="C289" s="212"/>
      <c r="D289" s="429"/>
      <c r="E289" s="212"/>
      <c r="F289" s="212"/>
      <c r="G289" s="594">
        <v>20012600</v>
      </c>
      <c r="H289" s="541"/>
      <c r="I289" s="218" t="s">
        <v>507</v>
      </c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  <c r="Z289" s="212"/>
      <c r="AA289" s="212"/>
    </row>
    <row r="290" spans="1:27" outlineLevel="1">
      <c r="A290" s="212"/>
      <c r="B290" s="212" t="s">
        <v>839</v>
      </c>
      <c r="C290" s="212"/>
      <c r="D290" s="429"/>
      <c r="E290" s="212"/>
      <c r="F290" s="590">
        <f>F291</f>
        <v>20012600</v>
      </c>
      <c r="G290" s="541"/>
      <c r="H290" s="218" t="s">
        <v>507</v>
      </c>
      <c r="I290" s="212"/>
      <c r="J290" s="231"/>
      <c r="K290" s="231"/>
      <c r="L290" s="231"/>
      <c r="M290" s="231"/>
      <c r="N290" s="231"/>
      <c r="O290" s="231"/>
      <c r="P290" s="231"/>
      <c r="Q290" s="231"/>
      <c r="R290" s="231"/>
      <c r="S290" s="231"/>
      <c r="T290" s="231"/>
      <c r="U290" s="231"/>
      <c r="V290" s="231"/>
      <c r="W290" s="231"/>
      <c r="X290" s="231"/>
      <c r="Y290" s="231"/>
      <c r="Z290" s="231"/>
      <c r="AA290" s="231"/>
    </row>
    <row r="291" spans="1:27" outlineLevel="1">
      <c r="A291" s="215"/>
      <c r="B291" s="233" t="s">
        <v>1460</v>
      </c>
      <c r="C291" s="233"/>
      <c r="D291" s="429"/>
      <c r="E291" s="233"/>
      <c r="F291" s="591">
        <f>SUM(F292,F296,F298)</f>
        <v>20012600</v>
      </c>
      <c r="G291" s="541"/>
      <c r="H291" s="507" t="s">
        <v>507</v>
      </c>
      <c r="I291" s="233"/>
      <c r="J291" s="231"/>
      <c r="K291" s="231"/>
      <c r="L291" s="231"/>
      <c r="M291" s="231"/>
      <c r="N291" s="231"/>
      <c r="O291" s="231"/>
      <c r="P291" s="231"/>
      <c r="Q291" s="231"/>
      <c r="R291" s="231"/>
      <c r="S291" s="231"/>
      <c r="T291" s="231"/>
      <c r="U291" s="231"/>
      <c r="V291" s="231"/>
      <c r="W291" s="231"/>
      <c r="X291" s="231"/>
      <c r="Y291" s="231"/>
      <c r="Z291" s="231"/>
      <c r="AA291" s="231"/>
    </row>
    <row r="292" spans="1:27" outlineLevel="1">
      <c r="A292" s="215"/>
      <c r="B292" s="233" t="s">
        <v>1461</v>
      </c>
      <c r="C292" s="233"/>
      <c r="D292" s="429"/>
      <c r="E292" s="233"/>
      <c r="F292" s="591">
        <v>5742000</v>
      </c>
      <c r="G292" s="541"/>
      <c r="H292" s="507" t="s">
        <v>507</v>
      </c>
      <c r="I292" s="233"/>
      <c r="J292" s="231"/>
      <c r="K292" s="231"/>
      <c r="L292" s="231"/>
      <c r="M292" s="231"/>
      <c r="N292" s="231"/>
      <c r="O292" s="231"/>
      <c r="P292" s="231"/>
      <c r="Q292" s="231"/>
      <c r="R292" s="231"/>
      <c r="S292" s="231"/>
      <c r="T292" s="231"/>
      <c r="U292" s="231"/>
      <c r="V292" s="231"/>
      <c r="W292" s="231"/>
      <c r="X292" s="231"/>
      <c r="Y292" s="231"/>
      <c r="Z292" s="231"/>
      <c r="AA292" s="231"/>
    </row>
    <row r="293" spans="1:27">
      <c r="A293" s="215"/>
      <c r="B293" s="215"/>
      <c r="C293" s="220" t="s">
        <v>1498</v>
      </c>
      <c r="E293" s="211"/>
      <c r="F293" s="215"/>
      <c r="G293" s="215"/>
      <c r="H293" s="508"/>
      <c r="I293" s="283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212"/>
      <c r="W293" s="212"/>
      <c r="X293" s="212"/>
      <c r="Y293" s="212"/>
      <c r="Z293" s="212"/>
      <c r="AA293" s="212"/>
    </row>
    <row r="294" spans="1:27">
      <c r="A294" s="215"/>
      <c r="B294" s="215"/>
      <c r="C294" s="220" t="s">
        <v>1499</v>
      </c>
      <c r="E294" s="211"/>
      <c r="F294" s="215"/>
      <c r="G294" s="215"/>
      <c r="H294" s="508"/>
      <c r="I294" s="283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212"/>
      <c r="Z294" s="212"/>
      <c r="AA294" s="212"/>
    </row>
    <row r="295" spans="1:27">
      <c r="A295" s="215"/>
      <c r="B295" s="215"/>
      <c r="C295" s="220" t="s">
        <v>1500</v>
      </c>
      <c r="E295" s="211"/>
      <c r="F295" s="215"/>
      <c r="G295" s="215"/>
      <c r="H295" s="508"/>
      <c r="I295" s="283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2"/>
      <c r="Z295" s="212"/>
      <c r="AA295" s="212"/>
    </row>
    <row r="296" spans="1:27" outlineLevel="1">
      <c r="A296" s="215"/>
      <c r="B296" s="233" t="s">
        <v>1463</v>
      </c>
      <c r="C296" s="233"/>
      <c r="D296" s="429"/>
      <c r="E296" s="233"/>
      <c r="F296" s="591">
        <v>410100</v>
      </c>
      <c r="G296" s="541"/>
      <c r="H296" s="507" t="s">
        <v>507</v>
      </c>
      <c r="I296" s="233"/>
      <c r="J296" s="231"/>
      <c r="K296" s="231"/>
      <c r="L296" s="231"/>
      <c r="M296" s="231"/>
      <c r="N296" s="231"/>
      <c r="O296" s="231"/>
      <c r="P296" s="231"/>
      <c r="Q296" s="231"/>
      <c r="R296" s="231"/>
      <c r="S296" s="231"/>
      <c r="T296" s="231"/>
      <c r="U296" s="231"/>
      <c r="V296" s="231"/>
      <c r="W296" s="231"/>
      <c r="X296" s="231"/>
      <c r="Y296" s="231"/>
      <c r="Z296" s="231"/>
      <c r="AA296" s="231"/>
    </row>
    <row r="297" spans="1:27" outlineLevel="1">
      <c r="A297" s="215"/>
      <c r="B297" s="215"/>
      <c r="C297" s="220" t="s">
        <v>1474</v>
      </c>
      <c r="E297" s="211"/>
      <c r="F297" s="215"/>
      <c r="G297" s="215"/>
      <c r="H297" s="508"/>
      <c r="I297" s="283"/>
      <c r="J297" s="231"/>
      <c r="K297" s="231"/>
      <c r="L297" s="231"/>
      <c r="M297" s="231"/>
      <c r="N297" s="231"/>
      <c r="O297" s="231"/>
      <c r="P297" s="231"/>
      <c r="Q297" s="231"/>
      <c r="R297" s="231"/>
      <c r="S297" s="231"/>
      <c r="T297" s="231"/>
      <c r="U297" s="231"/>
      <c r="V297" s="231"/>
      <c r="W297" s="231"/>
      <c r="X297" s="231"/>
      <c r="Y297" s="231"/>
      <c r="Z297" s="231"/>
      <c r="AA297" s="231"/>
    </row>
    <row r="298" spans="1:27" outlineLevel="1">
      <c r="A298" s="215"/>
      <c r="B298" s="233" t="s">
        <v>1467</v>
      </c>
      <c r="C298" s="233"/>
      <c r="D298" s="429"/>
      <c r="E298" s="233"/>
      <c r="F298" s="591">
        <v>13860500</v>
      </c>
      <c r="G298" s="541"/>
      <c r="H298" s="507" t="s">
        <v>507</v>
      </c>
      <c r="I298" s="233"/>
      <c r="J298" s="231"/>
      <c r="K298" s="231"/>
      <c r="L298" s="231"/>
      <c r="M298" s="231"/>
      <c r="N298" s="231"/>
      <c r="O298" s="231"/>
      <c r="P298" s="231"/>
      <c r="Q298" s="231"/>
      <c r="R298" s="231"/>
      <c r="S298" s="231"/>
      <c r="T298" s="231"/>
      <c r="U298" s="231"/>
      <c r="V298" s="231"/>
      <c r="W298" s="231"/>
      <c r="X298" s="231"/>
      <c r="Y298" s="231"/>
      <c r="Z298" s="231"/>
      <c r="AA298" s="231"/>
    </row>
    <row r="299" spans="1:27" outlineLevel="1">
      <c r="A299" s="215"/>
      <c r="B299" s="215"/>
      <c r="C299" s="220" t="s">
        <v>1501</v>
      </c>
      <c r="E299" s="281"/>
      <c r="F299" s="215"/>
      <c r="G299" s="215"/>
      <c r="H299" s="508"/>
      <c r="I299" s="283"/>
      <c r="J299" s="231"/>
      <c r="K299" s="231"/>
      <c r="L299" s="231"/>
      <c r="M299" s="231"/>
      <c r="N299" s="231"/>
      <c r="O299" s="231"/>
      <c r="P299" s="231"/>
      <c r="Q299" s="231"/>
      <c r="R299" s="231"/>
      <c r="S299" s="231"/>
      <c r="T299" s="231"/>
      <c r="U299" s="231"/>
      <c r="V299" s="231"/>
      <c r="W299" s="231"/>
      <c r="X299" s="231"/>
      <c r="Y299" s="231"/>
      <c r="Z299" s="231"/>
      <c r="AA299" s="231"/>
    </row>
    <row r="300" spans="1:27" outlineLevel="1">
      <c r="A300" s="215"/>
      <c r="B300" s="215"/>
      <c r="C300" s="220" t="s">
        <v>1478</v>
      </c>
      <c r="E300" s="281"/>
      <c r="F300" s="215"/>
      <c r="G300" s="215"/>
      <c r="H300" s="508"/>
      <c r="I300" s="283"/>
      <c r="J300" s="231"/>
      <c r="K300" s="231"/>
      <c r="L300" s="231"/>
      <c r="M300" s="231"/>
      <c r="N300" s="231"/>
      <c r="O300" s="231"/>
      <c r="P300" s="231"/>
      <c r="Q300" s="231"/>
      <c r="R300" s="231"/>
      <c r="S300" s="231"/>
      <c r="T300" s="231"/>
      <c r="U300" s="231"/>
      <c r="V300" s="231"/>
      <c r="W300" s="231"/>
      <c r="X300" s="231"/>
      <c r="Y300" s="231"/>
      <c r="Z300" s="231"/>
      <c r="AA300" s="231"/>
    </row>
    <row r="301" spans="1:27" outlineLevel="1">
      <c r="A301" s="215"/>
      <c r="B301" s="215"/>
      <c r="C301" s="220" t="s">
        <v>1502</v>
      </c>
      <c r="E301" s="211"/>
      <c r="F301" s="215"/>
      <c r="G301" s="215"/>
      <c r="H301" s="508"/>
      <c r="I301" s="283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1"/>
      <c r="AA301" s="231"/>
    </row>
    <row r="302" spans="1:27" s="268" customFormat="1" outlineLevel="1">
      <c r="A302" s="215"/>
      <c r="B302" s="215"/>
      <c r="C302" s="220"/>
      <c r="D302" s="424"/>
      <c r="F302" s="215"/>
      <c r="G302" s="215"/>
      <c r="H302" s="508"/>
      <c r="I302" s="283"/>
      <c r="J302" s="231"/>
      <c r="K302" s="231"/>
      <c r="L302" s="231"/>
      <c r="M302" s="231"/>
      <c r="N302" s="231"/>
      <c r="O302" s="231"/>
      <c r="P302" s="231"/>
      <c r="Q302" s="231"/>
      <c r="R302" s="231"/>
      <c r="S302" s="231"/>
      <c r="T302" s="231"/>
      <c r="U302" s="231"/>
      <c r="V302" s="231"/>
      <c r="W302" s="231"/>
      <c r="X302" s="231"/>
      <c r="Y302" s="231"/>
      <c r="Z302" s="231"/>
      <c r="AA302" s="231"/>
    </row>
    <row r="303" spans="1:27" s="268" customFormat="1" outlineLevel="1">
      <c r="A303" s="215"/>
      <c r="J303" s="231"/>
      <c r="K303" s="231"/>
      <c r="L303" s="231"/>
      <c r="M303" s="231"/>
      <c r="N303" s="231"/>
      <c r="O303" s="231"/>
      <c r="P303" s="231"/>
      <c r="Q303" s="231"/>
      <c r="R303" s="231"/>
      <c r="S303" s="231"/>
      <c r="T303" s="231"/>
      <c r="U303" s="231"/>
      <c r="V303" s="231"/>
      <c r="W303" s="231"/>
      <c r="X303" s="231"/>
      <c r="Y303" s="231"/>
      <c r="Z303" s="231"/>
      <c r="AA303" s="231"/>
    </row>
    <row r="304" spans="1:27" s="268" customFormat="1" outlineLevel="1">
      <c r="A304" s="215"/>
      <c r="J304" s="231"/>
      <c r="K304" s="231"/>
      <c r="L304" s="231"/>
      <c r="M304" s="231"/>
      <c r="N304" s="231"/>
      <c r="O304" s="231"/>
      <c r="P304" s="231"/>
      <c r="Q304" s="231"/>
      <c r="R304" s="231"/>
      <c r="S304" s="231"/>
      <c r="T304" s="231"/>
      <c r="U304" s="231"/>
      <c r="V304" s="231"/>
      <c r="W304" s="231"/>
      <c r="X304" s="231"/>
      <c r="Y304" s="231"/>
      <c r="Z304" s="231"/>
      <c r="AA304" s="231"/>
    </row>
    <row r="305" spans="1:27" s="268" customFormat="1" outlineLevel="1">
      <c r="A305" s="215"/>
      <c r="J305" s="231"/>
      <c r="K305" s="231"/>
      <c r="L305" s="231"/>
      <c r="M305" s="231"/>
      <c r="N305" s="231"/>
      <c r="O305" s="231"/>
      <c r="P305" s="231"/>
      <c r="Q305" s="231"/>
      <c r="R305" s="231"/>
      <c r="S305" s="231"/>
      <c r="T305" s="231"/>
      <c r="U305" s="231"/>
      <c r="V305" s="231"/>
      <c r="W305" s="231"/>
      <c r="X305" s="231"/>
      <c r="Y305" s="231"/>
      <c r="Z305" s="231"/>
      <c r="AA305" s="231"/>
    </row>
    <row r="306" spans="1:27" s="268" customFormat="1" outlineLevel="1">
      <c r="A306" s="215"/>
      <c r="J306" s="231"/>
      <c r="K306" s="231"/>
      <c r="L306" s="231"/>
      <c r="M306" s="231"/>
      <c r="N306" s="231"/>
      <c r="O306" s="231"/>
      <c r="P306" s="231"/>
      <c r="Q306" s="231"/>
      <c r="R306" s="231"/>
      <c r="S306" s="231"/>
      <c r="T306" s="231"/>
      <c r="U306" s="231"/>
      <c r="V306" s="231"/>
      <c r="W306" s="231"/>
      <c r="X306" s="231"/>
      <c r="Y306" s="231"/>
      <c r="Z306" s="231"/>
      <c r="AA306" s="231"/>
    </row>
    <row r="307" spans="1:27" outlineLevel="1">
      <c r="A307" s="215"/>
      <c r="B307" s="215"/>
      <c r="C307" s="220"/>
      <c r="E307" s="281"/>
      <c r="F307" s="215"/>
      <c r="G307" s="215"/>
      <c r="H307" s="279"/>
      <c r="I307" s="283"/>
      <c r="J307" s="231"/>
      <c r="K307" s="231"/>
      <c r="L307" s="231"/>
      <c r="M307" s="231"/>
      <c r="N307" s="231"/>
      <c r="O307" s="231"/>
      <c r="P307" s="231"/>
      <c r="Q307" s="231"/>
      <c r="R307" s="231"/>
      <c r="S307" s="231"/>
      <c r="T307" s="231"/>
      <c r="U307" s="231"/>
      <c r="V307" s="231"/>
      <c r="W307" s="231"/>
      <c r="X307" s="231"/>
      <c r="Y307" s="231"/>
      <c r="Z307" s="231"/>
      <c r="AA307" s="231"/>
    </row>
    <row r="308" spans="1:27" s="268" customFormat="1" outlineLevel="1">
      <c r="A308" s="215"/>
      <c r="B308" s="215"/>
      <c r="C308" s="220"/>
      <c r="D308" s="424"/>
      <c r="E308" s="281"/>
      <c r="F308" s="215"/>
      <c r="G308" s="215"/>
      <c r="H308" s="279"/>
      <c r="I308" s="283"/>
      <c r="J308" s="231"/>
      <c r="K308" s="231"/>
      <c r="L308" s="231"/>
      <c r="M308" s="231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1"/>
      <c r="Z308" s="231"/>
      <c r="AA308" s="231"/>
    </row>
    <row r="309" spans="1:27" s="268" customFormat="1" outlineLevel="1">
      <c r="A309" s="215"/>
      <c r="B309" s="215"/>
      <c r="C309" s="220"/>
      <c r="D309" s="424"/>
      <c r="E309" s="281"/>
      <c r="F309" s="215"/>
      <c r="G309" s="215"/>
      <c r="H309" s="279"/>
      <c r="I309" s="283"/>
      <c r="J309" s="231"/>
      <c r="K309" s="231"/>
      <c r="L309" s="231"/>
      <c r="M309" s="231"/>
      <c r="N309" s="231"/>
      <c r="O309" s="231"/>
      <c r="P309" s="231"/>
      <c r="Q309" s="231"/>
      <c r="R309" s="231"/>
      <c r="S309" s="231"/>
      <c r="T309" s="231"/>
      <c r="U309" s="231"/>
      <c r="V309" s="231"/>
      <c r="W309" s="231"/>
      <c r="X309" s="231"/>
      <c r="Y309" s="231"/>
      <c r="Z309" s="231"/>
      <c r="AA309" s="231"/>
    </row>
    <row r="310" spans="1:27" s="268" customFormat="1" outlineLevel="1">
      <c r="A310" s="215"/>
      <c r="B310" s="215"/>
      <c r="C310" s="220"/>
      <c r="D310" s="424"/>
      <c r="E310" s="281"/>
      <c r="F310" s="215"/>
      <c r="G310" s="215"/>
      <c r="H310" s="279"/>
      <c r="I310" s="283"/>
      <c r="J310" s="231"/>
      <c r="K310" s="231"/>
      <c r="L310" s="231"/>
      <c r="M310" s="231"/>
      <c r="N310" s="231"/>
      <c r="O310" s="231"/>
      <c r="P310" s="231"/>
      <c r="Q310" s="231"/>
      <c r="R310" s="231"/>
      <c r="S310" s="231"/>
      <c r="T310" s="231"/>
      <c r="U310" s="231"/>
      <c r="V310" s="231"/>
      <c r="W310" s="231"/>
      <c r="X310" s="231"/>
      <c r="Y310" s="231"/>
      <c r="Z310" s="231"/>
      <c r="AA310" s="231"/>
    </row>
    <row r="311" spans="1:27" s="268" customFormat="1" outlineLevel="1">
      <c r="A311" s="215"/>
      <c r="B311" s="215"/>
      <c r="C311" s="220"/>
      <c r="D311" s="424"/>
      <c r="E311" s="281"/>
      <c r="F311" s="215"/>
      <c r="G311" s="215"/>
      <c r="H311" s="279"/>
      <c r="I311" s="283"/>
      <c r="J311" s="231"/>
      <c r="K311" s="231"/>
      <c r="L311" s="231"/>
      <c r="M311" s="231"/>
      <c r="N311" s="231"/>
      <c r="O311" s="231"/>
      <c r="P311" s="231"/>
      <c r="Q311" s="231"/>
      <c r="R311" s="231"/>
      <c r="S311" s="231"/>
      <c r="T311" s="231"/>
      <c r="U311" s="231"/>
      <c r="V311" s="231"/>
      <c r="W311" s="231"/>
      <c r="X311" s="231"/>
      <c r="Y311" s="231"/>
      <c r="Z311" s="231"/>
      <c r="AA311" s="231"/>
    </row>
    <row r="312" spans="1:27" s="268" customFormat="1" outlineLevel="1">
      <c r="A312" s="215"/>
      <c r="B312" s="215"/>
      <c r="C312" s="220"/>
      <c r="D312" s="424"/>
      <c r="E312" s="281"/>
      <c r="F312" s="215"/>
      <c r="G312" s="215"/>
      <c r="H312" s="279"/>
      <c r="I312" s="283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31"/>
      <c r="Y312" s="231"/>
      <c r="Z312" s="231"/>
      <c r="AA312" s="231"/>
    </row>
    <row r="313" spans="1:27" s="268" customFormat="1" outlineLevel="1">
      <c r="A313" s="215"/>
      <c r="B313" s="215"/>
      <c r="C313" s="220"/>
      <c r="D313" s="424"/>
      <c r="E313" s="281"/>
      <c r="F313" s="215"/>
      <c r="G313" s="215"/>
      <c r="H313" s="279"/>
      <c r="I313" s="283"/>
      <c r="J313" s="231"/>
      <c r="K313" s="231"/>
      <c r="L313" s="231"/>
      <c r="M313" s="231"/>
      <c r="N313" s="231"/>
      <c r="O313" s="231"/>
      <c r="P313" s="231"/>
      <c r="Q313" s="231"/>
      <c r="R313" s="231"/>
      <c r="S313" s="231"/>
      <c r="T313" s="231"/>
      <c r="U313" s="231"/>
      <c r="V313" s="231"/>
      <c r="W313" s="231"/>
      <c r="X313" s="231"/>
      <c r="Y313" s="231"/>
      <c r="Z313" s="231"/>
      <c r="AA313" s="231"/>
    </row>
    <row r="314" spans="1:27" s="268" customFormat="1" outlineLevel="1">
      <c r="A314" s="215"/>
      <c r="B314" s="215"/>
      <c r="C314" s="220"/>
      <c r="D314" s="424"/>
      <c r="E314" s="281"/>
      <c r="F314" s="215"/>
      <c r="G314" s="215"/>
      <c r="H314" s="279"/>
      <c r="I314" s="283"/>
      <c r="J314" s="231"/>
      <c r="K314" s="231"/>
      <c r="L314" s="231"/>
      <c r="M314" s="231"/>
      <c r="N314" s="231"/>
      <c r="O314" s="231"/>
      <c r="P314" s="231"/>
      <c r="Q314" s="231"/>
      <c r="R314" s="231"/>
      <c r="S314" s="231"/>
      <c r="T314" s="231"/>
      <c r="U314" s="231"/>
      <c r="V314" s="231"/>
      <c r="W314" s="231"/>
      <c r="X314" s="231"/>
      <c r="Y314" s="231"/>
      <c r="Z314" s="231"/>
      <c r="AA314" s="231"/>
    </row>
    <row r="315" spans="1:27" s="268" customFormat="1" outlineLevel="1">
      <c r="A315" s="215"/>
      <c r="B315" s="215"/>
      <c r="C315" s="220"/>
      <c r="D315" s="424"/>
      <c r="E315" s="281"/>
      <c r="F315" s="215"/>
      <c r="G315" s="215"/>
      <c r="H315" s="279"/>
      <c r="I315" s="283"/>
      <c r="J315" s="231"/>
      <c r="K315" s="231"/>
      <c r="L315" s="231"/>
      <c r="M315" s="231"/>
      <c r="N315" s="231"/>
      <c r="O315" s="231"/>
      <c r="P315" s="231"/>
      <c r="Q315" s="231"/>
      <c r="R315" s="231"/>
      <c r="S315" s="231"/>
      <c r="T315" s="231"/>
      <c r="U315" s="231"/>
      <c r="V315" s="231"/>
      <c r="W315" s="231"/>
      <c r="X315" s="231"/>
      <c r="Y315" s="231"/>
      <c r="Z315" s="231"/>
      <c r="AA315" s="231"/>
    </row>
    <row r="316" spans="1:27" s="268" customFormat="1" outlineLevel="1">
      <c r="A316" s="215"/>
      <c r="B316" s="215"/>
      <c r="C316" s="220"/>
      <c r="D316" s="424"/>
      <c r="E316" s="281"/>
      <c r="F316" s="215"/>
      <c r="G316" s="215"/>
      <c r="H316" s="279"/>
      <c r="I316" s="283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1"/>
      <c r="AA316" s="231"/>
    </row>
    <row r="317" spans="1:27" s="268" customFormat="1" outlineLevel="1">
      <c r="A317" s="215"/>
      <c r="B317" s="215"/>
      <c r="C317" s="220"/>
      <c r="D317" s="424"/>
      <c r="E317" s="281"/>
      <c r="F317" s="215"/>
      <c r="G317" s="215"/>
      <c r="H317" s="279"/>
      <c r="I317" s="283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1"/>
      <c r="AA317" s="231"/>
    </row>
    <row r="318" spans="1:27" s="268" customFormat="1" outlineLevel="1">
      <c r="A318" s="215"/>
      <c r="B318" s="215"/>
      <c r="C318" s="220"/>
      <c r="D318" s="424"/>
      <c r="E318" s="281"/>
      <c r="F318" s="215"/>
      <c r="G318" s="215"/>
      <c r="H318" s="279"/>
      <c r="I318" s="283"/>
      <c r="J318" s="231"/>
      <c r="K318" s="231"/>
      <c r="L318" s="231"/>
      <c r="M318" s="231"/>
      <c r="N318" s="231"/>
      <c r="O318" s="231"/>
      <c r="P318" s="231"/>
      <c r="Q318" s="231"/>
      <c r="R318" s="231"/>
      <c r="S318" s="231"/>
      <c r="T318" s="231"/>
      <c r="U318" s="231"/>
      <c r="V318" s="231"/>
      <c r="W318" s="231"/>
      <c r="X318" s="231"/>
      <c r="Y318" s="231"/>
      <c r="Z318" s="231"/>
      <c r="AA318" s="231"/>
    </row>
    <row r="319" spans="1:27" s="268" customFormat="1" outlineLevel="1">
      <c r="A319" s="215"/>
      <c r="B319" s="215"/>
      <c r="C319" s="220"/>
      <c r="D319" s="424"/>
      <c r="E319" s="281"/>
      <c r="F319" s="215"/>
      <c r="G319" s="215"/>
      <c r="H319" s="279"/>
      <c r="I319" s="283"/>
      <c r="J319" s="231"/>
      <c r="K319" s="231"/>
      <c r="L319" s="231"/>
      <c r="M319" s="231"/>
      <c r="N319" s="231"/>
      <c r="O319" s="231"/>
      <c r="P319" s="231"/>
      <c r="Q319" s="231"/>
      <c r="R319" s="231"/>
      <c r="S319" s="231"/>
      <c r="T319" s="231"/>
      <c r="U319" s="231"/>
      <c r="V319" s="231"/>
      <c r="W319" s="231"/>
      <c r="X319" s="231"/>
      <c r="Y319" s="231"/>
      <c r="Z319" s="231"/>
      <c r="AA319" s="231"/>
    </row>
    <row r="320" spans="1:27" s="268" customFormat="1" outlineLevel="1">
      <c r="A320" s="215"/>
      <c r="B320" s="215"/>
      <c r="C320" s="220"/>
      <c r="D320" s="424"/>
      <c r="E320" s="281"/>
      <c r="F320" s="215"/>
      <c r="G320" s="215"/>
      <c r="H320" s="279"/>
      <c r="I320" s="283"/>
      <c r="J320" s="231"/>
      <c r="K320" s="231"/>
      <c r="L320" s="231"/>
      <c r="M320" s="231"/>
      <c r="N320" s="231"/>
      <c r="O320" s="231"/>
      <c r="P320" s="231"/>
      <c r="Q320" s="231"/>
      <c r="R320" s="231"/>
      <c r="S320" s="231"/>
      <c r="T320" s="231"/>
      <c r="U320" s="231"/>
      <c r="V320" s="231"/>
      <c r="W320" s="231"/>
      <c r="X320" s="231"/>
      <c r="Y320" s="231"/>
      <c r="Z320" s="231"/>
      <c r="AA320" s="231"/>
    </row>
    <row r="321" spans="1:27" s="268" customFormat="1" outlineLevel="1">
      <c r="A321" s="215"/>
      <c r="B321" s="215"/>
      <c r="C321" s="220"/>
      <c r="D321" s="424"/>
      <c r="E321" s="281"/>
      <c r="F321" s="215"/>
      <c r="G321" s="215"/>
      <c r="H321" s="279"/>
      <c r="I321" s="283"/>
      <c r="J321" s="231"/>
      <c r="K321" s="231"/>
      <c r="L321" s="231"/>
      <c r="M321" s="231"/>
      <c r="N321" s="231"/>
      <c r="O321" s="231"/>
      <c r="P321" s="231"/>
      <c r="Q321" s="231"/>
      <c r="R321" s="231"/>
      <c r="S321" s="231"/>
      <c r="T321" s="231"/>
      <c r="U321" s="231"/>
      <c r="V321" s="231"/>
      <c r="W321" s="231"/>
      <c r="X321" s="231"/>
      <c r="Y321" s="231"/>
      <c r="Z321" s="231"/>
      <c r="AA321" s="231"/>
    </row>
    <row r="322" spans="1:27" s="268" customFormat="1" outlineLevel="1">
      <c r="A322" s="215"/>
      <c r="B322" s="215"/>
      <c r="C322" s="220"/>
      <c r="D322" s="424"/>
      <c r="E322" s="281"/>
      <c r="F322" s="215"/>
      <c r="G322" s="215"/>
      <c r="H322" s="279"/>
      <c r="I322" s="283"/>
      <c r="J322" s="231"/>
      <c r="K322" s="231"/>
      <c r="L322" s="231"/>
      <c r="M322" s="231"/>
      <c r="N322" s="231"/>
      <c r="O322" s="231"/>
      <c r="P322" s="231"/>
      <c r="Q322" s="231"/>
      <c r="R322" s="231"/>
      <c r="S322" s="231"/>
      <c r="T322" s="231"/>
      <c r="U322" s="231"/>
      <c r="V322" s="231"/>
      <c r="W322" s="231"/>
      <c r="X322" s="231"/>
      <c r="Y322" s="231"/>
      <c r="Z322" s="231"/>
      <c r="AA322" s="231"/>
    </row>
    <row r="323" spans="1:27" s="268" customFormat="1" outlineLevel="1">
      <c r="A323" s="215"/>
      <c r="B323" s="215"/>
      <c r="C323" s="220"/>
      <c r="D323" s="424"/>
      <c r="E323" s="281"/>
      <c r="F323" s="215"/>
      <c r="G323" s="215"/>
      <c r="H323" s="279"/>
      <c r="I323" s="283"/>
      <c r="J323" s="231"/>
      <c r="K323" s="231"/>
      <c r="L323" s="231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31"/>
      <c r="Z323" s="231"/>
      <c r="AA323" s="231"/>
    </row>
    <row r="324" spans="1:27" s="268" customFormat="1" outlineLevel="1">
      <c r="A324" s="215"/>
      <c r="B324" s="215"/>
      <c r="C324" s="220"/>
      <c r="D324" s="424"/>
      <c r="E324" s="281"/>
      <c r="F324" s="215"/>
      <c r="G324" s="215"/>
      <c r="H324" s="279"/>
      <c r="I324" s="283"/>
      <c r="J324" s="231"/>
      <c r="K324" s="231"/>
      <c r="L324" s="231"/>
      <c r="M324" s="231"/>
      <c r="N324" s="231"/>
      <c r="O324" s="231"/>
      <c r="P324" s="231"/>
      <c r="Q324" s="231"/>
      <c r="R324" s="231"/>
      <c r="S324" s="231"/>
      <c r="T324" s="231"/>
      <c r="U324" s="231"/>
      <c r="V324" s="231"/>
      <c r="W324" s="231"/>
      <c r="X324" s="231"/>
      <c r="Y324" s="231"/>
      <c r="Z324" s="231"/>
      <c r="AA324" s="231"/>
    </row>
    <row r="325" spans="1:27">
      <c r="A325" s="223"/>
      <c r="B325" s="212" t="s">
        <v>763</v>
      </c>
      <c r="C325" s="212"/>
      <c r="D325" s="429"/>
      <c r="E325" s="212"/>
      <c r="F325" s="212"/>
      <c r="G325" s="594">
        <f>SUM(F326,F341,F346)</f>
        <v>8995700</v>
      </c>
      <c r="H325" s="594"/>
      <c r="I325" s="218" t="s">
        <v>507</v>
      </c>
      <c r="J325" s="212"/>
      <c r="K325" s="212"/>
      <c r="L325" s="212"/>
      <c r="M325" s="212"/>
      <c r="N325" s="212"/>
      <c r="O325" s="212"/>
      <c r="P325" s="212"/>
      <c r="Q325" s="212"/>
      <c r="R325" s="212"/>
      <c r="S325" s="212"/>
      <c r="T325" s="212"/>
      <c r="U325" s="212"/>
      <c r="V325" s="212"/>
      <c r="W325" s="212"/>
      <c r="X325" s="212"/>
      <c r="Y325" s="212"/>
      <c r="Z325" s="212"/>
      <c r="AA325" s="212"/>
    </row>
    <row r="326" spans="1:27" outlineLevel="1">
      <c r="A326" s="212"/>
      <c r="B326" s="212" t="s">
        <v>839</v>
      </c>
      <c r="C326" s="212"/>
      <c r="D326" s="429"/>
      <c r="E326" s="212"/>
      <c r="F326" s="590">
        <f>SUM(F327,F338)</f>
        <v>6840700</v>
      </c>
      <c r="G326" s="541"/>
      <c r="H326" s="218" t="s">
        <v>507</v>
      </c>
      <c r="I326" s="212"/>
      <c r="J326" s="231"/>
      <c r="K326" s="231"/>
      <c r="L326" s="231"/>
      <c r="M326" s="231"/>
      <c r="N326" s="231"/>
      <c r="O326" s="231"/>
      <c r="P326" s="231"/>
      <c r="Q326" s="231"/>
      <c r="R326" s="231"/>
      <c r="S326" s="231"/>
      <c r="T326" s="231"/>
      <c r="U326" s="231"/>
      <c r="V326" s="231"/>
      <c r="W326" s="231"/>
      <c r="X326" s="231"/>
      <c r="Y326" s="231"/>
      <c r="Z326" s="231"/>
      <c r="AA326" s="231"/>
    </row>
    <row r="327" spans="1:27" outlineLevel="1">
      <c r="A327" s="215"/>
      <c r="B327" s="233" t="s">
        <v>1460</v>
      </c>
      <c r="C327" s="233"/>
      <c r="D327" s="429"/>
      <c r="E327" s="233"/>
      <c r="F327" s="591">
        <f>SUM(F328,F330,F334)</f>
        <v>6564900</v>
      </c>
      <c r="G327" s="541"/>
      <c r="H327" s="507" t="s">
        <v>507</v>
      </c>
      <c r="I327" s="233"/>
      <c r="J327" s="231"/>
      <c r="K327" s="231"/>
      <c r="L327" s="231"/>
      <c r="M327" s="231"/>
      <c r="N327" s="231"/>
      <c r="O327" s="231"/>
      <c r="P327" s="231"/>
      <c r="Q327" s="231"/>
      <c r="R327" s="231"/>
      <c r="S327" s="231"/>
      <c r="T327" s="231"/>
      <c r="U327" s="231"/>
      <c r="V327" s="231"/>
      <c r="W327" s="231"/>
      <c r="X327" s="231"/>
      <c r="Y327" s="231"/>
      <c r="Z327" s="231"/>
      <c r="AA327" s="231"/>
    </row>
    <row r="328" spans="1:27" outlineLevel="1">
      <c r="A328" s="215"/>
      <c r="B328" s="233" t="s">
        <v>1461</v>
      </c>
      <c r="C328" s="233"/>
      <c r="D328" s="429"/>
      <c r="E328" s="233"/>
      <c r="F328" s="591">
        <v>1074200</v>
      </c>
      <c r="G328" s="541"/>
      <c r="H328" s="507" t="s">
        <v>507</v>
      </c>
      <c r="I328" s="233"/>
      <c r="J328" s="231"/>
      <c r="K328" s="231"/>
      <c r="L328" s="231"/>
      <c r="M328" s="231"/>
      <c r="N328" s="231"/>
      <c r="O328" s="231"/>
      <c r="P328" s="231"/>
      <c r="Q328" s="231"/>
      <c r="R328" s="231"/>
      <c r="S328" s="231"/>
      <c r="T328" s="231"/>
      <c r="U328" s="231"/>
      <c r="V328" s="231"/>
      <c r="W328" s="231"/>
      <c r="X328" s="231"/>
      <c r="Y328" s="231"/>
      <c r="Z328" s="231"/>
      <c r="AA328" s="231"/>
    </row>
    <row r="329" spans="1:27">
      <c r="A329" s="215"/>
      <c r="B329" s="215"/>
      <c r="C329" s="220" t="s">
        <v>1462</v>
      </c>
      <c r="F329" s="215"/>
      <c r="G329" s="215"/>
      <c r="H329" s="508"/>
      <c r="I329" s="283"/>
      <c r="J329" s="212"/>
      <c r="K329" s="212"/>
      <c r="L329" s="212"/>
      <c r="M329" s="212"/>
      <c r="N329" s="212"/>
      <c r="O329" s="212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  <c r="Z329" s="212"/>
      <c r="AA329" s="212"/>
    </row>
    <row r="330" spans="1:27">
      <c r="A330" s="215"/>
      <c r="B330" s="233" t="s">
        <v>1463</v>
      </c>
      <c r="C330" s="233"/>
      <c r="D330" s="429"/>
      <c r="E330" s="233"/>
      <c r="F330" s="591">
        <v>2113200</v>
      </c>
      <c r="G330" s="541"/>
      <c r="H330" s="507" t="s">
        <v>507</v>
      </c>
      <c r="I330" s="233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  <c r="Y330" s="214"/>
      <c r="Z330" s="214"/>
      <c r="AA330" s="214"/>
    </row>
    <row r="331" spans="1:27" outlineLevel="1">
      <c r="A331" s="215"/>
      <c r="B331" s="215"/>
      <c r="C331" s="220" t="s">
        <v>1503</v>
      </c>
      <c r="E331" s="211"/>
      <c r="F331" s="215"/>
      <c r="G331" s="215"/>
      <c r="H331" s="279"/>
      <c r="I331" s="283"/>
      <c r="J331" s="231"/>
      <c r="K331" s="231"/>
      <c r="L331" s="231"/>
      <c r="M331" s="231"/>
      <c r="N331" s="231"/>
      <c r="O331" s="231"/>
      <c r="P331" s="231"/>
      <c r="Q331" s="231"/>
      <c r="R331" s="231"/>
      <c r="S331" s="231"/>
      <c r="T331" s="231"/>
      <c r="U331" s="231"/>
      <c r="V331" s="231"/>
      <c r="W331" s="231"/>
      <c r="X331" s="231"/>
      <c r="Y331" s="231"/>
      <c r="Z331" s="231"/>
      <c r="AA331" s="231"/>
    </row>
    <row r="332" spans="1:27" outlineLevel="1">
      <c r="A332" s="215"/>
      <c r="B332" s="215"/>
      <c r="C332" s="220" t="s">
        <v>1474</v>
      </c>
      <c r="E332" s="211"/>
      <c r="F332" s="215"/>
      <c r="G332" s="215"/>
      <c r="H332" s="279"/>
      <c r="I332" s="283"/>
      <c r="J332" s="231"/>
      <c r="K332" s="231"/>
      <c r="L332" s="231"/>
      <c r="M332" s="231"/>
      <c r="N332" s="231"/>
      <c r="O332" s="231"/>
      <c r="P332" s="231"/>
      <c r="Q332" s="231"/>
      <c r="R332" s="231"/>
      <c r="S332" s="231"/>
      <c r="T332" s="231"/>
      <c r="U332" s="231"/>
      <c r="V332" s="231"/>
      <c r="W332" s="231"/>
      <c r="X332" s="231"/>
      <c r="Y332" s="231"/>
      <c r="Z332" s="231"/>
      <c r="AA332" s="231"/>
    </row>
    <row r="333" spans="1:27" outlineLevel="1">
      <c r="A333" s="215"/>
      <c r="B333" s="215"/>
      <c r="C333" s="220" t="s">
        <v>1504</v>
      </c>
      <c r="E333" s="211"/>
      <c r="F333" s="215"/>
      <c r="G333" s="215"/>
      <c r="H333" s="279"/>
      <c r="I333" s="283"/>
      <c r="J333" s="231"/>
      <c r="K333" s="231"/>
      <c r="L333" s="231"/>
      <c r="M333" s="231"/>
      <c r="N333" s="231"/>
      <c r="O333" s="231"/>
      <c r="P333" s="231"/>
      <c r="Q333" s="231"/>
      <c r="R333" s="231"/>
      <c r="S333" s="231"/>
      <c r="T333" s="231"/>
      <c r="U333" s="231"/>
      <c r="V333" s="231"/>
      <c r="W333" s="231"/>
      <c r="X333" s="231"/>
      <c r="Y333" s="231"/>
      <c r="Z333" s="231"/>
      <c r="AA333" s="231"/>
    </row>
    <row r="334" spans="1:27" outlineLevel="1">
      <c r="A334" s="215"/>
      <c r="B334" s="233" t="s">
        <v>1467</v>
      </c>
      <c r="C334" s="233"/>
      <c r="D334" s="429"/>
      <c r="E334" s="233"/>
      <c r="F334" s="591">
        <v>3377500</v>
      </c>
      <c r="G334" s="541"/>
      <c r="H334" s="507" t="s">
        <v>507</v>
      </c>
      <c r="I334" s="233"/>
      <c r="J334" s="231"/>
      <c r="K334" s="231"/>
      <c r="L334" s="231"/>
      <c r="M334" s="231"/>
      <c r="N334" s="231"/>
      <c r="O334" s="231"/>
      <c r="P334" s="231"/>
      <c r="Q334" s="231"/>
      <c r="R334" s="231"/>
      <c r="S334" s="231"/>
      <c r="T334" s="231"/>
      <c r="U334" s="231"/>
      <c r="V334" s="231"/>
      <c r="W334" s="231"/>
      <c r="X334" s="231"/>
      <c r="Y334" s="231"/>
      <c r="Z334" s="231"/>
      <c r="AA334" s="231"/>
    </row>
    <row r="335" spans="1:27" outlineLevel="1">
      <c r="A335" s="215"/>
      <c r="B335" s="215"/>
      <c r="C335" s="220" t="s">
        <v>1501</v>
      </c>
      <c r="E335" s="281"/>
      <c r="F335" s="215"/>
      <c r="G335" s="215"/>
      <c r="H335" s="508"/>
      <c r="I335" s="283"/>
      <c r="J335" s="231"/>
      <c r="K335" s="231"/>
      <c r="L335" s="231"/>
      <c r="M335" s="231"/>
      <c r="N335" s="231"/>
      <c r="O335" s="231"/>
      <c r="P335" s="231"/>
      <c r="Q335" s="231"/>
      <c r="R335" s="231"/>
      <c r="S335" s="231"/>
      <c r="T335" s="231"/>
      <c r="U335" s="231"/>
      <c r="V335" s="231"/>
      <c r="W335" s="231"/>
      <c r="X335" s="231"/>
      <c r="Y335" s="231"/>
      <c r="Z335" s="231"/>
      <c r="AA335" s="231"/>
    </row>
    <row r="336" spans="1:27" outlineLevel="1">
      <c r="A336" s="215"/>
      <c r="B336" s="215"/>
      <c r="C336" s="220" t="s">
        <v>1505</v>
      </c>
      <c r="E336" s="211"/>
      <c r="F336" s="215"/>
      <c r="G336" s="215"/>
      <c r="H336" s="508"/>
      <c r="I336" s="283"/>
      <c r="J336" s="231"/>
      <c r="K336" s="231"/>
      <c r="L336" s="231"/>
      <c r="M336" s="231"/>
      <c r="N336" s="231"/>
      <c r="O336" s="231"/>
      <c r="P336" s="231"/>
      <c r="Q336" s="231"/>
      <c r="R336" s="231"/>
      <c r="S336" s="231"/>
      <c r="T336" s="231"/>
      <c r="U336" s="231"/>
      <c r="V336" s="231"/>
      <c r="W336" s="231"/>
      <c r="X336" s="231"/>
      <c r="Y336" s="231"/>
      <c r="Z336" s="231"/>
      <c r="AA336" s="231"/>
    </row>
    <row r="337" spans="1:27" outlineLevel="1">
      <c r="A337" s="215"/>
      <c r="B337" s="215"/>
      <c r="C337" s="220" t="s">
        <v>1506</v>
      </c>
      <c r="E337" s="281"/>
      <c r="F337" s="215"/>
      <c r="G337" s="215"/>
      <c r="H337" s="508"/>
      <c r="I337" s="283"/>
      <c r="J337" s="231"/>
      <c r="K337" s="231"/>
      <c r="L337" s="231"/>
      <c r="M337" s="231"/>
      <c r="N337" s="231"/>
      <c r="O337" s="231"/>
      <c r="P337" s="231"/>
      <c r="Q337" s="231"/>
      <c r="R337" s="231"/>
      <c r="S337" s="231"/>
      <c r="T337" s="231"/>
      <c r="U337" s="231"/>
      <c r="V337" s="231"/>
      <c r="W337" s="231"/>
      <c r="X337" s="231"/>
      <c r="Y337" s="231"/>
      <c r="Z337" s="231"/>
      <c r="AA337" s="231"/>
    </row>
    <row r="338" spans="1:27" outlineLevel="1">
      <c r="A338" s="233"/>
      <c r="B338" s="233" t="s">
        <v>1471</v>
      </c>
      <c r="C338" s="234"/>
      <c r="D338" s="429"/>
      <c r="E338" s="235"/>
      <c r="F338" s="596">
        <v>275800</v>
      </c>
      <c r="G338" s="541"/>
      <c r="H338" s="506" t="s">
        <v>507</v>
      </c>
      <c r="I338" s="270"/>
      <c r="J338" s="227"/>
      <c r="K338" s="227"/>
      <c r="L338" s="227"/>
      <c r="M338" s="227"/>
      <c r="N338" s="227"/>
      <c r="O338" s="227"/>
      <c r="P338" s="227"/>
      <c r="Q338" s="227"/>
      <c r="R338" s="227"/>
      <c r="S338" s="227"/>
      <c r="T338" s="227"/>
      <c r="U338" s="227"/>
      <c r="V338" s="227"/>
      <c r="W338" s="227"/>
      <c r="X338" s="227"/>
      <c r="Y338" s="227"/>
      <c r="Z338" s="227"/>
      <c r="AA338" s="227"/>
    </row>
    <row r="339" spans="1:27" outlineLevel="1">
      <c r="A339" s="215"/>
      <c r="B339" s="215"/>
      <c r="C339" s="220" t="s">
        <v>1507</v>
      </c>
      <c r="F339" s="215"/>
      <c r="G339" s="215"/>
      <c r="H339" s="508"/>
      <c r="I339" s="283"/>
      <c r="J339" s="231"/>
      <c r="K339" s="231"/>
      <c r="L339" s="231"/>
      <c r="M339" s="231"/>
      <c r="N339" s="231"/>
      <c r="O339" s="231"/>
      <c r="P339" s="231"/>
      <c r="Q339" s="231"/>
      <c r="R339" s="231"/>
      <c r="S339" s="231"/>
      <c r="T339" s="231"/>
      <c r="U339" s="231"/>
      <c r="V339" s="231"/>
      <c r="W339" s="231"/>
      <c r="X339" s="231"/>
      <c r="Y339" s="231"/>
      <c r="Z339" s="231"/>
      <c r="AA339" s="231"/>
    </row>
    <row r="340" spans="1:27" s="268" customFormat="1" outlineLevel="1">
      <c r="A340" s="215"/>
      <c r="B340" s="215"/>
      <c r="C340" s="220"/>
      <c r="D340" s="424"/>
      <c r="E340" s="440"/>
      <c r="F340" s="215"/>
      <c r="G340" s="215"/>
      <c r="H340" s="508"/>
      <c r="I340" s="283"/>
      <c r="J340" s="231"/>
      <c r="K340" s="231"/>
      <c r="L340" s="231"/>
      <c r="M340" s="231"/>
      <c r="N340" s="231"/>
      <c r="O340" s="231"/>
      <c r="P340" s="231"/>
      <c r="Q340" s="231"/>
      <c r="R340" s="231"/>
      <c r="S340" s="231"/>
      <c r="T340" s="231"/>
      <c r="U340" s="231"/>
      <c r="V340" s="231"/>
      <c r="W340" s="231"/>
      <c r="X340" s="231"/>
      <c r="Y340" s="231"/>
      <c r="Z340" s="231"/>
      <c r="AA340" s="231"/>
    </row>
    <row r="341" spans="1:27" outlineLevel="1">
      <c r="A341" s="233"/>
      <c r="B341" s="233" t="s">
        <v>842</v>
      </c>
      <c r="C341" s="234"/>
      <c r="D341" s="429"/>
      <c r="E341" s="235"/>
      <c r="F341" s="596">
        <f t="shared" ref="F341:F342" si="4">F342</f>
        <v>55000</v>
      </c>
      <c r="G341" s="541"/>
      <c r="H341" s="506" t="s">
        <v>507</v>
      </c>
      <c r="I341" s="270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  <c r="V341" s="233"/>
      <c r="W341" s="233"/>
      <c r="X341" s="233"/>
      <c r="Y341" s="233"/>
      <c r="Z341" s="233"/>
      <c r="AA341" s="233"/>
    </row>
    <row r="342" spans="1:27" outlineLevel="1">
      <c r="A342" s="233"/>
      <c r="B342" s="233" t="s">
        <v>1395</v>
      </c>
      <c r="C342" s="234"/>
      <c r="D342" s="429"/>
      <c r="E342" s="235"/>
      <c r="F342" s="596">
        <f t="shared" si="4"/>
        <v>55000</v>
      </c>
      <c r="G342" s="541"/>
      <c r="H342" s="506" t="s">
        <v>507</v>
      </c>
      <c r="I342" s="270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  <c r="AA342" s="227"/>
    </row>
    <row r="343" spans="1:27" outlineLevel="1">
      <c r="A343" s="233"/>
      <c r="B343" s="233" t="s">
        <v>1534</v>
      </c>
      <c r="C343" s="234"/>
      <c r="D343" s="429"/>
      <c r="E343" s="235"/>
      <c r="F343" s="596">
        <f>H344</f>
        <v>55000</v>
      </c>
      <c r="G343" s="541"/>
      <c r="H343" s="506" t="s">
        <v>507</v>
      </c>
      <c r="I343" s="270"/>
      <c r="J343" s="227"/>
      <c r="K343" s="227"/>
      <c r="L343" s="227"/>
      <c r="M343" s="227"/>
      <c r="N343" s="227"/>
      <c r="O343" s="227"/>
      <c r="P343" s="227"/>
      <c r="Q343" s="227"/>
      <c r="R343" s="227"/>
      <c r="S343" s="227"/>
      <c r="T343" s="227"/>
      <c r="U343" s="227"/>
      <c r="V343" s="227"/>
      <c r="W343" s="227"/>
      <c r="X343" s="227"/>
      <c r="Y343" s="227"/>
      <c r="Z343" s="227"/>
      <c r="AA343" s="227"/>
    </row>
    <row r="344" spans="1:27" outlineLevel="1">
      <c r="A344" s="215"/>
      <c r="B344" s="215"/>
      <c r="C344" s="220" t="s">
        <v>856</v>
      </c>
      <c r="E344" s="220" t="s">
        <v>857</v>
      </c>
      <c r="F344" s="215"/>
      <c r="G344" s="215"/>
      <c r="H344" s="279">
        <v>55000</v>
      </c>
      <c r="I344" s="510" t="s">
        <v>507</v>
      </c>
      <c r="J344" s="231"/>
      <c r="K344" s="231"/>
      <c r="L344" s="231"/>
      <c r="M344" s="231"/>
      <c r="N344" s="231"/>
      <c r="O344" s="231"/>
      <c r="P344" s="231"/>
      <c r="Q344" s="231"/>
      <c r="R344" s="231"/>
      <c r="S344" s="231"/>
      <c r="T344" s="231"/>
      <c r="U344" s="231"/>
      <c r="V344" s="231"/>
      <c r="W344" s="231"/>
      <c r="X344" s="231"/>
      <c r="Y344" s="231"/>
      <c r="Z344" s="231"/>
      <c r="AA344" s="231"/>
    </row>
    <row r="345" spans="1:27" s="268" customFormat="1" outlineLevel="1">
      <c r="A345" s="215"/>
      <c r="B345" s="215"/>
      <c r="C345" s="220"/>
      <c r="D345" s="424"/>
      <c r="E345" s="281"/>
      <c r="F345" s="215"/>
      <c r="G345" s="215"/>
      <c r="H345" s="279"/>
      <c r="I345" s="510"/>
      <c r="J345" s="231"/>
      <c r="K345" s="231"/>
      <c r="L345" s="231"/>
      <c r="M345" s="231"/>
      <c r="N345" s="231"/>
      <c r="O345" s="231"/>
      <c r="P345" s="231"/>
      <c r="Q345" s="231"/>
      <c r="R345" s="231"/>
      <c r="S345" s="231"/>
      <c r="T345" s="231"/>
      <c r="U345" s="231"/>
      <c r="V345" s="231"/>
      <c r="W345" s="231"/>
      <c r="X345" s="231"/>
      <c r="Y345" s="231"/>
      <c r="Z345" s="231"/>
      <c r="AA345" s="231"/>
    </row>
    <row r="346" spans="1:27" outlineLevel="1">
      <c r="A346" s="212"/>
      <c r="B346" s="212" t="s">
        <v>1302</v>
      </c>
      <c r="C346" s="212"/>
      <c r="D346" s="429"/>
      <c r="E346" s="212"/>
      <c r="F346" s="590">
        <f>SUM(H347)</f>
        <v>2100000</v>
      </c>
      <c r="G346" s="541"/>
      <c r="H346" s="218" t="s">
        <v>507</v>
      </c>
      <c r="I346" s="218"/>
      <c r="J346" s="231"/>
      <c r="K346" s="231"/>
      <c r="L346" s="231"/>
      <c r="M346" s="231"/>
      <c r="N346" s="231"/>
      <c r="O346" s="231"/>
      <c r="P346" s="231"/>
      <c r="Q346" s="231"/>
      <c r="R346" s="231"/>
      <c r="S346" s="231"/>
      <c r="T346" s="231"/>
      <c r="U346" s="231"/>
      <c r="V346" s="231"/>
      <c r="W346" s="231"/>
      <c r="X346" s="231"/>
      <c r="Y346" s="231"/>
      <c r="Z346" s="231"/>
      <c r="AA346" s="231"/>
    </row>
    <row r="347" spans="1:27" outlineLevel="1">
      <c r="A347" s="220"/>
      <c r="B347" s="220"/>
      <c r="C347" s="220" t="s">
        <v>855</v>
      </c>
      <c r="E347" s="409" t="s">
        <v>858</v>
      </c>
      <c r="F347" s="220"/>
      <c r="G347" s="220"/>
      <c r="H347" s="278">
        <v>2100000</v>
      </c>
      <c r="I347" s="505" t="s">
        <v>507</v>
      </c>
      <c r="J347" s="228"/>
      <c r="K347" s="228"/>
      <c r="L347" s="228"/>
      <c r="M347" s="228"/>
      <c r="N347" s="228"/>
      <c r="O347" s="228"/>
      <c r="P347" s="228"/>
      <c r="Q347" s="228"/>
      <c r="R347" s="228"/>
      <c r="S347" s="228"/>
      <c r="T347" s="228"/>
      <c r="U347" s="228"/>
      <c r="V347" s="228"/>
      <c r="W347" s="228"/>
      <c r="X347" s="228"/>
      <c r="Y347" s="228"/>
      <c r="Z347" s="228"/>
      <c r="AA347" s="228"/>
    </row>
    <row r="348" spans="1:27" s="268" customFormat="1" outlineLevel="1">
      <c r="A348" s="220"/>
      <c r="B348" s="220"/>
      <c r="C348" s="220"/>
      <c r="D348" s="424"/>
      <c r="E348" s="441"/>
      <c r="F348" s="220"/>
      <c r="G348" s="220"/>
      <c r="H348" s="278"/>
      <c r="I348" s="282"/>
      <c r="J348" s="228"/>
      <c r="K348" s="228"/>
      <c r="L348" s="228"/>
      <c r="M348" s="228"/>
      <c r="N348" s="228"/>
      <c r="O348" s="228"/>
      <c r="P348" s="228"/>
      <c r="Q348" s="228"/>
      <c r="R348" s="228"/>
      <c r="S348" s="228"/>
      <c r="T348" s="228"/>
      <c r="U348" s="228"/>
      <c r="V348" s="228"/>
      <c r="W348" s="228"/>
      <c r="X348" s="228"/>
      <c r="Y348" s="228"/>
      <c r="Z348" s="228"/>
      <c r="AA348" s="228"/>
    </row>
    <row r="349" spans="1:27" s="268" customFormat="1" outlineLevel="1">
      <c r="A349" s="220"/>
      <c r="B349" s="220"/>
      <c r="C349" s="220"/>
      <c r="D349" s="424"/>
      <c r="E349" s="441"/>
      <c r="F349" s="220"/>
      <c r="G349" s="220"/>
      <c r="H349" s="278"/>
      <c r="I349" s="282"/>
      <c r="J349" s="228"/>
      <c r="K349" s="228"/>
      <c r="L349" s="228"/>
      <c r="M349" s="228"/>
      <c r="N349" s="228"/>
      <c r="O349" s="228"/>
      <c r="P349" s="228"/>
      <c r="Q349" s="228"/>
      <c r="R349" s="228"/>
      <c r="S349" s="228"/>
      <c r="T349" s="228"/>
      <c r="U349" s="228"/>
      <c r="V349" s="228"/>
      <c r="W349" s="228"/>
      <c r="X349" s="228"/>
      <c r="Y349" s="228"/>
      <c r="Z349" s="228"/>
      <c r="AA349" s="228"/>
    </row>
    <row r="350" spans="1:27" s="268" customFormat="1" outlineLevel="1">
      <c r="A350" s="220"/>
      <c r="B350" s="220"/>
      <c r="C350" s="220"/>
      <c r="D350" s="424"/>
      <c r="E350" s="441"/>
      <c r="F350" s="220"/>
      <c r="G350" s="220"/>
      <c r="H350" s="278"/>
      <c r="I350" s="282"/>
      <c r="J350" s="228"/>
      <c r="K350" s="228"/>
      <c r="L350" s="228"/>
      <c r="M350" s="228"/>
      <c r="N350" s="228"/>
      <c r="O350" s="228"/>
      <c r="P350" s="228"/>
      <c r="Q350" s="228"/>
      <c r="R350" s="228"/>
      <c r="S350" s="228"/>
      <c r="T350" s="228"/>
      <c r="U350" s="228"/>
      <c r="V350" s="228"/>
      <c r="W350" s="228"/>
      <c r="X350" s="228"/>
      <c r="Y350" s="228"/>
      <c r="Z350" s="228"/>
      <c r="AA350" s="228"/>
    </row>
    <row r="351" spans="1:27" s="268" customFormat="1" outlineLevel="1">
      <c r="A351" s="220"/>
      <c r="B351" s="220"/>
      <c r="C351" s="220"/>
      <c r="D351" s="424"/>
      <c r="E351" s="441"/>
      <c r="F351" s="220"/>
      <c r="G351" s="220"/>
      <c r="H351" s="278"/>
      <c r="I351" s="282"/>
      <c r="J351" s="228"/>
      <c r="K351" s="228"/>
      <c r="L351" s="228"/>
      <c r="M351" s="228"/>
      <c r="N351" s="228"/>
      <c r="O351" s="228"/>
      <c r="P351" s="228"/>
      <c r="Q351" s="228"/>
      <c r="R351" s="228"/>
      <c r="S351" s="228"/>
      <c r="T351" s="228"/>
      <c r="U351" s="228"/>
      <c r="V351" s="228"/>
      <c r="W351" s="228"/>
      <c r="X351" s="228"/>
      <c r="Y351" s="228"/>
      <c r="Z351" s="228"/>
      <c r="AA351" s="228"/>
    </row>
    <row r="352" spans="1:27" s="268" customFormat="1" outlineLevel="1">
      <c r="A352" s="220"/>
      <c r="B352" s="220"/>
      <c r="C352" s="220"/>
      <c r="D352" s="424"/>
      <c r="E352" s="441"/>
      <c r="F352" s="220"/>
      <c r="G352" s="220"/>
      <c r="H352" s="278"/>
      <c r="I352" s="282"/>
      <c r="J352" s="228"/>
      <c r="K352" s="228"/>
      <c r="L352" s="228"/>
      <c r="M352" s="228"/>
      <c r="N352" s="228"/>
      <c r="O352" s="228"/>
      <c r="P352" s="228"/>
      <c r="Q352" s="228"/>
      <c r="R352" s="228"/>
      <c r="S352" s="228"/>
      <c r="T352" s="228"/>
      <c r="U352" s="228"/>
      <c r="V352" s="228"/>
      <c r="W352" s="228"/>
      <c r="X352" s="228"/>
      <c r="Y352" s="228"/>
      <c r="Z352" s="228"/>
      <c r="AA352" s="228"/>
    </row>
    <row r="353" spans="1:27" s="268" customFormat="1" outlineLevel="1">
      <c r="A353" s="220"/>
      <c r="B353" s="220"/>
      <c r="C353" s="220"/>
      <c r="D353" s="424"/>
      <c r="E353" s="441"/>
      <c r="F353" s="220"/>
      <c r="G353" s="220"/>
      <c r="H353" s="278"/>
      <c r="I353" s="282"/>
      <c r="J353" s="228"/>
      <c r="K353" s="228"/>
      <c r="L353" s="228"/>
      <c r="M353" s="228"/>
      <c r="N353" s="228"/>
      <c r="O353" s="228"/>
      <c r="P353" s="228"/>
      <c r="Q353" s="228"/>
      <c r="R353" s="228"/>
      <c r="S353" s="228"/>
      <c r="T353" s="228"/>
      <c r="U353" s="228"/>
      <c r="V353" s="228"/>
      <c r="W353" s="228"/>
      <c r="X353" s="228"/>
      <c r="Y353" s="228"/>
      <c r="Z353" s="228"/>
      <c r="AA353" s="228"/>
    </row>
    <row r="354" spans="1:27" s="268" customFormat="1" outlineLevel="1">
      <c r="A354" s="220"/>
      <c r="B354" s="220"/>
      <c r="C354" s="220"/>
      <c r="D354" s="424"/>
      <c r="E354" s="441"/>
      <c r="F354" s="220"/>
      <c r="G354" s="220"/>
      <c r="H354" s="278"/>
      <c r="I354" s="282"/>
      <c r="J354" s="228"/>
      <c r="K354" s="228"/>
      <c r="L354" s="228"/>
      <c r="M354" s="228"/>
      <c r="N354" s="228"/>
      <c r="O354" s="228"/>
      <c r="P354" s="228"/>
      <c r="Q354" s="228"/>
      <c r="R354" s="228"/>
      <c r="S354" s="228"/>
      <c r="T354" s="228"/>
      <c r="U354" s="228"/>
      <c r="V354" s="228"/>
      <c r="W354" s="228"/>
      <c r="X354" s="228"/>
      <c r="Y354" s="228"/>
      <c r="Z354" s="228"/>
      <c r="AA354" s="228"/>
    </row>
    <row r="355" spans="1:27" s="268" customFormat="1" outlineLevel="1">
      <c r="A355" s="220"/>
      <c r="B355" s="220"/>
      <c r="C355" s="220"/>
      <c r="D355" s="424"/>
      <c r="E355" s="441"/>
      <c r="F355" s="220"/>
      <c r="G355" s="220"/>
      <c r="H355" s="278"/>
      <c r="I355" s="282"/>
      <c r="J355" s="228"/>
      <c r="K355" s="228"/>
      <c r="L355" s="228"/>
      <c r="M355" s="228"/>
      <c r="N355" s="228"/>
      <c r="O355" s="228"/>
      <c r="P355" s="228"/>
      <c r="Q355" s="228"/>
      <c r="R355" s="228"/>
      <c r="S355" s="228"/>
      <c r="T355" s="228"/>
      <c r="U355" s="228"/>
      <c r="V355" s="228"/>
      <c r="W355" s="228"/>
      <c r="X355" s="228"/>
      <c r="Y355" s="228"/>
      <c r="Z355" s="228"/>
      <c r="AA355" s="228"/>
    </row>
    <row r="356" spans="1:27" s="268" customFormat="1" outlineLevel="1">
      <c r="A356" s="220"/>
      <c r="B356" s="220"/>
      <c r="C356" s="220"/>
      <c r="D356" s="424"/>
      <c r="E356" s="441"/>
      <c r="F356" s="220"/>
      <c r="G356" s="220"/>
      <c r="H356" s="278"/>
      <c r="I356" s="282"/>
      <c r="J356" s="228"/>
      <c r="K356" s="228"/>
      <c r="L356" s="228"/>
      <c r="M356" s="228"/>
      <c r="N356" s="228"/>
      <c r="O356" s="228"/>
      <c r="P356" s="228"/>
      <c r="Q356" s="228"/>
      <c r="R356" s="228"/>
      <c r="S356" s="228"/>
      <c r="T356" s="228"/>
      <c r="U356" s="228"/>
      <c r="V356" s="228"/>
      <c r="W356" s="228"/>
      <c r="X356" s="228"/>
      <c r="Y356" s="228"/>
      <c r="Z356" s="228"/>
      <c r="AA356" s="228"/>
    </row>
    <row r="357" spans="1:27" s="268" customFormat="1" outlineLevel="1">
      <c r="A357" s="220"/>
      <c r="B357" s="220"/>
      <c r="C357" s="220"/>
      <c r="D357" s="424"/>
      <c r="E357" s="441"/>
      <c r="F357" s="220"/>
      <c r="G357" s="220"/>
      <c r="H357" s="278"/>
      <c r="I357" s="282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28"/>
      <c r="Y357" s="228"/>
      <c r="Z357" s="228"/>
      <c r="AA357" s="228"/>
    </row>
    <row r="358" spans="1:27" s="268" customFormat="1" outlineLevel="1">
      <c r="A358" s="220"/>
      <c r="B358" s="220"/>
      <c r="C358" s="220"/>
      <c r="D358" s="424"/>
      <c r="E358" s="441"/>
      <c r="F358" s="220"/>
      <c r="G358" s="220"/>
      <c r="H358" s="278"/>
      <c r="I358" s="282"/>
      <c r="J358" s="228"/>
      <c r="K358" s="228"/>
      <c r="L358" s="228"/>
      <c r="M358" s="228"/>
      <c r="N358" s="228"/>
      <c r="O358" s="228"/>
      <c r="P358" s="228"/>
      <c r="Q358" s="228"/>
      <c r="R358" s="228"/>
      <c r="S358" s="228"/>
      <c r="T358" s="228"/>
      <c r="U358" s="228"/>
      <c r="V358" s="228"/>
      <c r="W358" s="228"/>
      <c r="X358" s="228"/>
      <c r="Y358" s="228"/>
      <c r="Z358" s="228"/>
      <c r="AA358" s="228"/>
    </row>
    <row r="359" spans="1:27" s="268" customFormat="1" outlineLevel="1">
      <c r="A359" s="220"/>
      <c r="B359" s="220"/>
      <c r="C359" s="220"/>
      <c r="D359" s="424"/>
      <c r="E359" s="530"/>
      <c r="F359" s="220"/>
      <c r="G359" s="220"/>
      <c r="H359" s="278"/>
      <c r="I359" s="282"/>
      <c r="J359" s="228"/>
      <c r="K359" s="228"/>
      <c r="L359" s="228"/>
      <c r="M359" s="228"/>
      <c r="N359" s="228"/>
      <c r="O359" s="228"/>
      <c r="P359" s="228"/>
      <c r="Q359" s="228"/>
      <c r="R359" s="228"/>
      <c r="S359" s="228"/>
      <c r="T359" s="228"/>
      <c r="U359" s="228"/>
      <c r="V359" s="228"/>
      <c r="W359" s="228"/>
      <c r="X359" s="228"/>
      <c r="Y359" s="228"/>
      <c r="Z359" s="228"/>
      <c r="AA359" s="228"/>
    </row>
    <row r="360" spans="1:27" s="268" customFormat="1" outlineLevel="1">
      <c r="A360" s="220"/>
      <c r="B360" s="220"/>
      <c r="C360" s="220"/>
      <c r="D360" s="424"/>
      <c r="E360" s="503"/>
      <c r="F360" s="220"/>
      <c r="G360" s="220"/>
      <c r="H360" s="278"/>
      <c r="I360" s="282"/>
      <c r="J360" s="228"/>
      <c r="K360" s="228"/>
      <c r="L360" s="228"/>
      <c r="M360" s="228"/>
      <c r="N360" s="228"/>
      <c r="O360" s="228"/>
      <c r="P360" s="228"/>
      <c r="Q360" s="228"/>
      <c r="R360" s="228"/>
      <c r="S360" s="228"/>
      <c r="T360" s="228"/>
      <c r="U360" s="228"/>
      <c r="V360" s="228"/>
      <c r="W360" s="228"/>
      <c r="X360" s="228"/>
      <c r="Y360" s="228"/>
      <c r="Z360" s="228"/>
      <c r="AA360" s="228"/>
    </row>
    <row r="361" spans="1:27">
      <c r="A361" s="223"/>
      <c r="B361" s="212" t="s">
        <v>764</v>
      </c>
      <c r="C361" s="212"/>
      <c r="D361" s="429"/>
      <c r="E361" s="212"/>
      <c r="F361" s="212"/>
      <c r="G361" s="594">
        <f>SUM(F362,F375)</f>
        <v>3987620</v>
      </c>
      <c r="H361" s="541"/>
      <c r="I361" s="218" t="s">
        <v>507</v>
      </c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  <c r="Z361" s="212"/>
      <c r="AA361" s="212"/>
    </row>
    <row r="362" spans="1:27" outlineLevel="1">
      <c r="A362" s="212"/>
      <c r="B362" s="212" t="s">
        <v>839</v>
      </c>
      <c r="C362" s="212"/>
      <c r="D362" s="429"/>
      <c r="E362" s="212"/>
      <c r="F362" s="590">
        <f>F363</f>
        <v>3761100</v>
      </c>
      <c r="G362" s="541"/>
      <c r="H362" s="218" t="s">
        <v>507</v>
      </c>
      <c r="I362" s="212"/>
      <c r="J362" s="231"/>
      <c r="K362" s="231"/>
      <c r="L362" s="231"/>
      <c r="M362" s="231"/>
      <c r="N362" s="231"/>
      <c r="O362" s="231"/>
      <c r="P362" s="231"/>
      <c r="Q362" s="231"/>
      <c r="R362" s="231"/>
      <c r="S362" s="231"/>
      <c r="T362" s="231"/>
      <c r="U362" s="231"/>
      <c r="V362" s="231"/>
      <c r="W362" s="231"/>
      <c r="X362" s="231"/>
      <c r="Y362" s="231"/>
      <c r="Z362" s="231"/>
      <c r="AA362" s="231"/>
    </row>
    <row r="363" spans="1:27" outlineLevel="1">
      <c r="A363" s="215"/>
      <c r="B363" s="233" t="s">
        <v>1460</v>
      </c>
      <c r="C363" s="233"/>
      <c r="D363" s="429"/>
      <c r="E363" s="233"/>
      <c r="F363" s="591">
        <f>SUM(F364,F367,F370)</f>
        <v>3761100</v>
      </c>
      <c r="G363" s="541"/>
      <c r="H363" s="507" t="s">
        <v>507</v>
      </c>
      <c r="I363" s="233"/>
      <c r="J363" s="231"/>
      <c r="K363" s="231"/>
      <c r="L363" s="231"/>
      <c r="M363" s="231"/>
      <c r="N363" s="231"/>
      <c r="O363" s="231"/>
      <c r="P363" s="231"/>
      <c r="Q363" s="231"/>
      <c r="R363" s="231"/>
      <c r="S363" s="231"/>
      <c r="T363" s="231"/>
      <c r="U363" s="231"/>
      <c r="V363" s="231"/>
      <c r="W363" s="231"/>
      <c r="X363" s="231"/>
      <c r="Y363" s="231"/>
      <c r="Z363" s="231"/>
      <c r="AA363" s="231"/>
    </row>
    <row r="364" spans="1:27" outlineLevel="1">
      <c r="A364" s="215"/>
      <c r="B364" s="233" t="s">
        <v>1461</v>
      </c>
      <c r="C364" s="233"/>
      <c r="D364" s="429"/>
      <c r="E364" s="233"/>
      <c r="F364" s="591">
        <v>3480000</v>
      </c>
      <c r="G364" s="541"/>
      <c r="H364" s="507" t="s">
        <v>507</v>
      </c>
      <c r="I364" s="233"/>
      <c r="J364" s="231"/>
      <c r="K364" s="231"/>
      <c r="L364" s="231"/>
      <c r="M364" s="231"/>
      <c r="N364" s="231"/>
      <c r="O364" s="231"/>
      <c r="P364" s="231"/>
      <c r="Q364" s="231"/>
      <c r="R364" s="231"/>
      <c r="S364" s="231"/>
      <c r="T364" s="231"/>
      <c r="U364" s="231"/>
      <c r="V364" s="231"/>
      <c r="W364" s="231"/>
      <c r="X364" s="231"/>
      <c r="Y364" s="231"/>
      <c r="Z364" s="231"/>
      <c r="AA364" s="231"/>
    </row>
    <row r="365" spans="1:27">
      <c r="A365" s="215"/>
      <c r="B365" s="215"/>
      <c r="C365" s="220" t="s">
        <v>1462</v>
      </c>
      <c r="E365" s="211"/>
      <c r="F365" s="215"/>
      <c r="G365" s="215"/>
      <c r="H365" s="508"/>
      <c r="I365" s="283"/>
      <c r="J365" s="212"/>
      <c r="K365" s="212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  <c r="Z365" s="212"/>
      <c r="AA365" s="212"/>
    </row>
    <row r="366" spans="1:27">
      <c r="A366" s="215"/>
      <c r="B366" s="215"/>
      <c r="C366" s="220" t="s">
        <v>1508</v>
      </c>
      <c r="E366" s="211"/>
      <c r="F366" s="215"/>
      <c r="G366" s="215"/>
      <c r="H366" s="508"/>
      <c r="I366" s="283"/>
      <c r="J366" s="212"/>
      <c r="K366" s="212"/>
      <c r="L366" s="212"/>
      <c r="M366" s="212"/>
      <c r="N366" s="212"/>
      <c r="O366" s="212"/>
      <c r="P366" s="212"/>
      <c r="Q366" s="212"/>
      <c r="R366" s="212"/>
      <c r="S366" s="212"/>
      <c r="T366" s="212"/>
      <c r="U366" s="212"/>
      <c r="V366" s="212"/>
      <c r="W366" s="212"/>
      <c r="X366" s="212"/>
      <c r="Y366" s="212"/>
      <c r="Z366" s="212"/>
      <c r="AA366" s="212"/>
    </row>
    <row r="367" spans="1:27">
      <c r="A367" s="215"/>
      <c r="B367" s="233" t="s">
        <v>1463</v>
      </c>
      <c r="C367" s="233"/>
      <c r="D367" s="429"/>
      <c r="E367" s="233"/>
      <c r="F367" s="591">
        <v>13800</v>
      </c>
      <c r="G367" s="541"/>
      <c r="H367" s="507" t="s">
        <v>507</v>
      </c>
      <c r="I367" s="233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  <c r="Y367" s="214"/>
      <c r="Z367" s="214"/>
      <c r="AA367" s="214"/>
    </row>
    <row r="368" spans="1:27" outlineLevel="1">
      <c r="A368" s="215"/>
      <c r="B368" s="215"/>
      <c r="C368" s="220" t="s">
        <v>1491</v>
      </c>
      <c r="E368" s="211"/>
      <c r="F368" s="215"/>
      <c r="G368" s="215"/>
      <c r="H368" s="279"/>
      <c r="I368" s="283"/>
      <c r="J368" s="231"/>
      <c r="K368" s="231"/>
      <c r="L368" s="231"/>
      <c r="M368" s="231"/>
      <c r="N368" s="231"/>
      <c r="O368" s="231"/>
      <c r="P368" s="231"/>
      <c r="Q368" s="231"/>
      <c r="R368" s="231"/>
      <c r="S368" s="231"/>
      <c r="T368" s="231"/>
      <c r="U368" s="231"/>
      <c r="V368" s="231"/>
      <c r="W368" s="231"/>
      <c r="X368" s="231"/>
      <c r="Y368" s="231"/>
      <c r="Z368" s="231"/>
      <c r="AA368" s="231"/>
    </row>
    <row r="369" spans="1:27" outlineLevel="1">
      <c r="A369" s="215"/>
      <c r="B369" s="215"/>
      <c r="C369" s="220" t="s">
        <v>1509</v>
      </c>
      <c r="E369" s="211"/>
      <c r="F369" s="215"/>
      <c r="G369" s="215"/>
      <c r="H369" s="279"/>
      <c r="I369" s="283"/>
      <c r="J369" s="231"/>
      <c r="K369" s="231"/>
      <c r="L369" s="231"/>
      <c r="M369" s="231"/>
      <c r="N369" s="231"/>
      <c r="O369" s="231"/>
      <c r="P369" s="231"/>
      <c r="Q369" s="231"/>
      <c r="R369" s="231"/>
      <c r="S369" s="231"/>
      <c r="T369" s="231"/>
      <c r="U369" s="231"/>
      <c r="V369" s="231"/>
      <c r="W369" s="231"/>
      <c r="X369" s="231"/>
      <c r="Y369" s="231"/>
      <c r="Z369" s="231"/>
      <c r="AA369" s="231"/>
    </row>
    <row r="370" spans="1:27" outlineLevel="1">
      <c r="A370" s="215"/>
      <c r="B370" s="233" t="s">
        <v>1467</v>
      </c>
      <c r="C370" s="233"/>
      <c r="D370" s="429"/>
      <c r="E370" s="233"/>
      <c r="F370" s="591">
        <v>267300</v>
      </c>
      <c r="G370" s="541"/>
      <c r="H370" s="507" t="s">
        <v>507</v>
      </c>
      <c r="I370" s="233"/>
      <c r="J370" s="231"/>
      <c r="K370" s="231"/>
      <c r="L370" s="231"/>
      <c r="M370" s="231"/>
      <c r="N370" s="231"/>
      <c r="O370" s="231"/>
      <c r="P370" s="231"/>
      <c r="Q370" s="231"/>
      <c r="R370" s="231"/>
      <c r="S370" s="231"/>
      <c r="T370" s="231"/>
      <c r="U370" s="231"/>
      <c r="V370" s="231"/>
      <c r="W370" s="231"/>
      <c r="X370" s="231"/>
      <c r="Y370" s="231"/>
      <c r="Z370" s="231"/>
      <c r="AA370" s="231"/>
    </row>
    <row r="371" spans="1:27" outlineLevel="1">
      <c r="A371" s="215"/>
      <c r="B371" s="215"/>
      <c r="C371" s="220" t="s">
        <v>1510</v>
      </c>
      <c r="E371" s="220"/>
      <c r="F371" s="215"/>
      <c r="G371" s="215"/>
      <c r="H371" s="279"/>
      <c r="I371" s="283"/>
      <c r="J371" s="231"/>
      <c r="K371" s="231"/>
      <c r="L371" s="231"/>
      <c r="M371" s="231"/>
      <c r="N371" s="231"/>
      <c r="O371" s="231"/>
      <c r="P371" s="231"/>
      <c r="Q371" s="231"/>
      <c r="R371" s="231"/>
      <c r="S371" s="231"/>
      <c r="T371" s="231"/>
      <c r="U371" s="231"/>
      <c r="V371" s="231"/>
      <c r="W371" s="231"/>
      <c r="X371" s="231"/>
      <c r="Y371" s="231"/>
      <c r="Z371" s="231"/>
      <c r="AA371" s="231"/>
    </row>
    <row r="372" spans="1:27" s="268" customFormat="1" outlineLevel="1">
      <c r="A372" s="215"/>
      <c r="B372" s="215"/>
      <c r="C372" s="220" t="s">
        <v>1511</v>
      </c>
      <c r="D372" s="424"/>
      <c r="E372" s="220"/>
      <c r="F372" s="215"/>
      <c r="G372" s="215"/>
      <c r="H372" s="279"/>
      <c r="I372" s="283"/>
      <c r="J372" s="231"/>
      <c r="K372" s="231"/>
      <c r="L372" s="231"/>
      <c r="M372" s="231"/>
      <c r="N372" s="231"/>
      <c r="O372" s="231"/>
      <c r="P372" s="231"/>
      <c r="Q372" s="231"/>
      <c r="R372" s="231"/>
      <c r="S372" s="231"/>
      <c r="T372" s="231"/>
      <c r="U372" s="231"/>
      <c r="V372" s="231"/>
      <c r="W372" s="231"/>
      <c r="X372" s="231"/>
      <c r="Y372" s="231"/>
      <c r="Z372" s="231"/>
      <c r="AA372" s="231"/>
    </row>
    <row r="373" spans="1:27" outlineLevel="1">
      <c r="A373" s="215"/>
      <c r="B373" s="215"/>
      <c r="C373" s="220" t="s">
        <v>1512</v>
      </c>
      <c r="E373" s="281"/>
      <c r="F373" s="215"/>
      <c r="G373" s="215"/>
      <c r="H373" s="279"/>
      <c r="I373" s="283"/>
      <c r="J373" s="231"/>
      <c r="K373" s="231"/>
      <c r="L373" s="231"/>
      <c r="M373" s="231"/>
      <c r="N373" s="231"/>
      <c r="O373" s="231"/>
      <c r="P373" s="231"/>
      <c r="Q373" s="231"/>
      <c r="R373" s="231"/>
      <c r="S373" s="231"/>
      <c r="T373" s="231"/>
      <c r="U373" s="231"/>
      <c r="V373" s="231"/>
      <c r="W373" s="231"/>
      <c r="X373" s="231"/>
      <c r="Y373" s="231"/>
      <c r="Z373" s="231"/>
      <c r="AA373" s="231"/>
    </row>
    <row r="374" spans="1:27">
      <c r="A374" s="215"/>
      <c r="B374" s="215"/>
      <c r="C374" s="220"/>
      <c r="E374" s="281"/>
      <c r="F374" s="215"/>
      <c r="G374" s="215"/>
      <c r="H374" s="279"/>
      <c r="I374" s="283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  <c r="Y374" s="214"/>
      <c r="Z374" s="214"/>
      <c r="AA374" s="214"/>
    </row>
    <row r="375" spans="1:27" outlineLevel="1">
      <c r="A375" s="212"/>
      <c r="B375" s="212" t="s">
        <v>842</v>
      </c>
      <c r="C375" s="212"/>
      <c r="D375" s="429"/>
      <c r="E375" s="212"/>
      <c r="F375" s="590">
        <f t="shared" ref="F375:F376" si="5">F376</f>
        <v>226520</v>
      </c>
      <c r="G375" s="541"/>
      <c r="H375" s="218" t="s">
        <v>507</v>
      </c>
      <c r="I375" s="212"/>
      <c r="J375" s="231"/>
      <c r="K375" s="231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  <c r="X375" s="231"/>
      <c r="Y375" s="231"/>
      <c r="Z375" s="231"/>
      <c r="AA375" s="231"/>
    </row>
    <row r="376" spans="1:27" outlineLevel="1">
      <c r="A376" s="215"/>
      <c r="B376" s="233" t="s">
        <v>1395</v>
      </c>
      <c r="C376" s="233"/>
      <c r="D376" s="429"/>
      <c r="E376" s="233"/>
      <c r="F376" s="591">
        <f t="shared" si="5"/>
        <v>226520</v>
      </c>
      <c r="G376" s="541"/>
      <c r="H376" s="507" t="s">
        <v>507</v>
      </c>
      <c r="I376" s="233"/>
      <c r="J376" s="231"/>
      <c r="K376" s="231"/>
      <c r="L376" s="231"/>
      <c r="M376" s="231"/>
      <c r="N376" s="231"/>
      <c r="O376" s="231"/>
      <c r="P376" s="231"/>
      <c r="Q376" s="231"/>
      <c r="R376" s="231"/>
      <c r="S376" s="231"/>
      <c r="T376" s="231"/>
      <c r="U376" s="231"/>
      <c r="V376" s="231"/>
      <c r="W376" s="231"/>
      <c r="X376" s="231"/>
      <c r="Y376" s="231"/>
      <c r="Z376" s="231"/>
      <c r="AA376" s="231"/>
    </row>
    <row r="377" spans="1:27" outlineLevel="1">
      <c r="A377" s="215"/>
      <c r="B377" s="233" t="s">
        <v>1534</v>
      </c>
      <c r="C377" s="233"/>
      <c r="D377" s="429"/>
      <c r="E377" s="233"/>
      <c r="F377" s="591">
        <f>SUM(H379:H384)</f>
        <v>226520</v>
      </c>
      <c r="G377" s="541"/>
      <c r="H377" s="507" t="s">
        <v>507</v>
      </c>
      <c r="I377" s="233"/>
      <c r="J377" s="231"/>
      <c r="K377" s="231"/>
      <c r="L377" s="231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1"/>
      <c r="AA377" s="231"/>
    </row>
    <row r="378" spans="1:27" outlineLevel="1">
      <c r="A378" s="220"/>
      <c r="B378" s="220"/>
      <c r="C378" s="220" t="s">
        <v>859</v>
      </c>
      <c r="D378" s="511" t="s">
        <v>1212</v>
      </c>
      <c r="E378" s="409" t="s">
        <v>1214</v>
      </c>
      <c r="F378" s="220"/>
      <c r="G378" s="220"/>
      <c r="H378" s="211"/>
      <c r="I378" s="211"/>
      <c r="J378" s="228"/>
      <c r="K378" s="228"/>
      <c r="L378" s="228"/>
      <c r="M378" s="228"/>
      <c r="N378" s="228"/>
      <c r="O378" s="228"/>
      <c r="P378" s="228"/>
      <c r="Q378" s="228"/>
      <c r="R378" s="228"/>
      <c r="S378" s="228"/>
      <c r="T378" s="228"/>
      <c r="U378" s="228"/>
      <c r="V378" s="228"/>
      <c r="W378" s="228"/>
      <c r="X378" s="228"/>
      <c r="Y378" s="228"/>
      <c r="Z378" s="228"/>
      <c r="AA378" s="228"/>
    </row>
    <row r="379" spans="1:27" s="268" customFormat="1" outlineLevel="1">
      <c r="A379" s="220"/>
      <c r="B379" s="220"/>
      <c r="C379" s="220"/>
      <c r="D379" s="511"/>
      <c r="E379" s="409" t="s">
        <v>1211</v>
      </c>
      <c r="F379" s="220"/>
      <c r="G379" s="220"/>
      <c r="H379" s="278"/>
      <c r="I379" s="282"/>
      <c r="J379" s="228"/>
      <c r="K379" s="228"/>
      <c r="L379" s="228"/>
      <c r="M379" s="228"/>
      <c r="N379" s="228"/>
      <c r="O379" s="228"/>
      <c r="P379" s="228"/>
      <c r="Q379" s="228"/>
      <c r="R379" s="228"/>
      <c r="S379" s="228"/>
      <c r="T379" s="228"/>
      <c r="U379" s="228"/>
      <c r="V379" s="228"/>
      <c r="W379" s="228"/>
      <c r="X379" s="228"/>
      <c r="Y379" s="228"/>
      <c r="Z379" s="228"/>
      <c r="AA379" s="228"/>
    </row>
    <row r="380" spans="1:27" s="268" customFormat="1" outlineLevel="1">
      <c r="A380" s="220"/>
      <c r="B380" s="220"/>
      <c r="C380" s="220"/>
      <c r="D380" s="511"/>
      <c r="E380" s="409" t="s">
        <v>1227</v>
      </c>
      <c r="F380" s="220"/>
      <c r="G380" s="220"/>
      <c r="H380" s="278">
        <v>175500</v>
      </c>
      <c r="I380" s="505" t="s">
        <v>507</v>
      </c>
      <c r="J380" s="228"/>
      <c r="K380" s="228"/>
      <c r="L380" s="228"/>
      <c r="M380" s="228"/>
      <c r="N380" s="228"/>
      <c r="O380" s="228"/>
      <c r="P380" s="228"/>
      <c r="Q380" s="228"/>
      <c r="R380" s="228"/>
      <c r="S380" s="228"/>
      <c r="T380" s="228"/>
      <c r="U380" s="228"/>
      <c r="V380" s="228"/>
      <c r="W380" s="228"/>
      <c r="X380" s="228"/>
      <c r="Y380" s="228"/>
      <c r="Z380" s="228"/>
      <c r="AA380" s="228"/>
    </row>
    <row r="381" spans="1:27" outlineLevel="1">
      <c r="A381" s="220"/>
      <c r="B381" s="220"/>
      <c r="C381" s="220" t="s">
        <v>860</v>
      </c>
      <c r="D381" s="511" t="s">
        <v>1213</v>
      </c>
      <c r="E381" s="409" t="s">
        <v>1228</v>
      </c>
      <c r="F381" s="220"/>
      <c r="G381" s="220"/>
      <c r="H381" s="211"/>
      <c r="I381" s="512"/>
      <c r="J381" s="228"/>
      <c r="K381" s="228"/>
      <c r="L381" s="228"/>
      <c r="M381" s="228"/>
      <c r="N381" s="228"/>
      <c r="O381" s="228"/>
      <c r="P381" s="228"/>
      <c r="Q381" s="228"/>
      <c r="R381" s="228"/>
      <c r="S381" s="228"/>
      <c r="T381" s="228"/>
      <c r="U381" s="228"/>
      <c r="V381" s="228"/>
      <c r="W381" s="228"/>
      <c r="X381" s="228"/>
      <c r="Y381" s="228"/>
      <c r="Z381" s="228"/>
      <c r="AA381" s="228"/>
    </row>
    <row r="382" spans="1:27" s="268" customFormat="1" outlineLevel="1">
      <c r="A382" s="220"/>
      <c r="B382" s="220"/>
      <c r="C382" s="220"/>
      <c r="D382" s="424"/>
      <c r="E382" s="409" t="s">
        <v>1229</v>
      </c>
      <c r="F382" s="220"/>
      <c r="G382" s="220"/>
      <c r="H382" s="278"/>
      <c r="I382" s="505"/>
      <c r="J382" s="228"/>
      <c r="K382" s="228"/>
      <c r="L382" s="228"/>
      <c r="M382" s="228"/>
      <c r="N382" s="228"/>
      <c r="O382" s="228"/>
      <c r="P382" s="228"/>
      <c r="Q382" s="228"/>
      <c r="R382" s="228"/>
      <c r="S382" s="228"/>
      <c r="T382" s="228"/>
      <c r="U382" s="228"/>
      <c r="V382" s="228"/>
      <c r="W382" s="228"/>
      <c r="X382" s="228"/>
      <c r="Y382" s="228"/>
      <c r="Z382" s="228"/>
      <c r="AA382" s="228"/>
    </row>
    <row r="383" spans="1:27" s="268" customFormat="1" outlineLevel="1">
      <c r="A383" s="220"/>
      <c r="B383" s="220"/>
      <c r="C383" s="220"/>
      <c r="D383" s="424"/>
      <c r="E383" s="409" t="s">
        <v>1230</v>
      </c>
      <c r="F383" s="220"/>
      <c r="G383" s="220"/>
      <c r="H383" s="278"/>
      <c r="I383" s="505"/>
      <c r="J383" s="228"/>
      <c r="K383" s="228"/>
      <c r="L383" s="228"/>
      <c r="M383" s="228"/>
      <c r="N383" s="228"/>
      <c r="O383" s="228"/>
      <c r="P383" s="228"/>
      <c r="Q383" s="228"/>
      <c r="R383" s="228"/>
      <c r="S383" s="228"/>
      <c r="T383" s="228"/>
      <c r="U383" s="228"/>
      <c r="V383" s="228"/>
      <c r="W383" s="228"/>
      <c r="X383" s="228"/>
      <c r="Y383" s="228"/>
      <c r="Z383" s="228"/>
      <c r="AA383" s="228"/>
    </row>
    <row r="384" spans="1:27" s="268" customFormat="1" outlineLevel="1">
      <c r="A384" s="220"/>
      <c r="B384" s="220"/>
      <c r="C384" s="220"/>
      <c r="D384" s="424"/>
      <c r="E384" s="409" t="s">
        <v>1231</v>
      </c>
      <c r="F384" s="220"/>
      <c r="G384" s="220"/>
      <c r="H384" s="278">
        <v>51020</v>
      </c>
      <c r="I384" s="505" t="s">
        <v>507</v>
      </c>
      <c r="J384" s="228"/>
      <c r="K384" s="228"/>
      <c r="L384" s="228"/>
      <c r="M384" s="228"/>
      <c r="N384" s="228"/>
      <c r="O384" s="228"/>
      <c r="P384" s="228"/>
      <c r="Q384" s="228"/>
      <c r="R384" s="228"/>
      <c r="S384" s="228"/>
      <c r="T384" s="228"/>
      <c r="U384" s="228"/>
      <c r="V384" s="228"/>
      <c r="W384" s="228"/>
      <c r="X384" s="228"/>
      <c r="Y384" s="228"/>
      <c r="Z384" s="228"/>
      <c r="AA384" s="228"/>
    </row>
    <row r="385" spans="1:27" s="268" customFormat="1" outlineLevel="1">
      <c r="A385" s="220"/>
      <c r="B385" s="220"/>
      <c r="C385" s="220"/>
      <c r="D385" s="424"/>
      <c r="E385" s="494"/>
      <c r="F385" s="220"/>
      <c r="G385" s="220"/>
      <c r="H385" s="278"/>
      <c r="I385" s="282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  <c r="AA385" s="228"/>
    </row>
    <row r="386" spans="1:27" s="268" customFormat="1" outlineLevel="1">
      <c r="A386" s="220"/>
      <c r="B386" s="220"/>
      <c r="C386" s="220"/>
      <c r="D386" s="424"/>
      <c r="E386" s="494"/>
      <c r="F386" s="220"/>
      <c r="G386" s="220"/>
      <c r="H386" s="278"/>
      <c r="I386" s="282"/>
      <c r="J386" s="228"/>
      <c r="K386" s="228"/>
      <c r="L386" s="228"/>
      <c r="M386" s="228"/>
      <c r="N386" s="228"/>
      <c r="O386" s="228"/>
      <c r="P386" s="228"/>
      <c r="Q386" s="228"/>
      <c r="R386" s="228"/>
      <c r="S386" s="228"/>
      <c r="T386" s="228"/>
      <c r="U386" s="228"/>
      <c r="V386" s="228"/>
      <c r="W386" s="228"/>
      <c r="X386" s="228"/>
      <c r="Y386" s="228"/>
      <c r="Z386" s="228"/>
      <c r="AA386" s="228"/>
    </row>
    <row r="387" spans="1:27" s="268" customFormat="1" outlineLevel="1">
      <c r="A387" s="220"/>
      <c r="B387" s="220"/>
      <c r="C387" s="220"/>
      <c r="D387" s="424"/>
      <c r="E387" s="494"/>
      <c r="F387" s="220"/>
      <c r="G387" s="220"/>
      <c r="H387" s="278"/>
      <c r="I387" s="282"/>
      <c r="J387" s="228"/>
      <c r="K387" s="228"/>
      <c r="L387" s="228"/>
      <c r="M387" s="228"/>
      <c r="N387" s="228"/>
      <c r="O387" s="228"/>
      <c r="P387" s="228"/>
      <c r="Q387" s="228"/>
      <c r="R387" s="228"/>
      <c r="S387" s="228"/>
      <c r="T387" s="228"/>
      <c r="U387" s="228"/>
      <c r="V387" s="228"/>
      <c r="W387" s="228"/>
      <c r="X387" s="228"/>
      <c r="Y387" s="228"/>
      <c r="Z387" s="228"/>
      <c r="AA387" s="228"/>
    </row>
    <row r="388" spans="1:27" s="268" customFormat="1" outlineLevel="1">
      <c r="A388" s="220"/>
      <c r="B388" s="220"/>
      <c r="C388" s="220"/>
      <c r="D388" s="424"/>
      <c r="E388" s="494"/>
      <c r="F388" s="220"/>
      <c r="G388" s="220"/>
      <c r="H388" s="278"/>
      <c r="I388" s="282"/>
      <c r="J388" s="228"/>
      <c r="K388" s="228"/>
      <c r="L388" s="228"/>
      <c r="M388" s="228"/>
      <c r="N388" s="228"/>
      <c r="O388" s="228"/>
      <c r="P388" s="228"/>
      <c r="Q388" s="228"/>
      <c r="R388" s="228"/>
      <c r="S388" s="228"/>
      <c r="T388" s="228"/>
      <c r="U388" s="228"/>
      <c r="V388" s="228"/>
      <c r="W388" s="228"/>
      <c r="X388" s="228"/>
      <c r="Y388" s="228"/>
      <c r="Z388" s="228"/>
      <c r="AA388" s="228"/>
    </row>
    <row r="389" spans="1:27" s="268" customFormat="1" outlineLevel="1">
      <c r="A389" s="220"/>
      <c r="B389" s="220"/>
      <c r="C389" s="220"/>
      <c r="D389" s="424"/>
      <c r="E389" s="494"/>
      <c r="F389" s="220"/>
      <c r="G389" s="220"/>
      <c r="H389" s="278"/>
      <c r="I389" s="282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8"/>
      <c r="W389" s="228"/>
      <c r="X389" s="228"/>
      <c r="Y389" s="228"/>
      <c r="Z389" s="228"/>
      <c r="AA389" s="228"/>
    </row>
    <row r="390" spans="1:27" s="268" customFormat="1" outlineLevel="1">
      <c r="A390" s="220"/>
      <c r="B390" s="220"/>
      <c r="C390" s="220"/>
      <c r="D390" s="424"/>
      <c r="E390" s="494"/>
      <c r="F390" s="220"/>
      <c r="G390" s="220"/>
      <c r="H390" s="278"/>
      <c r="I390" s="282"/>
      <c r="J390" s="228"/>
      <c r="K390" s="228"/>
      <c r="L390" s="228"/>
      <c r="M390" s="228"/>
      <c r="N390" s="228"/>
      <c r="O390" s="228"/>
      <c r="P390" s="228"/>
      <c r="Q390" s="228"/>
      <c r="R390" s="228"/>
      <c r="S390" s="228"/>
      <c r="T390" s="228"/>
      <c r="U390" s="228"/>
      <c r="V390" s="228"/>
      <c r="W390" s="228"/>
      <c r="X390" s="228"/>
      <c r="Y390" s="228"/>
      <c r="Z390" s="228"/>
      <c r="AA390" s="228"/>
    </row>
    <row r="391" spans="1:27" s="268" customFormat="1" outlineLevel="1">
      <c r="A391" s="220"/>
      <c r="B391" s="220"/>
      <c r="C391" s="220"/>
      <c r="D391" s="424"/>
      <c r="E391" s="494"/>
      <c r="F391" s="220"/>
      <c r="G391" s="220"/>
      <c r="H391" s="278"/>
      <c r="I391" s="282"/>
      <c r="J391" s="228"/>
      <c r="K391" s="228"/>
      <c r="L391" s="228"/>
      <c r="M391" s="228"/>
      <c r="N391" s="228"/>
      <c r="O391" s="228"/>
      <c r="P391" s="228"/>
      <c r="Q391" s="228"/>
      <c r="R391" s="228"/>
      <c r="S391" s="228"/>
      <c r="T391" s="228"/>
      <c r="U391" s="228"/>
      <c r="V391" s="228"/>
      <c r="W391" s="228"/>
      <c r="X391" s="228"/>
      <c r="Y391" s="228"/>
      <c r="Z391" s="228"/>
      <c r="AA391" s="228"/>
    </row>
    <row r="392" spans="1:27" s="268" customFormat="1" outlineLevel="1">
      <c r="A392" s="220"/>
      <c r="B392" s="220"/>
      <c r="C392" s="220"/>
      <c r="D392" s="424"/>
      <c r="E392" s="494"/>
      <c r="F392" s="220"/>
      <c r="G392" s="220"/>
      <c r="H392" s="278"/>
      <c r="I392" s="282"/>
      <c r="J392" s="228"/>
      <c r="K392" s="228"/>
      <c r="L392" s="228"/>
      <c r="M392" s="228"/>
      <c r="N392" s="228"/>
      <c r="O392" s="228"/>
      <c r="P392" s="228"/>
      <c r="Q392" s="228"/>
      <c r="R392" s="228"/>
      <c r="S392" s="228"/>
      <c r="T392" s="228"/>
      <c r="U392" s="228"/>
      <c r="V392" s="228"/>
      <c r="W392" s="228"/>
      <c r="X392" s="228"/>
      <c r="Y392" s="228"/>
      <c r="Z392" s="228"/>
      <c r="AA392" s="228"/>
    </row>
    <row r="393" spans="1:27" s="268" customFormat="1" outlineLevel="1">
      <c r="A393" s="220"/>
      <c r="B393" s="220"/>
      <c r="C393" s="220"/>
      <c r="D393" s="424"/>
      <c r="E393" s="494"/>
      <c r="F393" s="220"/>
      <c r="G393" s="220"/>
      <c r="H393" s="278"/>
      <c r="I393" s="282"/>
      <c r="J393" s="228"/>
      <c r="K393" s="228"/>
      <c r="L393" s="228"/>
      <c r="M393" s="228"/>
      <c r="N393" s="228"/>
      <c r="O393" s="228"/>
      <c r="P393" s="228"/>
      <c r="Q393" s="228"/>
      <c r="R393" s="228"/>
      <c r="S393" s="228"/>
      <c r="T393" s="228"/>
      <c r="U393" s="228"/>
      <c r="V393" s="228"/>
      <c r="W393" s="228"/>
      <c r="X393" s="228"/>
      <c r="Y393" s="228"/>
      <c r="Z393" s="228"/>
      <c r="AA393" s="228"/>
    </row>
    <row r="394" spans="1:27" s="268" customFormat="1" outlineLevel="1">
      <c r="A394" s="220"/>
      <c r="B394" s="220"/>
      <c r="C394" s="220"/>
      <c r="D394" s="424"/>
      <c r="E394" s="494"/>
      <c r="F394" s="220"/>
      <c r="G394" s="220"/>
      <c r="H394" s="278"/>
      <c r="I394" s="282"/>
      <c r="J394" s="228"/>
      <c r="K394" s="228"/>
      <c r="L394" s="228"/>
      <c r="M394" s="228"/>
      <c r="N394" s="228"/>
      <c r="O394" s="228"/>
      <c r="P394" s="228"/>
      <c r="Q394" s="228"/>
      <c r="R394" s="228"/>
      <c r="S394" s="228"/>
      <c r="T394" s="228"/>
      <c r="U394" s="228"/>
      <c r="V394" s="228"/>
      <c r="W394" s="228"/>
      <c r="X394" s="228"/>
      <c r="Y394" s="228"/>
      <c r="Z394" s="228"/>
      <c r="AA394" s="228"/>
    </row>
    <row r="395" spans="1:27" s="268" customFormat="1" outlineLevel="1">
      <c r="A395" s="220"/>
      <c r="B395" s="220"/>
      <c r="C395" s="220"/>
      <c r="D395" s="424"/>
      <c r="E395" s="494"/>
      <c r="F395" s="220"/>
      <c r="G395" s="220"/>
      <c r="H395" s="278"/>
      <c r="I395" s="282"/>
      <c r="J395" s="228"/>
      <c r="K395" s="228"/>
      <c r="L395" s="228"/>
      <c r="M395" s="228"/>
      <c r="N395" s="228"/>
      <c r="O395" s="228"/>
      <c r="P395" s="228"/>
      <c r="Q395" s="228"/>
      <c r="R395" s="228"/>
      <c r="S395" s="228"/>
      <c r="T395" s="228"/>
      <c r="U395" s="228"/>
      <c r="V395" s="228"/>
      <c r="W395" s="228"/>
      <c r="X395" s="228"/>
      <c r="Y395" s="228"/>
      <c r="Z395" s="228"/>
      <c r="AA395" s="228"/>
    </row>
    <row r="396" spans="1:27" s="268" customFormat="1" outlineLevel="1">
      <c r="A396" s="220"/>
      <c r="B396" s="220"/>
      <c r="C396" s="220"/>
      <c r="D396" s="424"/>
      <c r="E396" s="530"/>
      <c r="F396" s="220"/>
      <c r="G396" s="220"/>
      <c r="H396" s="278"/>
      <c r="I396" s="282"/>
      <c r="J396" s="228"/>
      <c r="K396" s="228"/>
      <c r="L396" s="228"/>
      <c r="M396" s="228"/>
      <c r="N396" s="228"/>
      <c r="O396" s="228"/>
      <c r="P396" s="228"/>
      <c r="Q396" s="228"/>
      <c r="R396" s="228"/>
      <c r="S396" s="228"/>
      <c r="T396" s="228"/>
      <c r="U396" s="228"/>
      <c r="V396" s="228"/>
      <c r="W396" s="228"/>
      <c r="X396" s="228"/>
      <c r="Y396" s="228"/>
      <c r="Z396" s="228"/>
      <c r="AA396" s="228"/>
    </row>
    <row r="397" spans="1:27">
      <c r="A397" s="223"/>
      <c r="B397" s="212" t="s">
        <v>765</v>
      </c>
      <c r="C397" s="212"/>
      <c r="D397" s="429"/>
      <c r="E397" s="212"/>
      <c r="F397" s="212"/>
      <c r="G397" s="594">
        <f>F398</f>
        <v>453380</v>
      </c>
      <c r="H397" s="541"/>
      <c r="I397" s="218" t="s">
        <v>507</v>
      </c>
      <c r="J397" s="212"/>
      <c r="K397" s="212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  <c r="V397" s="212"/>
      <c r="W397" s="212"/>
      <c r="X397" s="212"/>
      <c r="Y397" s="212"/>
      <c r="Z397" s="212"/>
      <c r="AA397" s="212"/>
    </row>
    <row r="398" spans="1:27" outlineLevel="1">
      <c r="A398" s="212"/>
      <c r="B398" s="212" t="s">
        <v>796</v>
      </c>
      <c r="C398" s="212"/>
      <c r="D398" s="429"/>
      <c r="E398" s="212"/>
      <c r="F398" s="590">
        <f>F399</f>
        <v>453380</v>
      </c>
      <c r="G398" s="541"/>
      <c r="H398" s="218" t="s">
        <v>507</v>
      </c>
      <c r="I398" s="212"/>
      <c r="J398" s="231"/>
      <c r="K398" s="231"/>
      <c r="L398" s="231"/>
      <c r="M398" s="231"/>
      <c r="N398" s="231"/>
      <c r="O398" s="231"/>
      <c r="P398" s="231"/>
      <c r="Q398" s="231"/>
      <c r="R398" s="231"/>
      <c r="S398" s="231"/>
      <c r="T398" s="231"/>
      <c r="U398" s="231"/>
      <c r="V398" s="231"/>
      <c r="W398" s="231"/>
      <c r="X398" s="231"/>
      <c r="Y398" s="231"/>
      <c r="Z398" s="231"/>
      <c r="AA398" s="231"/>
    </row>
    <row r="399" spans="1:27" outlineLevel="1">
      <c r="A399" s="215"/>
      <c r="B399" s="233" t="s">
        <v>1567</v>
      </c>
      <c r="C399" s="233"/>
      <c r="D399" s="429"/>
      <c r="E399" s="233"/>
      <c r="F399" s="591">
        <f>SUM(F400,F402)</f>
        <v>453380</v>
      </c>
      <c r="G399" s="541"/>
      <c r="H399" s="507" t="s">
        <v>507</v>
      </c>
      <c r="I399" s="233"/>
      <c r="J399" s="231"/>
      <c r="K399" s="231"/>
      <c r="L399" s="231"/>
      <c r="M399" s="231"/>
      <c r="N399" s="231"/>
      <c r="O399" s="231"/>
      <c r="P399" s="231"/>
      <c r="Q399" s="231"/>
      <c r="R399" s="231"/>
      <c r="S399" s="231"/>
      <c r="T399" s="231"/>
      <c r="U399" s="231"/>
      <c r="V399" s="231"/>
      <c r="W399" s="231"/>
      <c r="X399" s="231"/>
      <c r="Y399" s="231"/>
      <c r="Z399" s="231"/>
      <c r="AA399" s="231"/>
    </row>
    <row r="400" spans="1:27">
      <c r="A400" s="215"/>
      <c r="B400" s="233" t="s">
        <v>1568</v>
      </c>
      <c r="C400" s="233"/>
      <c r="D400" s="429"/>
      <c r="E400" s="233"/>
      <c r="F400" s="591">
        <v>89200</v>
      </c>
      <c r="G400" s="541"/>
      <c r="H400" s="507" t="s">
        <v>507</v>
      </c>
      <c r="I400" s="233"/>
      <c r="J400" s="214"/>
      <c r="K400" s="214"/>
      <c r="L400" s="214"/>
      <c r="M400" s="214"/>
      <c r="N400" s="214"/>
      <c r="O400" s="214"/>
      <c r="P400" s="214"/>
      <c r="Q400" s="214"/>
      <c r="R400" s="214"/>
      <c r="S400" s="214"/>
      <c r="T400" s="214"/>
      <c r="U400" s="214"/>
      <c r="V400" s="214"/>
      <c r="W400" s="214"/>
      <c r="X400" s="214"/>
      <c r="Y400" s="214"/>
      <c r="Z400" s="214"/>
      <c r="AA400" s="214"/>
    </row>
    <row r="401" spans="1:27" outlineLevel="1">
      <c r="A401" s="215"/>
      <c r="B401" s="215"/>
      <c r="C401" s="220" t="s">
        <v>1569</v>
      </c>
      <c r="E401" s="211"/>
      <c r="F401" s="215"/>
      <c r="G401" s="215"/>
      <c r="H401" s="508"/>
      <c r="I401" s="283"/>
      <c r="J401" s="231"/>
      <c r="K401" s="231"/>
      <c r="L401" s="231"/>
      <c r="M401" s="231"/>
      <c r="N401" s="231"/>
      <c r="O401" s="231"/>
      <c r="P401" s="231"/>
      <c r="Q401" s="231"/>
      <c r="R401" s="231"/>
      <c r="S401" s="231"/>
      <c r="T401" s="231"/>
      <c r="U401" s="231"/>
      <c r="V401" s="231"/>
      <c r="W401" s="231"/>
      <c r="X401" s="231"/>
      <c r="Y401" s="231"/>
      <c r="Z401" s="231"/>
      <c r="AA401" s="231"/>
    </row>
    <row r="402" spans="1:27" outlineLevel="1">
      <c r="A402" s="215"/>
      <c r="B402" s="233" t="s">
        <v>1570</v>
      </c>
      <c r="C402" s="233"/>
      <c r="D402" s="429"/>
      <c r="E402" s="233"/>
      <c r="F402" s="591">
        <v>364180</v>
      </c>
      <c r="G402" s="541"/>
      <c r="H402" s="507" t="s">
        <v>507</v>
      </c>
      <c r="I402" s="233"/>
      <c r="J402" s="231"/>
      <c r="K402" s="231"/>
      <c r="L402" s="231"/>
      <c r="M402" s="231"/>
      <c r="N402" s="231"/>
      <c r="O402" s="231"/>
      <c r="P402" s="231"/>
      <c r="Q402" s="231"/>
      <c r="R402" s="231"/>
      <c r="S402" s="231"/>
      <c r="T402" s="231"/>
      <c r="U402" s="231"/>
      <c r="V402" s="231"/>
      <c r="W402" s="231"/>
      <c r="X402" s="231"/>
      <c r="Y402" s="231"/>
      <c r="Z402" s="231"/>
      <c r="AA402" s="231"/>
    </row>
    <row r="403" spans="1:27" outlineLevel="1">
      <c r="A403" s="215"/>
      <c r="B403" s="215"/>
      <c r="C403" s="220" t="s">
        <v>1539</v>
      </c>
      <c r="E403" s="211"/>
      <c r="F403" s="215"/>
      <c r="G403" s="215"/>
      <c r="H403" s="279"/>
      <c r="I403" s="283"/>
      <c r="J403" s="231"/>
      <c r="K403" s="231"/>
      <c r="L403" s="231"/>
      <c r="M403" s="231"/>
      <c r="N403" s="231"/>
      <c r="O403" s="231"/>
      <c r="P403" s="231"/>
      <c r="Q403" s="231"/>
      <c r="R403" s="231"/>
      <c r="S403" s="231"/>
      <c r="T403" s="231"/>
      <c r="U403" s="231"/>
      <c r="V403" s="231"/>
      <c r="W403" s="231"/>
      <c r="X403" s="231"/>
      <c r="Y403" s="231"/>
      <c r="Z403" s="231"/>
      <c r="AA403" s="231"/>
    </row>
    <row r="404" spans="1:27" outlineLevel="1">
      <c r="A404" s="215"/>
      <c r="B404" s="215"/>
      <c r="C404" s="220" t="s">
        <v>1571</v>
      </c>
      <c r="E404" s="211"/>
      <c r="F404" s="215"/>
      <c r="G404" s="215"/>
      <c r="H404" s="279"/>
      <c r="I404" s="283"/>
      <c r="J404" s="231"/>
      <c r="K404" s="231"/>
      <c r="L404" s="231"/>
      <c r="M404" s="231"/>
      <c r="N404" s="231"/>
      <c r="O404" s="231"/>
      <c r="P404" s="231"/>
      <c r="Q404" s="231"/>
      <c r="R404" s="231"/>
      <c r="S404" s="231"/>
      <c r="T404" s="231"/>
      <c r="U404" s="231"/>
      <c r="V404" s="231"/>
      <c r="W404" s="231"/>
      <c r="X404" s="231"/>
      <c r="Y404" s="231"/>
      <c r="Z404" s="231"/>
      <c r="AA404" s="231"/>
    </row>
    <row r="405" spans="1:27" s="268" customFormat="1" outlineLevel="1">
      <c r="A405" s="215"/>
      <c r="B405" s="215"/>
      <c r="C405" s="220"/>
      <c r="D405" s="424"/>
      <c r="F405" s="215"/>
      <c r="G405" s="215"/>
      <c r="H405" s="279"/>
      <c r="I405" s="283"/>
      <c r="J405" s="231"/>
      <c r="K405" s="231"/>
      <c r="L405" s="231"/>
      <c r="M405" s="231"/>
      <c r="N405" s="231"/>
      <c r="O405" s="231"/>
      <c r="P405" s="231"/>
      <c r="Q405" s="231"/>
      <c r="R405" s="231"/>
      <c r="S405" s="231"/>
      <c r="T405" s="231"/>
      <c r="U405" s="231"/>
      <c r="V405" s="231"/>
      <c r="W405" s="231"/>
      <c r="X405" s="231"/>
      <c r="Y405" s="231"/>
      <c r="Z405" s="231"/>
      <c r="AA405" s="231"/>
    </row>
    <row r="406" spans="1:27" s="268" customFormat="1" outlineLevel="1">
      <c r="A406" s="215"/>
      <c r="B406" s="215"/>
      <c r="C406" s="220"/>
      <c r="D406" s="424"/>
      <c r="F406" s="215"/>
      <c r="G406" s="215"/>
      <c r="H406" s="279"/>
      <c r="I406" s="283"/>
      <c r="J406" s="231"/>
      <c r="K406" s="231"/>
      <c r="L406" s="231"/>
      <c r="M406" s="231"/>
      <c r="N406" s="231"/>
      <c r="O406" s="231"/>
      <c r="P406" s="231"/>
      <c r="Q406" s="231"/>
      <c r="R406" s="231"/>
      <c r="S406" s="231"/>
      <c r="T406" s="231"/>
      <c r="U406" s="231"/>
      <c r="V406" s="231"/>
      <c r="W406" s="231"/>
      <c r="X406" s="231"/>
      <c r="Y406" s="231"/>
      <c r="Z406" s="231"/>
      <c r="AA406" s="231"/>
    </row>
    <row r="407" spans="1:27" s="268" customFormat="1" outlineLevel="1">
      <c r="A407" s="215"/>
      <c r="B407" s="215"/>
      <c r="C407" s="220"/>
      <c r="D407" s="424"/>
      <c r="F407" s="215"/>
      <c r="G407" s="215"/>
      <c r="H407" s="279"/>
      <c r="I407" s="283"/>
      <c r="J407" s="231"/>
      <c r="K407" s="231"/>
      <c r="L407" s="231"/>
      <c r="M407" s="231"/>
      <c r="N407" s="231"/>
      <c r="O407" s="231"/>
      <c r="P407" s="231"/>
      <c r="Q407" s="231"/>
      <c r="R407" s="231"/>
      <c r="S407" s="231"/>
      <c r="T407" s="231"/>
      <c r="U407" s="231"/>
      <c r="V407" s="231"/>
      <c r="W407" s="231"/>
      <c r="X407" s="231"/>
      <c r="Y407" s="231"/>
      <c r="Z407" s="231"/>
      <c r="AA407" s="231"/>
    </row>
    <row r="408" spans="1:27" s="268" customFormat="1" outlineLevel="1">
      <c r="A408" s="215"/>
      <c r="B408" s="215"/>
      <c r="C408" s="220"/>
      <c r="D408" s="424"/>
      <c r="F408" s="215"/>
      <c r="G408" s="215"/>
      <c r="H408" s="279"/>
      <c r="I408" s="283"/>
      <c r="J408" s="231"/>
      <c r="K408" s="231"/>
      <c r="L408" s="231"/>
      <c r="M408" s="231"/>
      <c r="N408" s="231"/>
      <c r="O408" s="231"/>
      <c r="P408" s="231"/>
      <c r="Q408" s="231"/>
      <c r="R408" s="231"/>
      <c r="S408" s="231"/>
      <c r="T408" s="231"/>
      <c r="U408" s="231"/>
      <c r="V408" s="231"/>
      <c r="W408" s="231"/>
      <c r="X408" s="231"/>
      <c r="Y408" s="231"/>
      <c r="Z408" s="231"/>
      <c r="AA408" s="231"/>
    </row>
    <row r="409" spans="1:27" s="268" customFormat="1" outlineLevel="1">
      <c r="A409" s="215"/>
      <c r="B409" s="215"/>
      <c r="C409" s="220"/>
      <c r="D409" s="424"/>
      <c r="F409" s="215"/>
      <c r="G409" s="215"/>
      <c r="H409" s="279"/>
      <c r="I409" s="283"/>
      <c r="J409" s="231"/>
      <c r="K409" s="231"/>
      <c r="L409" s="231"/>
      <c r="M409" s="231"/>
      <c r="N409" s="231"/>
      <c r="O409" s="231"/>
      <c r="P409" s="231"/>
      <c r="Q409" s="231"/>
      <c r="R409" s="231"/>
      <c r="S409" s="231"/>
      <c r="T409" s="231"/>
      <c r="U409" s="231"/>
      <c r="V409" s="231"/>
      <c r="W409" s="231"/>
      <c r="X409" s="231"/>
      <c r="Y409" s="231"/>
      <c r="Z409" s="231"/>
      <c r="AA409" s="231"/>
    </row>
    <row r="410" spans="1:27" s="268" customFormat="1" outlineLevel="1">
      <c r="A410" s="215"/>
      <c r="B410" s="215"/>
      <c r="C410" s="220"/>
      <c r="D410" s="424"/>
      <c r="F410" s="215"/>
      <c r="G410" s="215"/>
      <c r="H410" s="279"/>
      <c r="I410" s="283"/>
      <c r="J410" s="231"/>
      <c r="K410" s="231"/>
      <c r="L410" s="231"/>
      <c r="M410" s="231"/>
      <c r="N410" s="231"/>
      <c r="O410" s="231"/>
      <c r="P410" s="231"/>
      <c r="Q410" s="231"/>
      <c r="R410" s="231"/>
      <c r="S410" s="231"/>
      <c r="T410" s="231"/>
      <c r="U410" s="231"/>
      <c r="V410" s="231"/>
      <c r="W410" s="231"/>
      <c r="X410" s="231"/>
      <c r="Y410" s="231"/>
      <c r="Z410" s="231"/>
      <c r="AA410" s="231"/>
    </row>
    <row r="411" spans="1:27" s="268" customFormat="1" outlineLevel="1">
      <c r="A411" s="215"/>
      <c r="B411" s="215"/>
      <c r="C411" s="220"/>
      <c r="D411" s="424"/>
      <c r="F411" s="215"/>
      <c r="G411" s="215"/>
      <c r="H411" s="279"/>
      <c r="I411" s="283"/>
      <c r="J411" s="231"/>
      <c r="K411" s="231"/>
      <c r="L411" s="231"/>
      <c r="M411" s="231"/>
      <c r="N411" s="231"/>
      <c r="O411" s="231"/>
      <c r="P411" s="231"/>
      <c r="Q411" s="231"/>
      <c r="R411" s="231"/>
      <c r="S411" s="231"/>
      <c r="T411" s="231"/>
      <c r="U411" s="231"/>
      <c r="V411" s="231"/>
      <c r="W411" s="231"/>
      <c r="X411" s="231"/>
      <c r="Y411" s="231"/>
      <c r="Z411" s="231"/>
      <c r="AA411" s="231"/>
    </row>
    <row r="412" spans="1:27" s="268" customFormat="1" outlineLevel="1">
      <c r="A412" s="215"/>
      <c r="B412" s="215"/>
      <c r="C412" s="220"/>
      <c r="D412" s="424"/>
      <c r="F412" s="215"/>
      <c r="G412" s="215"/>
      <c r="H412" s="279"/>
      <c r="I412" s="283"/>
      <c r="J412" s="231"/>
      <c r="K412" s="231"/>
      <c r="L412" s="231"/>
      <c r="M412" s="231"/>
      <c r="N412" s="231"/>
      <c r="O412" s="231"/>
      <c r="P412" s="231"/>
      <c r="Q412" s="231"/>
      <c r="R412" s="231"/>
      <c r="S412" s="231"/>
      <c r="T412" s="231"/>
      <c r="U412" s="231"/>
      <c r="V412" s="231"/>
      <c r="W412" s="231"/>
      <c r="X412" s="231"/>
      <c r="Y412" s="231"/>
      <c r="Z412" s="231"/>
      <c r="AA412" s="231"/>
    </row>
    <row r="413" spans="1:27" s="268" customFormat="1" outlineLevel="1">
      <c r="A413" s="215"/>
      <c r="B413" s="215"/>
      <c r="C413" s="220"/>
      <c r="D413" s="424"/>
      <c r="F413" s="215"/>
      <c r="G413" s="215"/>
      <c r="H413" s="279"/>
      <c r="I413" s="283"/>
      <c r="J413" s="231"/>
      <c r="K413" s="231"/>
      <c r="L413" s="231"/>
      <c r="M413" s="231"/>
      <c r="N413" s="231"/>
      <c r="O413" s="231"/>
      <c r="P413" s="231"/>
      <c r="Q413" s="231"/>
      <c r="R413" s="231"/>
      <c r="S413" s="231"/>
      <c r="T413" s="231"/>
      <c r="U413" s="231"/>
      <c r="V413" s="231"/>
      <c r="W413" s="231"/>
      <c r="X413" s="231"/>
      <c r="Y413" s="231"/>
      <c r="Z413" s="231"/>
      <c r="AA413" s="231"/>
    </row>
    <row r="414" spans="1:27" s="268" customFormat="1" outlineLevel="1">
      <c r="A414" s="215"/>
      <c r="B414" s="215"/>
      <c r="C414" s="220"/>
      <c r="D414" s="424"/>
      <c r="F414" s="215"/>
      <c r="G414" s="215"/>
      <c r="H414" s="279"/>
      <c r="I414" s="283"/>
      <c r="J414" s="231"/>
      <c r="K414" s="231"/>
      <c r="L414" s="231"/>
      <c r="M414" s="231"/>
      <c r="N414" s="231"/>
      <c r="O414" s="231"/>
      <c r="P414" s="231"/>
      <c r="Q414" s="231"/>
      <c r="R414" s="231"/>
      <c r="S414" s="231"/>
      <c r="T414" s="231"/>
      <c r="U414" s="231"/>
      <c r="V414" s="231"/>
      <c r="W414" s="231"/>
      <c r="X414" s="231"/>
      <c r="Y414" s="231"/>
      <c r="Z414" s="231"/>
      <c r="AA414" s="231"/>
    </row>
    <row r="415" spans="1:27" s="268" customFormat="1" outlineLevel="1">
      <c r="A415" s="215"/>
      <c r="B415" s="215"/>
      <c r="C415" s="220"/>
      <c r="D415" s="424"/>
      <c r="F415" s="215"/>
      <c r="G415" s="215"/>
      <c r="H415" s="279"/>
      <c r="I415" s="283"/>
      <c r="J415" s="231"/>
      <c r="K415" s="231"/>
      <c r="L415" s="231"/>
      <c r="M415" s="231"/>
      <c r="N415" s="231"/>
      <c r="O415" s="231"/>
      <c r="P415" s="231"/>
      <c r="Q415" s="231"/>
      <c r="R415" s="231"/>
      <c r="S415" s="231"/>
      <c r="T415" s="231"/>
      <c r="U415" s="231"/>
      <c r="V415" s="231"/>
      <c r="W415" s="231"/>
      <c r="X415" s="231"/>
      <c r="Y415" s="231"/>
      <c r="Z415" s="231"/>
      <c r="AA415" s="231"/>
    </row>
    <row r="416" spans="1:27" s="268" customFormat="1" outlineLevel="1">
      <c r="A416" s="215"/>
      <c r="B416" s="215"/>
      <c r="C416" s="220"/>
      <c r="D416" s="424"/>
      <c r="F416" s="215"/>
      <c r="G416" s="215"/>
      <c r="H416" s="279"/>
      <c r="I416" s="283"/>
      <c r="J416" s="231"/>
      <c r="K416" s="231"/>
      <c r="L416" s="231"/>
      <c r="M416" s="231"/>
      <c r="N416" s="231"/>
      <c r="O416" s="231"/>
      <c r="P416" s="231"/>
      <c r="Q416" s="231"/>
      <c r="R416" s="231"/>
      <c r="S416" s="231"/>
      <c r="T416" s="231"/>
      <c r="U416" s="231"/>
      <c r="V416" s="231"/>
      <c r="W416" s="231"/>
      <c r="X416" s="231"/>
      <c r="Y416" s="231"/>
      <c r="Z416" s="231"/>
      <c r="AA416" s="231"/>
    </row>
    <row r="417" spans="1:27" s="268" customFormat="1" outlineLevel="1">
      <c r="A417" s="215"/>
      <c r="B417" s="215"/>
      <c r="C417" s="220"/>
      <c r="D417" s="424"/>
      <c r="F417" s="215"/>
      <c r="G417" s="215"/>
      <c r="H417" s="279"/>
      <c r="I417" s="283"/>
      <c r="J417" s="231"/>
      <c r="K417" s="231"/>
      <c r="L417" s="231"/>
      <c r="M417" s="231"/>
      <c r="N417" s="231"/>
      <c r="O417" s="231"/>
      <c r="P417" s="231"/>
      <c r="Q417" s="231"/>
      <c r="R417" s="231"/>
      <c r="S417" s="231"/>
      <c r="T417" s="231"/>
      <c r="U417" s="231"/>
      <c r="V417" s="231"/>
      <c r="W417" s="231"/>
      <c r="X417" s="231"/>
      <c r="Y417" s="231"/>
      <c r="Z417" s="231"/>
      <c r="AA417" s="231"/>
    </row>
    <row r="418" spans="1:27" s="268" customFormat="1" outlineLevel="1">
      <c r="A418" s="215"/>
      <c r="B418" s="215"/>
      <c r="C418" s="220"/>
      <c r="D418" s="424"/>
      <c r="F418" s="215"/>
      <c r="G418" s="215"/>
      <c r="H418" s="279"/>
      <c r="I418" s="283"/>
      <c r="J418" s="231"/>
      <c r="K418" s="231"/>
      <c r="L418" s="231"/>
      <c r="M418" s="231"/>
      <c r="N418" s="231"/>
      <c r="O418" s="231"/>
      <c r="P418" s="231"/>
      <c r="Q418" s="231"/>
      <c r="R418" s="231"/>
      <c r="S418" s="231"/>
      <c r="T418" s="231"/>
      <c r="U418" s="231"/>
      <c r="V418" s="231"/>
      <c r="W418" s="231"/>
      <c r="X418" s="231"/>
      <c r="Y418" s="231"/>
      <c r="Z418" s="231"/>
      <c r="AA418" s="231"/>
    </row>
    <row r="419" spans="1:27" s="268" customFormat="1" outlineLevel="1">
      <c r="A419" s="215"/>
      <c r="B419" s="215"/>
      <c r="C419" s="220"/>
      <c r="D419" s="424"/>
      <c r="F419" s="215"/>
      <c r="G419" s="215"/>
      <c r="H419" s="279"/>
      <c r="I419" s="283"/>
      <c r="J419" s="231"/>
      <c r="K419" s="231"/>
      <c r="L419" s="231"/>
      <c r="M419" s="231"/>
      <c r="N419" s="231"/>
      <c r="O419" s="231"/>
      <c r="P419" s="231"/>
      <c r="Q419" s="231"/>
      <c r="R419" s="231"/>
      <c r="S419" s="231"/>
      <c r="T419" s="231"/>
      <c r="U419" s="231"/>
      <c r="V419" s="231"/>
      <c r="W419" s="231"/>
      <c r="X419" s="231"/>
      <c r="Y419" s="231"/>
      <c r="Z419" s="231"/>
      <c r="AA419" s="231"/>
    </row>
    <row r="420" spans="1:27" s="268" customFormat="1" outlineLevel="1">
      <c r="A420" s="215"/>
      <c r="B420" s="215"/>
      <c r="C420" s="220"/>
      <c r="D420" s="424"/>
      <c r="F420" s="215"/>
      <c r="G420" s="215"/>
      <c r="H420" s="279"/>
      <c r="I420" s="283"/>
      <c r="J420" s="231"/>
      <c r="K420" s="231"/>
      <c r="L420" s="231"/>
      <c r="M420" s="231"/>
      <c r="N420" s="231"/>
      <c r="O420" s="231"/>
      <c r="P420" s="231"/>
      <c r="Q420" s="231"/>
      <c r="R420" s="231"/>
      <c r="S420" s="231"/>
      <c r="T420" s="231"/>
      <c r="U420" s="231"/>
      <c r="V420" s="231"/>
      <c r="W420" s="231"/>
      <c r="X420" s="231"/>
      <c r="Y420" s="231"/>
      <c r="Z420" s="231"/>
      <c r="AA420" s="231"/>
    </row>
    <row r="421" spans="1:27" s="268" customFormat="1" outlineLevel="1">
      <c r="A421" s="215"/>
      <c r="B421" s="215"/>
      <c r="C421" s="220"/>
      <c r="D421" s="424"/>
      <c r="F421" s="215"/>
      <c r="G421" s="215"/>
      <c r="H421" s="279"/>
      <c r="I421" s="283"/>
      <c r="J421" s="231"/>
      <c r="K421" s="231"/>
      <c r="L421" s="231"/>
      <c r="M421" s="231"/>
      <c r="N421" s="231"/>
      <c r="O421" s="231"/>
      <c r="P421" s="231"/>
      <c r="Q421" s="231"/>
      <c r="R421" s="231"/>
      <c r="S421" s="231"/>
      <c r="T421" s="231"/>
      <c r="U421" s="231"/>
      <c r="V421" s="231"/>
      <c r="W421" s="231"/>
      <c r="X421" s="231"/>
      <c r="Y421" s="231"/>
      <c r="Z421" s="231"/>
      <c r="AA421" s="231"/>
    </row>
    <row r="422" spans="1:27" s="268" customFormat="1" outlineLevel="1">
      <c r="A422" s="215"/>
      <c r="B422" s="215"/>
      <c r="C422" s="220"/>
      <c r="D422" s="424"/>
      <c r="F422" s="215"/>
      <c r="G422" s="215"/>
      <c r="H422" s="279"/>
      <c r="I422" s="283"/>
      <c r="J422" s="231"/>
      <c r="K422" s="231"/>
      <c r="L422" s="231"/>
      <c r="M422" s="231"/>
      <c r="N422" s="231"/>
      <c r="O422" s="231"/>
      <c r="P422" s="231"/>
      <c r="Q422" s="231"/>
      <c r="R422" s="231"/>
      <c r="S422" s="231"/>
      <c r="T422" s="231"/>
      <c r="U422" s="231"/>
      <c r="V422" s="231"/>
      <c r="W422" s="231"/>
      <c r="X422" s="231"/>
      <c r="Y422" s="231"/>
      <c r="Z422" s="231"/>
      <c r="AA422" s="231"/>
    </row>
    <row r="423" spans="1:27" s="268" customFormat="1" outlineLevel="1">
      <c r="A423" s="215"/>
      <c r="B423" s="215"/>
      <c r="C423" s="220"/>
      <c r="D423" s="424"/>
      <c r="F423" s="215"/>
      <c r="G423" s="215"/>
      <c r="H423" s="279"/>
      <c r="I423" s="283"/>
      <c r="J423" s="231"/>
      <c r="K423" s="231"/>
      <c r="L423" s="231"/>
      <c r="M423" s="231"/>
      <c r="N423" s="231"/>
      <c r="O423" s="231"/>
      <c r="P423" s="231"/>
      <c r="Q423" s="231"/>
      <c r="R423" s="231"/>
      <c r="S423" s="231"/>
      <c r="T423" s="231"/>
      <c r="U423" s="231"/>
      <c r="V423" s="231"/>
      <c r="W423" s="231"/>
      <c r="X423" s="231"/>
      <c r="Y423" s="231"/>
      <c r="Z423" s="231"/>
      <c r="AA423" s="231"/>
    </row>
    <row r="424" spans="1:27" s="268" customFormat="1" outlineLevel="1">
      <c r="A424" s="215"/>
      <c r="B424" s="215"/>
      <c r="C424" s="220"/>
      <c r="D424" s="424"/>
      <c r="F424" s="215"/>
      <c r="G424" s="215"/>
      <c r="H424" s="279"/>
      <c r="I424" s="283"/>
      <c r="J424" s="231"/>
      <c r="K424" s="231"/>
      <c r="L424" s="231"/>
      <c r="M424" s="231"/>
      <c r="N424" s="231"/>
      <c r="O424" s="231"/>
      <c r="P424" s="231"/>
      <c r="Q424" s="231"/>
      <c r="R424" s="231"/>
      <c r="S424" s="231"/>
      <c r="T424" s="231"/>
      <c r="U424" s="231"/>
      <c r="V424" s="231"/>
      <c r="W424" s="231"/>
      <c r="X424" s="231"/>
      <c r="Y424" s="231"/>
      <c r="Z424" s="231"/>
      <c r="AA424" s="231"/>
    </row>
    <row r="425" spans="1:27" s="268" customFormat="1" outlineLevel="1">
      <c r="A425" s="215"/>
      <c r="B425" s="215"/>
      <c r="C425" s="220"/>
      <c r="D425" s="424"/>
      <c r="F425" s="215"/>
      <c r="G425" s="215"/>
      <c r="H425" s="279"/>
      <c r="I425" s="283"/>
      <c r="J425" s="231"/>
      <c r="K425" s="231"/>
      <c r="L425" s="231"/>
      <c r="M425" s="231"/>
      <c r="N425" s="231"/>
      <c r="O425" s="231"/>
      <c r="P425" s="231"/>
      <c r="Q425" s="231"/>
      <c r="R425" s="231"/>
      <c r="S425" s="231"/>
      <c r="T425" s="231"/>
      <c r="U425" s="231"/>
      <c r="V425" s="231"/>
      <c r="W425" s="231"/>
      <c r="X425" s="231"/>
      <c r="Y425" s="231"/>
      <c r="Z425" s="231"/>
      <c r="AA425" s="231"/>
    </row>
    <row r="426" spans="1:27" s="268" customFormat="1" outlineLevel="1">
      <c r="A426" s="215"/>
      <c r="B426" s="215"/>
      <c r="C426" s="220"/>
      <c r="D426" s="424"/>
      <c r="F426" s="215"/>
      <c r="G426" s="215"/>
      <c r="H426" s="279"/>
      <c r="I426" s="283"/>
      <c r="J426" s="231"/>
      <c r="K426" s="231"/>
      <c r="L426" s="231"/>
      <c r="M426" s="231"/>
      <c r="N426" s="231"/>
      <c r="O426" s="231"/>
      <c r="P426" s="231"/>
      <c r="Q426" s="231"/>
      <c r="R426" s="231"/>
      <c r="S426" s="231"/>
      <c r="T426" s="231"/>
      <c r="U426" s="231"/>
      <c r="V426" s="231"/>
      <c r="W426" s="231"/>
      <c r="X426" s="231"/>
      <c r="Y426" s="231"/>
      <c r="Z426" s="231"/>
      <c r="AA426" s="231"/>
    </row>
    <row r="427" spans="1:27" s="268" customFormat="1" outlineLevel="1">
      <c r="A427" s="215"/>
      <c r="B427" s="215"/>
      <c r="C427" s="220"/>
      <c r="D427" s="424"/>
      <c r="F427" s="215"/>
      <c r="G427" s="215"/>
      <c r="H427" s="279"/>
      <c r="I427" s="283"/>
      <c r="J427" s="231"/>
      <c r="K427" s="231"/>
      <c r="L427" s="231"/>
      <c r="M427" s="231"/>
      <c r="N427" s="231"/>
      <c r="O427" s="231"/>
      <c r="P427" s="231"/>
      <c r="Q427" s="231"/>
      <c r="R427" s="231"/>
      <c r="S427" s="231"/>
      <c r="T427" s="231"/>
      <c r="U427" s="231"/>
      <c r="V427" s="231"/>
      <c r="W427" s="231"/>
      <c r="X427" s="231"/>
      <c r="Y427" s="231"/>
      <c r="Z427" s="231"/>
      <c r="AA427" s="231"/>
    </row>
    <row r="428" spans="1:27" s="268" customFormat="1" outlineLevel="1">
      <c r="A428" s="215"/>
      <c r="B428" s="215"/>
      <c r="C428" s="220"/>
      <c r="D428" s="424"/>
      <c r="F428" s="215"/>
      <c r="G428" s="215"/>
      <c r="H428" s="279"/>
      <c r="I428" s="283"/>
      <c r="J428" s="231"/>
      <c r="K428" s="231"/>
      <c r="L428" s="231"/>
      <c r="M428" s="231"/>
      <c r="N428" s="231"/>
      <c r="O428" s="231"/>
      <c r="P428" s="231"/>
      <c r="Q428" s="231"/>
      <c r="R428" s="231"/>
      <c r="S428" s="231"/>
      <c r="T428" s="231"/>
      <c r="U428" s="231"/>
      <c r="V428" s="231"/>
      <c r="W428" s="231"/>
      <c r="X428" s="231"/>
      <c r="Y428" s="231"/>
      <c r="Z428" s="231"/>
      <c r="AA428" s="231"/>
    </row>
    <row r="429" spans="1:27" s="268" customFormat="1" outlineLevel="1">
      <c r="A429" s="215"/>
      <c r="B429" s="215"/>
      <c r="C429" s="220"/>
      <c r="D429" s="424"/>
      <c r="F429" s="215"/>
      <c r="G429" s="215"/>
      <c r="H429" s="279"/>
      <c r="I429" s="283"/>
      <c r="J429" s="231"/>
      <c r="K429" s="231"/>
      <c r="L429" s="231"/>
      <c r="M429" s="231"/>
      <c r="N429" s="231"/>
      <c r="O429" s="231"/>
      <c r="P429" s="231"/>
      <c r="Q429" s="231"/>
      <c r="R429" s="231"/>
      <c r="S429" s="231"/>
      <c r="T429" s="231"/>
      <c r="U429" s="231"/>
      <c r="V429" s="231"/>
      <c r="W429" s="231"/>
      <c r="X429" s="231"/>
      <c r="Y429" s="231"/>
      <c r="Z429" s="231"/>
      <c r="AA429" s="231"/>
    </row>
    <row r="430" spans="1:27" s="268" customFormat="1" outlineLevel="1">
      <c r="A430" s="215"/>
      <c r="B430" s="215"/>
      <c r="C430" s="220"/>
      <c r="D430" s="424"/>
      <c r="F430" s="215"/>
      <c r="G430" s="215"/>
      <c r="H430" s="279"/>
      <c r="I430" s="283"/>
      <c r="J430" s="231"/>
      <c r="K430" s="231"/>
      <c r="L430" s="231"/>
      <c r="M430" s="231"/>
      <c r="N430" s="231"/>
      <c r="O430" s="231"/>
      <c r="P430" s="231"/>
      <c r="Q430" s="231"/>
      <c r="R430" s="231"/>
      <c r="S430" s="231"/>
      <c r="T430" s="231"/>
      <c r="U430" s="231"/>
      <c r="V430" s="231"/>
      <c r="W430" s="231"/>
      <c r="X430" s="231"/>
      <c r="Y430" s="231"/>
      <c r="Z430" s="231"/>
      <c r="AA430" s="231"/>
    </row>
    <row r="431" spans="1:27" s="268" customFormat="1" outlineLevel="1">
      <c r="A431" s="215"/>
      <c r="B431" s="215"/>
      <c r="C431" s="220"/>
      <c r="D431" s="424"/>
      <c r="F431" s="215"/>
      <c r="G431" s="215"/>
      <c r="H431" s="279"/>
      <c r="I431" s="283"/>
      <c r="J431" s="231"/>
      <c r="K431" s="231"/>
      <c r="L431" s="231"/>
      <c r="M431" s="231"/>
      <c r="N431" s="231"/>
      <c r="O431" s="231"/>
      <c r="P431" s="231"/>
      <c r="Q431" s="231"/>
      <c r="R431" s="231"/>
      <c r="S431" s="231"/>
      <c r="T431" s="231"/>
      <c r="U431" s="231"/>
      <c r="V431" s="231"/>
      <c r="W431" s="231"/>
      <c r="X431" s="231"/>
      <c r="Y431" s="231"/>
      <c r="Z431" s="231"/>
      <c r="AA431" s="231"/>
    </row>
    <row r="432" spans="1:27" s="268" customFormat="1" outlineLevel="1">
      <c r="A432" s="215"/>
      <c r="B432" s="215"/>
      <c r="C432" s="220"/>
      <c r="D432" s="424"/>
      <c r="F432" s="215"/>
      <c r="G432" s="215"/>
      <c r="H432" s="279"/>
      <c r="I432" s="283"/>
      <c r="J432" s="231"/>
      <c r="K432" s="231"/>
      <c r="L432" s="231"/>
      <c r="M432" s="231"/>
      <c r="N432" s="231"/>
      <c r="O432" s="231"/>
      <c r="P432" s="231"/>
      <c r="Q432" s="231"/>
      <c r="R432" s="231"/>
      <c r="S432" s="231"/>
      <c r="T432" s="231"/>
      <c r="U432" s="231"/>
      <c r="V432" s="231"/>
      <c r="W432" s="231"/>
      <c r="X432" s="231"/>
      <c r="Y432" s="231"/>
      <c r="Z432" s="231"/>
      <c r="AA432" s="231"/>
    </row>
    <row r="433" spans="1:27">
      <c r="A433" s="223"/>
      <c r="B433" s="212" t="s">
        <v>861</v>
      </c>
      <c r="C433" s="212"/>
      <c r="D433" s="429"/>
      <c r="E433" s="212"/>
      <c r="F433" s="212"/>
      <c r="G433" s="594">
        <f>F434</f>
        <v>1244600</v>
      </c>
      <c r="H433" s="541"/>
      <c r="I433" s="218" t="s">
        <v>507</v>
      </c>
      <c r="J433" s="212"/>
      <c r="K433" s="212"/>
      <c r="L433" s="212"/>
      <c r="M433" s="212"/>
      <c r="N433" s="212"/>
      <c r="O433" s="212"/>
      <c r="P433" s="212"/>
      <c r="Q433" s="212"/>
      <c r="R433" s="212"/>
      <c r="S433" s="212"/>
      <c r="T433" s="212"/>
      <c r="U433" s="212"/>
      <c r="V433" s="212"/>
      <c r="W433" s="212"/>
      <c r="X433" s="212"/>
      <c r="Y433" s="212"/>
      <c r="Z433" s="212"/>
      <c r="AA433" s="212"/>
    </row>
    <row r="434" spans="1:27" outlineLevel="1">
      <c r="A434" s="212"/>
      <c r="B434" s="212" t="s">
        <v>796</v>
      </c>
      <c r="C434" s="212"/>
      <c r="D434" s="429"/>
      <c r="E434" s="212"/>
      <c r="F434" s="590">
        <f>F435</f>
        <v>1244600</v>
      </c>
      <c r="G434" s="541"/>
      <c r="H434" s="218" t="s">
        <v>507</v>
      </c>
      <c r="I434" s="212"/>
      <c r="J434" s="231"/>
      <c r="K434" s="231"/>
      <c r="L434" s="231"/>
      <c r="M434" s="231"/>
      <c r="N434" s="231"/>
      <c r="O434" s="231"/>
      <c r="P434" s="231"/>
      <c r="Q434" s="231"/>
      <c r="R434" s="231"/>
      <c r="S434" s="231"/>
      <c r="T434" s="231"/>
      <c r="U434" s="231"/>
      <c r="V434" s="231"/>
      <c r="W434" s="231"/>
      <c r="X434" s="231"/>
      <c r="Y434" s="231"/>
      <c r="Z434" s="231"/>
      <c r="AA434" s="231"/>
    </row>
    <row r="435" spans="1:27" outlineLevel="1">
      <c r="A435" s="215"/>
      <c r="B435" s="233" t="s">
        <v>1567</v>
      </c>
      <c r="C435" s="233"/>
      <c r="D435" s="429"/>
      <c r="E435" s="233"/>
      <c r="F435" s="591">
        <f>SUM(F436,F438,F441)</f>
        <v>1244600</v>
      </c>
      <c r="G435" s="541"/>
      <c r="H435" s="507" t="s">
        <v>507</v>
      </c>
      <c r="I435" s="233"/>
      <c r="J435" s="231"/>
      <c r="K435" s="231"/>
      <c r="L435" s="231"/>
      <c r="M435" s="231"/>
      <c r="N435" s="231"/>
      <c r="O435" s="231"/>
      <c r="P435" s="231"/>
      <c r="Q435" s="231"/>
      <c r="R435" s="231"/>
      <c r="S435" s="231"/>
      <c r="T435" s="231"/>
      <c r="U435" s="231"/>
      <c r="V435" s="231"/>
      <c r="W435" s="231"/>
      <c r="X435" s="231"/>
      <c r="Y435" s="231"/>
      <c r="Z435" s="231"/>
      <c r="AA435" s="231"/>
    </row>
    <row r="436" spans="1:27" outlineLevel="1">
      <c r="A436" s="215"/>
      <c r="B436" s="233" t="s">
        <v>1555</v>
      </c>
      <c r="C436" s="233"/>
      <c r="D436" s="429"/>
      <c r="E436" s="233"/>
      <c r="F436" s="591">
        <v>998400</v>
      </c>
      <c r="G436" s="541"/>
      <c r="H436" s="507" t="s">
        <v>507</v>
      </c>
      <c r="I436" s="233"/>
      <c r="J436" s="231"/>
      <c r="K436" s="231"/>
      <c r="L436" s="231"/>
      <c r="M436" s="231"/>
      <c r="N436" s="231"/>
      <c r="O436" s="231"/>
      <c r="P436" s="231"/>
      <c r="Q436" s="231"/>
      <c r="R436" s="231"/>
      <c r="S436" s="231"/>
      <c r="T436" s="231"/>
      <c r="U436" s="231"/>
      <c r="V436" s="231"/>
      <c r="W436" s="231"/>
      <c r="X436" s="231"/>
      <c r="Y436" s="231"/>
      <c r="Z436" s="231"/>
      <c r="AA436" s="231"/>
    </row>
    <row r="437" spans="1:27">
      <c r="A437" s="215"/>
      <c r="B437" s="215"/>
      <c r="C437" s="220" t="s">
        <v>1558</v>
      </c>
      <c r="E437" s="281"/>
      <c r="F437" s="215"/>
      <c r="G437" s="215"/>
      <c r="H437" s="508"/>
      <c r="I437" s="283"/>
      <c r="J437" s="212"/>
      <c r="K437" s="212"/>
      <c r="L437" s="212"/>
      <c r="M437" s="212"/>
      <c r="N437" s="212"/>
      <c r="O437" s="212"/>
      <c r="P437" s="212"/>
      <c r="Q437" s="212"/>
      <c r="R437" s="212"/>
      <c r="S437" s="212"/>
      <c r="T437" s="212"/>
      <c r="U437" s="212"/>
      <c r="V437" s="212"/>
      <c r="W437" s="212"/>
      <c r="X437" s="212"/>
      <c r="Y437" s="212"/>
      <c r="Z437" s="212"/>
      <c r="AA437" s="212"/>
    </row>
    <row r="438" spans="1:27">
      <c r="A438" s="215"/>
      <c r="B438" s="233" t="s">
        <v>1578</v>
      </c>
      <c r="C438" s="233"/>
      <c r="D438" s="429"/>
      <c r="E438" s="233"/>
      <c r="F438" s="591">
        <v>61200</v>
      </c>
      <c r="G438" s="541"/>
      <c r="H438" s="507" t="s">
        <v>507</v>
      </c>
      <c r="I438" s="233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214"/>
      <c r="U438" s="214"/>
      <c r="V438" s="214"/>
      <c r="W438" s="214"/>
      <c r="X438" s="214"/>
      <c r="Y438" s="214"/>
      <c r="Z438" s="214"/>
      <c r="AA438" s="214"/>
    </row>
    <row r="439" spans="1:27" outlineLevel="1">
      <c r="A439" s="215"/>
      <c r="B439" s="215"/>
      <c r="C439" s="220" t="s">
        <v>1561</v>
      </c>
      <c r="E439" s="211"/>
      <c r="F439" s="215"/>
      <c r="G439" s="215"/>
      <c r="H439" s="508"/>
      <c r="I439" s="283"/>
      <c r="J439" s="231"/>
      <c r="K439" s="231"/>
      <c r="L439" s="231"/>
      <c r="M439" s="231"/>
      <c r="N439" s="231"/>
      <c r="O439" s="231"/>
      <c r="P439" s="231"/>
      <c r="Q439" s="231"/>
      <c r="R439" s="231"/>
      <c r="S439" s="231"/>
      <c r="T439" s="231"/>
      <c r="U439" s="231"/>
      <c r="V439" s="231"/>
      <c r="W439" s="231"/>
      <c r="X439" s="231"/>
      <c r="Y439" s="231"/>
      <c r="Z439" s="231"/>
      <c r="AA439" s="231"/>
    </row>
    <row r="440" spans="1:27" outlineLevel="1">
      <c r="A440" s="215"/>
      <c r="B440" s="215"/>
      <c r="C440" s="220" t="s">
        <v>1579</v>
      </c>
      <c r="E440" s="211"/>
      <c r="F440" s="215"/>
      <c r="G440" s="215"/>
      <c r="H440" s="508"/>
      <c r="I440" s="283"/>
      <c r="J440" s="231"/>
      <c r="K440" s="231"/>
      <c r="L440" s="231"/>
      <c r="M440" s="231"/>
      <c r="N440" s="231"/>
      <c r="O440" s="231"/>
      <c r="P440" s="231"/>
      <c r="Q440" s="231"/>
      <c r="R440" s="231"/>
      <c r="S440" s="231"/>
      <c r="T440" s="231"/>
      <c r="U440" s="231"/>
      <c r="V440" s="231"/>
      <c r="W440" s="231"/>
      <c r="X440" s="231"/>
      <c r="Y440" s="231"/>
      <c r="Z440" s="231"/>
      <c r="AA440" s="231"/>
    </row>
    <row r="441" spans="1:27" outlineLevel="1">
      <c r="A441" s="215"/>
      <c r="B441" s="233" t="s">
        <v>1580</v>
      </c>
      <c r="C441" s="233"/>
      <c r="D441" s="429"/>
      <c r="E441" s="233"/>
      <c r="F441" s="591">
        <v>185000</v>
      </c>
      <c r="G441" s="541"/>
      <c r="H441" s="507" t="s">
        <v>507</v>
      </c>
      <c r="I441" s="233"/>
      <c r="J441" s="231"/>
      <c r="K441" s="231"/>
      <c r="L441" s="231"/>
      <c r="M441" s="231"/>
      <c r="N441" s="231"/>
      <c r="O441" s="231"/>
      <c r="P441" s="231"/>
      <c r="Q441" s="231"/>
      <c r="R441" s="231"/>
      <c r="S441" s="231"/>
      <c r="T441" s="231"/>
      <c r="U441" s="231"/>
      <c r="V441" s="231"/>
      <c r="W441" s="231"/>
      <c r="X441" s="231"/>
      <c r="Y441" s="231"/>
      <c r="Z441" s="231"/>
      <c r="AA441" s="231"/>
    </row>
    <row r="442" spans="1:27" outlineLevel="1">
      <c r="A442" s="215"/>
      <c r="B442" s="215"/>
      <c r="C442" s="220" t="s">
        <v>1581</v>
      </c>
      <c r="E442" s="281"/>
      <c r="F442" s="215"/>
      <c r="G442" s="215"/>
      <c r="H442" s="279"/>
      <c r="I442" s="283"/>
      <c r="J442" s="231"/>
      <c r="K442" s="231"/>
      <c r="L442" s="231"/>
      <c r="M442" s="231"/>
      <c r="N442" s="231"/>
      <c r="O442" s="231"/>
      <c r="P442" s="231"/>
      <c r="Q442" s="231"/>
      <c r="R442" s="231"/>
      <c r="S442" s="231"/>
      <c r="T442" s="231"/>
      <c r="U442" s="231"/>
      <c r="V442" s="231"/>
      <c r="W442" s="231"/>
      <c r="X442" s="231"/>
      <c r="Y442" s="231"/>
      <c r="Z442" s="231"/>
      <c r="AA442" s="231"/>
    </row>
    <row r="443" spans="1:27" outlineLevel="1">
      <c r="A443" s="215"/>
      <c r="B443" s="215"/>
      <c r="C443" s="220" t="s">
        <v>1582</v>
      </c>
      <c r="E443" s="211"/>
      <c r="F443" s="215"/>
      <c r="G443" s="215"/>
      <c r="H443" s="279"/>
      <c r="I443" s="283"/>
      <c r="J443" s="231"/>
      <c r="K443" s="231"/>
      <c r="L443" s="231"/>
      <c r="M443" s="231"/>
      <c r="N443" s="231"/>
      <c r="O443" s="231"/>
      <c r="P443" s="231"/>
      <c r="Q443" s="231"/>
      <c r="R443" s="231"/>
      <c r="S443" s="231"/>
      <c r="T443" s="231"/>
      <c r="U443" s="231"/>
      <c r="V443" s="231"/>
      <c r="W443" s="231"/>
      <c r="X443" s="231"/>
      <c r="Y443" s="231"/>
      <c r="Z443" s="231"/>
      <c r="AA443" s="231"/>
    </row>
    <row r="444" spans="1:27" outlineLevel="1">
      <c r="A444" s="215"/>
      <c r="B444" s="215"/>
      <c r="C444" s="220" t="s">
        <v>1583</v>
      </c>
      <c r="E444" s="281"/>
      <c r="F444" s="215"/>
      <c r="G444" s="215"/>
      <c r="H444" s="279"/>
      <c r="I444" s="283"/>
      <c r="J444" s="231"/>
      <c r="K444" s="231"/>
      <c r="L444" s="231"/>
      <c r="M444" s="231"/>
      <c r="N444" s="231"/>
      <c r="O444" s="231"/>
      <c r="P444" s="231"/>
      <c r="Q444" s="231"/>
      <c r="R444" s="231"/>
      <c r="S444" s="231"/>
      <c r="T444" s="231"/>
      <c r="U444" s="231"/>
      <c r="V444" s="231"/>
      <c r="W444" s="231"/>
      <c r="X444" s="231"/>
      <c r="Y444" s="231"/>
      <c r="Z444" s="231"/>
      <c r="AA444" s="231"/>
    </row>
    <row r="445" spans="1:27" s="268" customFormat="1" outlineLevel="1">
      <c r="A445" s="215"/>
      <c r="B445" s="215"/>
      <c r="C445" s="220"/>
      <c r="D445" s="424"/>
      <c r="E445" s="281"/>
      <c r="F445" s="215"/>
      <c r="G445" s="215"/>
      <c r="H445" s="279"/>
      <c r="I445" s="283"/>
      <c r="J445" s="231"/>
      <c r="K445" s="231"/>
      <c r="L445" s="231"/>
      <c r="M445" s="231"/>
      <c r="N445" s="231"/>
      <c r="O445" s="231"/>
      <c r="P445" s="231"/>
      <c r="Q445" s="231"/>
      <c r="R445" s="231"/>
      <c r="S445" s="231"/>
      <c r="T445" s="231"/>
      <c r="U445" s="231"/>
      <c r="V445" s="231"/>
      <c r="W445" s="231"/>
      <c r="X445" s="231"/>
      <c r="Y445" s="231"/>
      <c r="Z445" s="231"/>
      <c r="AA445" s="231"/>
    </row>
    <row r="446" spans="1:27" s="268" customFormat="1" outlineLevel="1">
      <c r="A446" s="215"/>
      <c r="B446" s="215"/>
      <c r="C446" s="220"/>
      <c r="D446" s="424"/>
      <c r="E446" s="281"/>
      <c r="F446" s="215"/>
      <c r="G446" s="215"/>
      <c r="H446" s="279"/>
      <c r="I446" s="283"/>
      <c r="J446" s="231"/>
      <c r="K446" s="231"/>
      <c r="L446" s="231"/>
      <c r="M446" s="231"/>
      <c r="N446" s="231"/>
      <c r="O446" s="231"/>
      <c r="P446" s="231"/>
      <c r="Q446" s="231"/>
      <c r="R446" s="231"/>
      <c r="S446" s="231"/>
      <c r="T446" s="231"/>
      <c r="U446" s="231"/>
      <c r="V446" s="231"/>
      <c r="W446" s="231"/>
      <c r="X446" s="231"/>
      <c r="Y446" s="231"/>
      <c r="Z446" s="231"/>
      <c r="AA446" s="231"/>
    </row>
    <row r="447" spans="1:27" s="268" customFormat="1" outlineLevel="1">
      <c r="A447" s="215"/>
      <c r="B447" s="215"/>
      <c r="C447" s="220"/>
      <c r="D447" s="424"/>
      <c r="E447" s="281"/>
      <c r="F447" s="215"/>
      <c r="G447" s="215"/>
      <c r="H447" s="279"/>
      <c r="I447" s="283"/>
      <c r="J447" s="231"/>
      <c r="K447" s="231"/>
      <c r="L447" s="231"/>
      <c r="M447" s="231"/>
      <c r="N447" s="231"/>
      <c r="O447" s="231"/>
      <c r="P447" s="231"/>
      <c r="Q447" s="231"/>
      <c r="R447" s="231"/>
      <c r="S447" s="231"/>
      <c r="T447" s="231"/>
      <c r="U447" s="231"/>
      <c r="V447" s="231"/>
      <c r="W447" s="231"/>
      <c r="X447" s="231"/>
      <c r="Y447" s="231"/>
      <c r="Z447" s="231"/>
      <c r="AA447" s="231"/>
    </row>
    <row r="448" spans="1:27" s="268" customFormat="1" outlineLevel="1">
      <c r="A448" s="215"/>
      <c r="B448" s="215"/>
      <c r="C448" s="220"/>
      <c r="D448" s="424"/>
      <c r="E448" s="281"/>
      <c r="F448" s="215"/>
      <c r="G448" s="215"/>
      <c r="H448" s="279"/>
      <c r="I448" s="283"/>
      <c r="J448" s="231"/>
      <c r="K448" s="231"/>
      <c r="L448" s="231"/>
      <c r="M448" s="231"/>
      <c r="N448" s="231"/>
      <c r="O448" s="231"/>
      <c r="P448" s="231"/>
      <c r="Q448" s="231"/>
      <c r="R448" s="231"/>
      <c r="S448" s="231"/>
      <c r="T448" s="231"/>
      <c r="U448" s="231"/>
      <c r="V448" s="231"/>
      <c r="W448" s="231"/>
      <c r="X448" s="231"/>
      <c r="Y448" s="231"/>
      <c r="Z448" s="231"/>
      <c r="AA448" s="231"/>
    </row>
    <row r="449" spans="1:27" s="268" customFormat="1" outlineLevel="1">
      <c r="A449" s="215"/>
      <c r="B449" s="215"/>
      <c r="C449" s="220"/>
      <c r="D449" s="424"/>
      <c r="E449" s="281"/>
      <c r="F449" s="215"/>
      <c r="G449" s="215"/>
      <c r="H449" s="279"/>
      <c r="I449" s="283"/>
      <c r="J449" s="231"/>
      <c r="K449" s="231"/>
      <c r="L449" s="231"/>
      <c r="M449" s="231"/>
      <c r="N449" s="231"/>
      <c r="O449" s="231"/>
      <c r="P449" s="231"/>
      <c r="Q449" s="231"/>
      <c r="R449" s="231"/>
      <c r="S449" s="231"/>
      <c r="T449" s="231"/>
      <c r="U449" s="231"/>
      <c r="V449" s="231"/>
      <c r="W449" s="231"/>
      <c r="X449" s="231"/>
      <c r="Y449" s="231"/>
      <c r="Z449" s="231"/>
      <c r="AA449" s="231"/>
    </row>
    <row r="450" spans="1:27" s="268" customFormat="1" outlineLevel="1">
      <c r="A450" s="215"/>
      <c r="B450" s="215"/>
      <c r="C450" s="220"/>
      <c r="D450" s="424"/>
      <c r="E450" s="281"/>
      <c r="F450" s="215"/>
      <c r="G450" s="215"/>
      <c r="H450" s="279"/>
      <c r="I450" s="283"/>
      <c r="J450" s="231"/>
      <c r="K450" s="231"/>
      <c r="L450" s="231"/>
      <c r="M450" s="231"/>
      <c r="N450" s="231"/>
      <c r="O450" s="231"/>
      <c r="P450" s="231"/>
      <c r="Q450" s="231"/>
      <c r="R450" s="231"/>
      <c r="S450" s="231"/>
      <c r="T450" s="231"/>
      <c r="U450" s="231"/>
      <c r="V450" s="231"/>
      <c r="W450" s="231"/>
      <c r="X450" s="231"/>
      <c r="Y450" s="231"/>
      <c r="Z450" s="231"/>
      <c r="AA450" s="231"/>
    </row>
    <row r="451" spans="1:27" s="268" customFormat="1" outlineLevel="1">
      <c r="A451" s="215"/>
      <c r="B451" s="215"/>
      <c r="C451" s="220"/>
      <c r="D451" s="424"/>
      <c r="E451" s="281"/>
      <c r="F451" s="215"/>
      <c r="G451" s="215"/>
      <c r="H451" s="279"/>
      <c r="I451" s="283"/>
      <c r="J451" s="231"/>
      <c r="K451" s="231"/>
      <c r="L451" s="231"/>
      <c r="M451" s="231"/>
      <c r="N451" s="231"/>
      <c r="O451" s="231"/>
      <c r="P451" s="231"/>
      <c r="Q451" s="231"/>
      <c r="R451" s="231"/>
      <c r="S451" s="231"/>
      <c r="T451" s="231"/>
      <c r="U451" s="231"/>
      <c r="V451" s="231"/>
      <c r="W451" s="231"/>
      <c r="X451" s="231"/>
      <c r="Y451" s="231"/>
      <c r="Z451" s="231"/>
      <c r="AA451" s="231"/>
    </row>
    <row r="452" spans="1:27" s="268" customFormat="1" outlineLevel="1">
      <c r="A452" s="215"/>
      <c r="B452" s="215"/>
      <c r="C452" s="220"/>
      <c r="D452" s="424"/>
      <c r="E452" s="281"/>
      <c r="F452" s="215"/>
      <c r="G452" s="215"/>
      <c r="H452" s="279"/>
      <c r="I452" s="283"/>
      <c r="J452" s="231"/>
      <c r="K452" s="231"/>
      <c r="L452" s="231"/>
      <c r="M452" s="231"/>
      <c r="N452" s="231"/>
      <c r="O452" s="231"/>
      <c r="P452" s="231"/>
      <c r="Q452" s="231"/>
      <c r="R452" s="231"/>
      <c r="S452" s="231"/>
      <c r="T452" s="231"/>
      <c r="U452" s="231"/>
      <c r="V452" s="231"/>
      <c r="W452" s="231"/>
      <c r="X452" s="231"/>
      <c r="Y452" s="231"/>
      <c r="Z452" s="231"/>
      <c r="AA452" s="231"/>
    </row>
    <row r="453" spans="1:27" s="268" customFormat="1" outlineLevel="1">
      <c r="A453" s="215"/>
      <c r="B453" s="215"/>
      <c r="C453" s="220"/>
      <c r="D453" s="424"/>
      <c r="E453" s="281"/>
      <c r="F453" s="215"/>
      <c r="G453" s="215"/>
      <c r="H453" s="279"/>
      <c r="I453" s="283"/>
      <c r="J453" s="231"/>
      <c r="K453" s="231"/>
      <c r="L453" s="231"/>
      <c r="M453" s="231"/>
      <c r="N453" s="231"/>
      <c r="O453" s="231"/>
      <c r="P453" s="231"/>
      <c r="Q453" s="231"/>
      <c r="R453" s="231"/>
      <c r="S453" s="231"/>
      <c r="T453" s="231"/>
      <c r="U453" s="231"/>
      <c r="V453" s="231"/>
      <c r="W453" s="231"/>
      <c r="X453" s="231"/>
      <c r="Y453" s="231"/>
      <c r="Z453" s="231"/>
      <c r="AA453" s="231"/>
    </row>
    <row r="454" spans="1:27" s="268" customFormat="1" outlineLevel="1">
      <c r="A454" s="215"/>
      <c r="B454" s="215"/>
      <c r="C454" s="220"/>
      <c r="D454" s="424"/>
      <c r="E454" s="281"/>
      <c r="F454" s="215"/>
      <c r="G454" s="215"/>
      <c r="H454" s="279"/>
      <c r="I454" s="283"/>
      <c r="J454" s="231"/>
      <c r="K454" s="231"/>
      <c r="L454" s="231"/>
      <c r="M454" s="231"/>
      <c r="N454" s="231"/>
      <c r="O454" s="231"/>
      <c r="P454" s="231"/>
      <c r="Q454" s="231"/>
      <c r="R454" s="231"/>
      <c r="S454" s="231"/>
      <c r="T454" s="231"/>
      <c r="U454" s="231"/>
      <c r="V454" s="231"/>
      <c r="W454" s="231"/>
      <c r="X454" s="231"/>
      <c r="Y454" s="231"/>
      <c r="Z454" s="231"/>
      <c r="AA454" s="231"/>
    </row>
    <row r="455" spans="1:27" s="268" customFormat="1" outlineLevel="1">
      <c r="A455" s="215"/>
      <c r="B455" s="215"/>
      <c r="C455" s="220"/>
      <c r="D455" s="424"/>
      <c r="E455" s="281"/>
      <c r="F455" s="215"/>
      <c r="G455" s="215"/>
      <c r="H455" s="279"/>
      <c r="I455" s="283"/>
      <c r="J455" s="231"/>
      <c r="K455" s="231"/>
      <c r="L455" s="231"/>
      <c r="M455" s="231"/>
      <c r="N455" s="231"/>
      <c r="O455" s="231"/>
      <c r="P455" s="231"/>
      <c r="Q455" s="231"/>
      <c r="R455" s="231"/>
      <c r="S455" s="231"/>
      <c r="T455" s="231"/>
      <c r="U455" s="231"/>
      <c r="V455" s="231"/>
      <c r="W455" s="231"/>
      <c r="X455" s="231"/>
      <c r="Y455" s="231"/>
      <c r="Z455" s="231"/>
      <c r="AA455" s="231"/>
    </row>
    <row r="456" spans="1:27" s="268" customFormat="1" outlineLevel="1">
      <c r="A456" s="215"/>
      <c r="B456" s="215"/>
      <c r="C456" s="220"/>
      <c r="D456" s="424"/>
      <c r="E456" s="281"/>
      <c r="F456" s="215"/>
      <c r="G456" s="215"/>
      <c r="H456" s="279"/>
      <c r="I456" s="283"/>
      <c r="J456" s="231"/>
      <c r="K456" s="231"/>
      <c r="L456" s="231"/>
      <c r="M456" s="231"/>
      <c r="N456" s="231"/>
      <c r="O456" s="231"/>
      <c r="P456" s="231"/>
      <c r="Q456" s="231"/>
      <c r="R456" s="231"/>
      <c r="S456" s="231"/>
      <c r="T456" s="231"/>
      <c r="U456" s="231"/>
      <c r="V456" s="231"/>
      <c r="W456" s="231"/>
      <c r="X456" s="231"/>
      <c r="Y456" s="231"/>
      <c r="Z456" s="231"/>
      <c r="AA456" s="231"/>
    </row>
    <row r="457" spans="1:27" s="268" customFormat="1" outlineLevel="1">
      <c r="A457" s="215"/>
      <c r="B457" s="215"/>
      <c r="C457" s="220"/>
      <c r="D457" s="424"/>
      <c r="E457" s="281"/>
      <c r="F457" s="215"/>
      <c r="G457" s="215"/>
      <c r="H457" s="279"/>
      <c r="I457" s="283"/>
      <c r="J457" s="231"/>
      <c r="K457" s="231"/>
      <c r="L457" s="231"/>
      <c r="M457" s="231"/>
      <c r="N457" s="231"/>
      <c r="O457" s="231"/>
      <c r="P457" s="231"/>
      <c r="Q457" s="231"/>
      <c r="R457" s="231"/>
      <c r="S457" s="231"/>
      <c r="T457" s="231"/>
      <c r="U457" s="231"/>
      <c r="V457" s="231"/>
      <c r="W457" s="231"/>
      <c r="X457" s="231"/>
      <c r="Y457" s="231"/>
      <c r="Z457" s="231"/>
      <c r="AA457" s="231"/>
    </row>
    <row r="458" spans="1:27" s="268" customFormat="1" outlineLevel="1">
      <c r="A458" s="215"/>
      <c r="B458" s="215"/>
      <c r="C458" s="220"/>
      <c r="D458" s="424"/>
      <c r="E458" s="281"/>
      <c r="F458" s="215"/>
      <c r="G458" s="215"/>
      <c r="H458" s="279"/>
      <c r="I458" s="283"/>
      <c r="J458" s="231"/>
      <c r="K458" s="231"/>
      <c r="L458" s="231"/>
      <c r="M458" s="231"/>
      <c r="N458" s="231"/>
      <c r="O458" s="231"/>
      <c r="P458" s="231"/>
      <c r="Q458" s="231"/>
      <c r="R458" s="231"/>
      <c r="S458" s="231"/>
      <c r="T458" s="231"/>
      <c r="U458" s="231"/>
      <c r="V458" s="231"/>
      <c r="W458" s="231"/>
      <c r="X458" s="231"/>
      <c r="Y458" s="231"/>
      <c r="Z458" s="231"/>
      <c r="AA458" s="231"/>
    </row>
    <row r="459" spans="1:27" s="268" customFormat="1" outlineLevel="1">
      <c r="A459" s="215"/>
      <c r="B459" s="215"/>
      <c r="C459" s="220"/>
      <c r="D459" s="424"/>
      <c r="E459" s="281"/>
      <c r="F459" s="215"/>
      <c r="G459" s="215"/>
      <c r="H459" s="279"/>
      <c r="I459" s="283"/>
      <c r="J459" s="231"/>
      <c r="K459" s="231"/>
      <c r="L459" s="231"/>
      <c r="M459" s="231"/>
      <c r="N459" s="231"/>
      <c r="O459" s="231"/>
      <c r="P459" s="231"/>
      <c r="Q459" s="231"/>
      <c r="R459" s="231"/>
      <c r="S459" s="231"/>
      <c r="T459" s="231"/>
      <c r="U459" s="231"/>
      <c r="V459" s="231"/>
      <c r="W459" s="231"/>
      <c r="X459" s="231"/>
      <c r="Y459" s="231"/>
      <c r="Z459" s="231"/>
      <c r="AA459" s="231"/>
    </row>
    <row r="460" spans="1:27" s="268" customFormat="1" outlineLevel="1">
      <c r="A460" s="215"/>
      <c r="B460" s="215"/>
      <c r="C460" s="220"/>
      <c r="D460" s="424"/>
      <c r="E460" s="281"/>
      <c r="F460" s="215"/>
      <c r="G460" s="215"/>
      <c r="H460" s="279"/>
      <c r="I460" s="283"/>
      <c r="J460" s="231"/>
      <c r="K460" s="231"/>
      <c r="L460" s="231"/>
      <c r="M460" s="231"/>
      <c r="N460" s="231"/>
      <c r="O460" s="231"/>
      <c r="P460" s="231"/>
      <c r="Q460" s="231"/>
      <c r="R460" s="231"/>
      <c r="S460" s="231"/>
      <c r="T460" s="231"/>
      <c r="U460" s="231"/>
      <c r="V460" s="231"/>
      <c r="W460" s="231"/>
      <c r="X460" s="231"/>
      <c r="Y460" s="231"/>
      <c r="Z460" s="231"/>
      <c r="AA460" s="231"/>
    </row>
    <row r="461" spans="1:27" s="268" customFormat="1" outlineLevel="1">
      <c r="A461" s="215"/>
      <c r="B461" s="215"/>
      <c r="C461" s="220"/>
      <c r="D461" s="424"/>
      <c r="E461" s="281"/>
      <c r="F461" s="215"/>
      <c r="G461" s="215"/>
      <c r="H461" s="279"/>
      <c r="I461" s="283"/>
      <c r="J461" s="231"/>
      <c r="K461" s="231"/>
      <c r="L461" s="231"/>
      <c r="M461" s="231"/>
      <c r="N461" s="231"/>
      <c r="O461" s="231"/>
      <c r="P461" s="231"/>
      <c r="Q461" s="231"/>
      <c r="R461" s="231"/>
      <c r="S461" s="231"/>
      <c r="T461" s="231"/>
      <c r="U461" s="231"/>
      <c r="V461" s="231"/>
      <c r="W461" s="231"/>
      <c r="X461" s="231"/>
      <c r="Y461" s="231"/>
      <c r="Z461" s="231"/>
      <c r="AA461" s="231"/>
    </row>
    <row r="462" spans="1:27" s="268" customFormat="1" outlineLevel="1">
      <c r="A462" s="215"/>
      <c r="B462" s="215"/>
      <c r="C462" s="220"/>
      <c r="D462" s="424"/>
      <c r="E462" s="281"/>
      <c r="F462" s="215"/>
      <c r="G462" s="215"/>
      <c r="H462" s="279"/>
      <c r="I462" s="283"/>
      <c r="J462" s="231"/>
      <c r="K462" s="231"/>
      <c r="L462" s="231"/>
      <c r="M462" s="231"/>
      <c r="N462" s="231"/>
      <c r="O462" s="231"/>
      <c r="P462" s="231"/>
      <c r="Q462" s="231"/>
      <c r="R462" s="231"/>
      <c r="S462" s="231"/>
      <c r="T462" s="231"/>
      <c r="U462" s="231"/>
      <c r="V462" s="231"/>
      <c r="W462" s="231"/>
      <c r="X462" s="231"/>
      <c r="Y462" s="231"/>
      <c r="Z462" s="231"/>
      <c r="AA462" s="231"/>
    </row>
    <row r="463" spans="1:27" s="268" customFormat="1" outlineLevel="1">
      <c r="A463" s="215"/>
      <c r="B463" s="215"/>
      <c r="C463" s="220"/>
      <c r="D463" s="424"/>
      <c r="E463" s="281"/>
      <c r="F463" s="215"/>
      <c r="G463" s="215"/>
      <c r="H463" s="279"/>
      <c r="I463" s="283"/>
      <c r="J463" s="231"/>
      <c r="K463" s="231"/>
      <c r="L463" s="231"/>
      <c r="M463" s="231"/>
      <c r="N463" s="231"/>
      <c r="O463" s="231"/>
      <c r="P463" s="231"/>
      <c r="Q463" s="231"/>
      <c r="R463" s="231"/>
      <c r="S463" s="231"/>
      <c r="T463" s="231"/>
      <c r="U463" s="231"/>
      <c r="V463" s="231"/>
      <c r="W463" s="231"/>
      <c r="X463" s="231"/>
      <c r="Y463" s="231"/>
      <c r="Z463" s="231"/>
      <c r="AA463" s="231"/>
    </row>
    <row r="464" spans="1:27" s="268" customFormat="1" outlineLevel="1">
      <c r="A464" s="215"/>
      <c r="B464" s="215"/>
      <c r="C464" s="220"/>
      <c r="D464" s="424"/>
      <c r="E464" s="281"/>
      <c r="F464" s="215"/>
      <c r="G464" s="215"/>
      <c r="H464" s="279"/>
      <c r="I464" s="283"/>
      <c r="J464" s="231"/>
      <c r="K464" s="231"/>
      <c r="L464" s="231"/>
      <c r="M464" s="231"/>
      <c r="N464" s="231"/>
      <c r="O464" s="231"/>
      <c r="P464" s="231"/>
      <c r="Q464" s="231"/>
      <c r="R464" s="231"/>
      <c r="S464" s="231"/>
      <c r="T464" s="231"/>
      <c r="U464" s="231"/>
      <c r="V464" s="231"/>
      <c r="W464" s="231"/>
      <c r="X464" s="231"/>
      <c r="Y464" s="231"/>
      <c r="Z464" s="231"/>
      <c r="AA464" s="231"/>
    </row>
    <row r="465" spans="1:27" s="268" customFormat="1" outlineLevel="1">
      <c r="A465" s="215"/>
      <c r="B465" s="215"/>
      <c r="C465" s="220"/>
      <c r="D465" s="424"/>
      <c r="E465" s="281"/>
      <c r="F465" s="215"/>
      <c r="G465" s="215"/>
      <c r="H465" s="279"/>
      <c r="I465" s="283"/>
      <c r="J465" s="231"/>
      <c r="K465" s="231"/>
      <c r="L465" s="231"/>
      <c r="M465" s="231"/>
      <c r="N465" s="231"/>
      <c r="O465" s="231"/>
      <c r="P465" s="231"/>
      <c r="Q465" s="231"/>
      <c r="R465" s="231"/>
      <c r="S465" s="231"/>
      <c r="T465" s="231"/>
      <c r="U465" s="231"/>
      <c r="V465" s="231"/>
      <c r="W465" s="231"/>
      <c r="X465" s="231"/>
      <c r="Y465" s="231"/>
      <c r="Z465" s="231"/>
      <c r="AA465" s="231"/>
    </row>
    <row r="466" spans="1:27" s="268" customFormat="1" outlineLevel="1">
      <c r="A466" s="215"/>
      <c r="B466" s="215"/>
      <c r="C466" s="220"/>
      <c r="D466" s="424"/>
      <c r="E466" s="281"/>
      <c r="F466" s="215"/>
      <c r="G466" s="215"/>
      <c r="H466" s="279"/>
      <c r="I466" s="283"/>
      <c r="J466" s="231"/>
      <c r="K466" s="231"/>
      <c r="L466" s="231"/>
      <c r="M466" s="231"/>
      <c r="N466" s="231"/>
      <c r="O466" s="231"/>
      <c r="P466" s="231"/>
      <c r="Q466" s="231"/>
      <c r="R466" s="231"/>
      <c r="S466" s="231"/>
      <c r="T466" s="231"/>
      <c r="U466" s="231"/>
      <c r="V466" s="231"/>
      <c r="W466" s="231"/>
      <c r="X466" s="231"/>
      <c r="Y466" s="231"/>
      <c r="Z466" s="231"/>
      <c r="AA466" s="231"/>
    </row>
    <row r="467" spans="1:27" s="268" customFormat="1" outlineLevel="1">
      <c r="A467" s="215"/>
      <c r="B467" s="215"/>
      <c r="C467" s="220"/>
      <c r="D467" s="424"/>
      <c r="E467" s="281"/>
      <c r="F467" s="215"/>
      <c r="G467" s="215"/>
      <c r="H467" s="279"/>
      <c r="I467" s="283"/>
      <c r="J467" s="231"/>
      <c r="K467" s="231"/>
      <c r="L467" s="231"/>
      <c r="M467" s="231"/>
      <c r="N467" s="231"/>
      <c r="O467" s="231"/>
      <c r="P467" s="231"/>
      <c r="Q467" s="231"/>
      <c r="R467" s="231"/>
      <c r="S467" s="231"/>
      <c r="T467" s="231"/>
      <c r="U467" s="231"/>
      <c r="V467" s="231"/>
      <c r="W467" s="231"/>
      <c r="X467" s="231"/>
      <c r="Y467" s="231"/>
      <c r="Z467" s="231"/>
      <c r="AA467" s="231"/>
    </row>
    <row r="468" spans="1:27"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0"/>
    </row>
    <row r="469" spans="1:27">
      <c r="A469" s="223"/>
      <c r="B469" s="212" t="s">
        <v>767</v>
      </c>
      <c r="C469" s="212"/>
      <c r="D469" s="429"/>
      <c r="E469" s="212"/>
      <c r="F469" s="212"/>
      <c r="G469" s="594">
        <f>F470+F505</f>
        <v>43400</v>
      </c>
      <c r="H469" s="541"/>
      <c r="I469" s="218" t="s">
        <v>507</v>
      </c>
      <c r="J469" s="212"/>
      <c r="K469" s="212"/>
      <c r="L469" s="212"/>
      <c r="M469" s="212"/>
      <c r="N469" s="212"/>
      <c r="O469" s="212"/>
      <c r="P469" s="212"/>
      <c r="Q469" s="212"/>
      <c r="R469" s="212"/>
      <c r="S469" s="212"/>
      <c r="T469" s="212"/>
      <c r="U469" s="212"/>
      <c r="V469" s="212"/>
      <c r="W469" s="212"/>
      <c r="X469" s="212"/>
      <c r="Y469" s="212"/>
      <c r="Z469" s="212"/>
      <c r="AA469" s="212"/>
    </row>
    <row r="470" spans="1:27" outlineLevel="1">
      <c r="A470" s="212"/>
      <c r="B470" s="212" t="s">
        <v>796</v>
      </c>
      <c r="C470" s="212"/>
      <c r="D470" s="429"/>
      <c r="E470" s="212"/>
      <c r="F470" s="590">
        <f t="shared" ref="F470:F471" si="6">F471</f>
        <v>43400</v>
      </c>
      <c r="G470" s="541"/>
      <c r="H470" s="218" t="s">
        <v>507</v>
      </c>
      <c r="I470" s="212"/>
      <c r="J470" s="231"/>
      <c r="K470" s="231"/>
      <c r="L470" s="231"/>
      <c r="M470" s="231"/>
      <c r="N470" s="231"/>
      <c r="O470" s="231"/>
      <c r="P470" s="231"/>
      <c r="Q470" s="231"/>
      <c r="R470" s="231"/>
      <c r="S470" s="231"/>
      <c r="T470" s="231"/>
      <c r="U470" s="231"/>
      <c r="V470" s="231"/>
      <c r="W470" s="231"/>
      <c r="X470" s="231"/>
      <c r="Y470" s="231"/>
      <c r="Z470" s="231"/>
      <c r="AA470" s="231"/>
    </row>
    <row r="471" spans="1:27" outlineLevel="1">
      <c r="A471" s="215"/>
      <c r="B471" s="233" t="s">
        <v>1584</v>
      </c>
      <c r="C471" s="233"/>
      <c r="D471" s="429"/>
      <c r="E471" s="233"/>
      <c r="F471" s="591">
        <f t="shared" si="6"/>
        <v>43400</v>
      </c>
      <c r="G471" s="541"/>
      <c r="H471" s="507" t="s">
        <v>507</v>
      </c>
      <c r="I471" s="233"/>
      <c r="J471" s="231"/>
      <c r="K471" s="231"/>
      <c r="L471" s="231"/>
      <c r="M471" s="231"/>
      <c r="N471" s="231"/>
      <c r="O471" s="231"/>
      <c r="P471" s="231"/>
      <c r="Q471" s="231"/>
      <c r="R471" s="231"/>
      <c r="S471" s="231"/>
      <c r="T471" s="231"/>
      <c r="U471" s="231"/>
      <c r="V471" s="231"/>
      <c r="W471" s="231"/>
      <c r="X471" s="231"/>
      <c r="Y471" s="231"/>
      <c r="Z471" s="231"/>
      <c r="AA471" s="231"/>
    </row>
    <row r="472" spans="1:27" outlineLevel="1">
      <c r="A472" s="215"/>
      <c r="B472" s="233" t="s">
        <v>1585</v>
      </c>
      <c r="C472" s="233"/>
      <c r="D472" s="429"/>
      <c r="E472" s="233"/>
      <c r="F472" s="591">
        <v>43400</v>
      </c>
      <c r="G472" s="541"/>
      <c r="H472" s="507" t="s">
        <v>507</v>
      </c>
      <c r="I472" s="233"/>
      <c r="J472" s="231"/>
      <c r="K472" s="231"/>
      <c r="L472" s="231"/>
      <c r="M472" s="231"/>
      <c r="N472" s="231"/>
      <c r="O472" s="231"/>
      <c r="P472" s="231"/>
      <c r="Q472" s="231"/>
      <c r="R472" s="231"/>
      <c r="S472" s="231"/>
      <c r="T472" s="231"/>
      <c r="U472" s="231"/>
      <c r="V472" s="231"/>
      <c r="W472" s="231"/>
      <c r="X472" s="231"/>
      <c r="Y472" s="231"/>
      <c r="Z472" s="231"/>
      <c r="AA472" s="231"/>
    </row>
    <row r="473" spans="1:27" outlineLevel="1">
      <c r="A473" s="215"/>
      <c r="B473" s="215"/>
      <c r="C473" s="220" t="s">
        <v>840</v>
      </c>
      <c r="E473" s="211"/>
      <c r="F473" s="215"/>
      <c r="G473" s="215"/>
      <c r="H473" s="279"/>
      <c r="I473" s="283"/>
      <c r="J473" s="231"/>
      <c r="K473" s="231"/>
      <c r="L473" s="231"/>
      <c r="M473" s="231"/>
      <c r="N473" s="231"/>
      <c r="O473" s="231"/>
      <c r="P473" s="231"/>
      <c r="Q473" s="231"/>
      <c r="R473" s="231"/>
      <c r="S473" s="231"/>
      <c r="T473" s="231"/>
      <c r="U473" s="231"/>
      <c r="V473" s="231"/>
      <c r="W473" s="231"/>
      <c r="X473" s="231"/>
      <c r="Y473" s="231"/>
      <c r="Z473" s="231"/>
      <c r="AA473" s="231"/>
    </row>
    <row r="474" spans="1:27" outlineLevel="1">
      <c r="A474" s="215"/>
      <c r="B474" s="215"/>
      <c r="C474" s="220" t="s">
        <v>841</v>
      </c>
      <c r="E474" s="211"/>
      <c r="F474" s="215"/>
      <c r="G474" s="215"/>
      <c r="H474" s="279"/>
      <c r="I474" s="283"/>
      <c r="J474" s="231"/>
      <c r="K474" s="231"/>
      <c r="L474" s="231"/>
      <c r="M474" s="231"/>
      <c r="N474" s="231"/>
      <c r="O474" s="231"/>
      <c r="P474" s="231"/>
      <c r="Q474" s="231"/>
      <c r="R474" s="231"/>
      <c r="S474" s="231"/>
      <c r="T474" s="231"/>
      <c r="U474" s="231"/>
      <c r="V474" s="231"/>
      <c r="W474" s="231"/>
      <c r="X474" s="231"/>
      <c r="Y474" s="231"/>
      <c r="Z474" s="231"/>
      <c r="AA474" s="231"/>
    </row>
    <row r="475" spans="1:27" s="268" customFormat="1" outlineLevel="1">
      <c r="A475" s="215"/>
      <c r="B475" s="215"/>
      <c r="C475" s="220"/>
      <c r="D475" s="424"/>
      <c r="F475" s="215"/>
      <c r="G475" s="215"/>
      <c r="H475" s="279"/>
      <c r="I475" s="283"/>
      <c r="J475" s="231"/>
      <c r="K475" s="231"/>
      <c r="L475" s="231"/>
      <c r="M475" s="231"/>
      <c r="N475" s="231"/>
      <c r="O475" s="231"/>
      <c r="P475" s="231"/>
      <c r="Q475" s="231"/>
      <c r="R475" s="231"/>
      <c r="S475" s="231"/>
      <c r="T475" s="231"/>
      <c r="U475" s="231"/>
      <c r="V475" s="231"/>
      <c r="W475" s="231"/>
      <c r="X475" s="231"/>
      <c r="Y475" s="231"/>
      <c r="Z475" s="231"/>
      <c r="AA475" s="231"/>
    </row>
    <row r="476" spans="1:27" s="268" customFormat="1" outlineLevel="1">
      <c r="A476" s="215"/>
      <c r="B476" s="215"/>
      <c r="C476" s="220"/>
      <c r="D476" s="424"/>
      <c r="F476" s="215"/>
      <c r="G476" s="215"/>
      <c r="H476" s="279"/>
      <c r="I476" s="283"/>
      <c r="J476" s="231"/>
      <c r="K476" s="231"/>
      <c r="L476" s="231"/>
      <c r="M476" s="231"/>
      <c r="N476" s="231"/>
      <c r="O476" s="231"/>
      <c r="P476" s="231"/>
      <c r="Q476" s="231"/>
      <c r="R476" s="231"/>
      <c r="S476" s="231"/>
      <c r="T476" s="231"/>
      <c r="U476" s="231"/>
      <c r="V476" s="231"/>
      <c r="W476" s="231"/>
      <c r="X476" s="231"/>
      <c r="Y476" s="231"/>
      <c r="Z476" s="231"/>
      <c r="AA476" s="231"/>
    </row>
    <row r="477" spans="1:27" s="268" customFormat="1" outlineLevel="1">
      <c r="A477" s="215"/>
      <c r="B477" s="215"/>
      <c r="C477" s="220"/>
      <c r="D477" s="424"/>
      <c r="F477" s="215"/>
      <c r="G477" s="215"/>
      <c r="H477" s="279"/>
      <c r="I477" s="283"/>
      <c r="J477" s="231"/>
      <c r="K477" s="231"/>
      <c r="L477" s="231"/>
      <c r="M477" s="231"/>
      <c r="N477" s="231"/>
      <c r="O477" s="231"/>
      <c r="P477" s="231"/>
      <c r="Q477" s="231"/>
      <c r="R477" s="231"/>
      <c r="S477" s="231"/>
      <c r="T477" s="231"/>
      <c r="U477" s="231"/>
      <c r="V477" s="231"/>
      <c r="W477" s="231"/>
      <c r="X477" s="231"/>
      <c r="Y477" s="231"/>
      <c r="Z477" s="231"/>
      <c r="AA477" s="231"/>
    </row>
    <row r="478" spans="1:27" s="268" customFormat="1" outlineLevel="1">
      <c r="A478" s="215"/>
      <c r="B478" s="215"/>
      <c r="C478" s="220"/>
      <c r="D478" s="424"/>
      <c r="F478" s="215"/>
      <c r="G478" s="215"/>
      <c r="H478" s="279"/>
      <c r="I478" s="283"/>
      <c r="J478" s="231"/>
      <c r="K478" s="231"/>
      <c r="L478" s="231"/>
      <c r="M478" s="231"/>
      <c r="N478" s="231"/>
      <c r="O478" s="231"/>
      <c r="P478" s="231"/>
      <c r="Q478" s="231"/>
      <c r="R478" s="231"/>
      <c r="S478" s="231"/>
      <c r="T478" s="231"/>
      <c r="U478" s="231"/>
      <c r="V478" s="231"/>
      <c r="W478" s="231"/>
      <c r="X478" s="231"/>
      <c r="Y478" s="231"/>
      <c r="Z478" s="231"/>
      <c r="AA478" s="231"/>
    </row>
    <row r="479" spans="1:27" s="268" customFormat="1" outlineLevel="1">
      <c r="A479" s="215"/>
      <c r="B479" s="215"/>
      <c r="C479" s="220"/>
      <c r="D479" s="424"/>
      <c r="F479" s="215"/>
      <c r="G479" s="215"/>
      <c r="H479" s="279"/>
      <c r="I479" s="283"/>
      <c r="J479" s="231"/>
      <c r="K479" s="231"/>
      <c r="L479" s="231"/>
      <c r="M479" s="231"/>
      <c r="N479" s="231"/>
      <c r="O479" s="231"/>
      <c r="P479" s="231"/>
      <c r="Q479" s="231"/>
      <c r="R479" s="231"/>
      <c r="S479" s="231"/>
      <c r="T479" s="231"/>
      <c r="U479" s="231"/>
      <c r="V479" s="231"/>
      <c r="W479" s="231"/>
      <c r="X479" s="231"/>
      <c r="Y479" s="231"/>
      <c r="Z479" s="231"/>
      <c r="AA479" s="231"/>
    </row>
    <row r="480" spans="1:27" s="268" customFormat="1" outlineLevel="1">
      <c r="A480" s="215"/>
      <c r="B480" s="215"/>
      <c r="C480" s="220"/>
      <c r="D480" s="424"/>
      <c r="F480" s="215"/>
      <c r="G480" s="215"/>
      <c r="H480" s="279"/>
      <c r="I480" s="283"/>
      <c r="J480" s="231"/>
      <c r="K480" s="231"/>
      <c r="L480" s="231"/>
      <c r="M480" s="231"/>
      <c r="N480" s="231"/>
      <c r="O480" s="231"/>
      <c r="P480" s="231"/>
      <c r="Q480" s="231"/>
      <c r="R480" s="231"/>
      <c r="S480" s="231"/>
      <c r="T480" s="231"/>
      <c r="U480" s="231"/>
      <c r="V480" s="231"/>
      <c r="W480" s="231"/>
      <c r="X480" s="231"/>
      <c r="Y480" s="231"/>
      <c r="Z480" s="231"/>
      <c r="AA480" s="231"/>
    </row>
    <row r="481" spans="1:27" s="268" customFormat="1" outlineLevel="1">
      <c r="A481" s="215"/>
      <c r="B481" s="215"/>
      <c r="C481" s="220"/>
      <c r="D481" s="424"/>
      <c r="F481" s="215"/>
      <c r="G481" s="215"/>
      <c r="H481" s="279"/>
      <c r="I481" s="283"/>
      <c r="J481" s="231"/>
      <c r="K481" s="231"/>
      <c r="L481" s="231"/>
      <c r="M481" s="231"/>
      <c r="N481" s="231"/>
      <c r="O481" s="231"/>
      <c r="P481" s="231"/>
      <c r="Q481" s="231"/>
      <c r="R481" s="231"/>
      <c r="S481" s="231"/>
      <c r="T481" s="231"/>
      <c r="U481" s="231"/>
      <c r="V481" s="231"/>
      <c r="W481" s="231"/>
      <c r="X481" s="231"/>
      <c r="Y481" s="231"/>
      <c r="Z481" s="231"/>
      <c r="AA481" s="231"/>
    </row>
    <row r="482" spans="1:27" s="268" customFormat="1" outlineLevel="1">
      <c r="A482" s="215"/>
      <c r="B482" s="215"/>
      <c r="C482" s="220"/>
      <c r="D482" s="424"/>
      <c r="F482" s="215"/>
      <c r="G482" s="215"/>
      <c r="H482" s="279"/>
      <c r="I482" s="283"/>
      <c r="J482" s="231"/>
      <c r="K482" s="231"/>
      <c r="L482" s="231"/>
      <c r="M482" s="231"/>
      <c r="N482" s="231"/>
      <c r="O482" s="231"/>
      <c r="P482" s="231"/>
      <c r="Q482" s="231"/>
      <c r="R482" s="231"/>
      <c r="S482" s="231"/>
      <c r="T482" s="231"/>
      <c r="U482" s="231"/>
      <c r="V482" s="231"/>
      <c r="W482" s="231"/>
      <c r="X482" s="231"/>
      <c r="Y482" s="231"/>
      <c r="Z482" s="231"/>
      <c r="AA482" s="231"/>
    </row>
    <row r="483" spans="1:27" s="268" customFormat="1" outlineLevel="1">
      <c r="A483" s="215"/>
      <c r="B483" s="215"/>
      <c r="C483" s="220"/>
      <c r="D483" s="424"/>
      <c r="F483" s="215"/>
      <c r="G483" s="215"/>
      <c r="H483" s="279"/>
      <c r="I483" s="283"/>
      <c r="J483" s="231"/>
      <c r="K483" s="231"/>
      <c r="L483" s="231"/>
      <c r="M483" s="231"/>
      <c r="N483" s="231"/>
      <c r="O483" s="231"/>
      <c r="P483" s="231"/>
      <c r="Q483" s="231"/>
      <c r="R483" s="231"/>
      <c r="S483" s="231"/>
      <c r="T483" s="231"/>
      <c r="U483" s="231"/>
      <c r="V483" s="231"/>
      <c r="W483" s="231"/>
      <c r="X483" s="231"/>
      <c r="Y483" s="231"/>
      <c r="Z483" s="231"/>
      <c r="AA483" s="231"/>
    </row>
    <row r="484" spans="1:27" s="268" customFormat="1" outlineLevel="1">
      <c r="A484" s="215"/>
      <c r="B484" s="215"/>
      <c r="C484" s="220"/>
      <c r="D484" s="424"/>
      <c r="F484" s="215"/>
      <c r="G484" s="215"/>
      <c r="H484" s="279"/>
      <c r="I484" s="283"/>
      <c r="J484" s="231"/>
      <c r="K484" s="231"/>
      <c r="L484" s="231"/>
      <c r="M484" s="231"/>
      <c r="N484" s="231"/>
      <c r="O484" s="231"/>
      <c r="P484" s="231"/>
      <c r="Q484" s="231"/>
      <c r="R484" s="231"/>
      <c r="S484" s="231"/>
      <c r="T484" s="231"/>
      <c r="U484" s="231"/>
      <c r="V484" s="231"/>
      <c r="W484" s="231"/>
      <c r="X484" s="231"/>
      <c r="Y484" s="231"/>
      <c r="Z484" s="231"/>
      <c r="AA484" s="231"/>
    </row>
    <row r="485" spans="1:27" s="268" customFormat="1" outlineLevel="1">
      <c r="A485" s="215"/>
      <c r="B485" s="215"/>
      <c r="C485" s="220"/>
      <c r="D485" s="424"/>
      <c r="F485" s="215"/>
      <c r="G485" s="215"/>
      <c r="H485" s="279"/>
      <c r="I485" s="283"/>
      <c r="J485" s="231"/>
      <c r="K485" s="231"/>
      <c r="L485" s="231"/>
      <c r="M485" s="231"/>
      <c r="N485" s="231"/>
      <c r="O485" s="231"/>
      <c r="P485" s="231"/>
      <c r="Q485" s="231"/>
      <c r="R485" s="231"/>
      <c r="S485" s="231"/>
      <c r="T485" s="231"/>
      <c r="U485" s="231"/>
      <c r="V485" s="231"/>
      <c r="W485" s="231"/>
      <c r="X485" s="231"/>
      <c r="Y485" s="231"/>
      <c r="Z485" s="231"/>
      <c r="AA485" s="231"/>
    </row>
    <row r="486" spans="1:27" s="268" customFormat="1" outlineLevel="1">
      <c r="A486" s="215"/>
      <c r="B486" s="215"/>
      <c r="C486" s="220"/>
      <c r="D486" s="424"/>
      <c r="F486" s="215"/>
      <c r="G486" s="215"/>
      <c r="H486" s="279"/>
      <c r="I486" s="283"/>
      <c r="J486" s="231"/>
      <c r="K486" s="231"/>
      <c r="L486" s="231"/>
      <c r="M486" s="231"/>
      <c r="N486" s="231"/>
      <c r="O486" s="231"/>
      <c r="P486" s="231"/>
      <c r="Q486" s="231"/>
      <c r="R486" s="231"/>
      <c r="S486" s="231"/>
      <c r="T486" s="231"/>
      <c r="U486" s="231"/>
      <c r="V486" s="231"/>
      <c r="W486" s="231"/>
      <c r="X486" s="231"/>
      <c r="Y486" s="231"/>
      <c r="Z486" s="231"/>
      <c r="AA486" s="231"/>
    </row>
    <row r="487" spans="1:27" s="268" customFormat="1" outlineLevel="1">
      <c r="A487" s="215"/>
      <c r="B487" s="215"/>
      <c r="C487" s="220"/>
      <c r="D487" s="424"/>
      <c r="F487" s="215"/>
      <c r="G487" s="215"/>
      <c r="H487" s="279"/>
      <c r="I487" s="283"/>
      <c r="J487" s="231"/>
      <c r="K487" s="231"/>
      <c r="L487" s="231"/>
      <c r="M487" s="231"/>
      <c r="N487" s="231"/>
      <c r="O487" s="231"/>
      <c r="P487" s="231"/>
      <c r="Q487" s="231"/>
      <c r="R487" s="231"/>
      <c r="S487" s="231"/>
      <c r="T487" s="231"/>
      <c r="U487" s="231"/>
      <c r="V487" s="231"/>
      <c r="W487" s="231"/>
      <c r="X487" s="231"/>
      <c r="Y487" s="231"/>
      <c r="Z487" s="231"/>
      <c r="AA487" s="231"/>
    </row>
    <row r="488" spans="1:27" s="268" customFormat="1" outlineLevel="1">
      <c r="A488" s="215"/>
      <c r="B488" s="215"/>
      <c r="C488" s="220"/>
      <c r="D488" s="424"/>
      <c r="F488" s="215"/>
      <c r="G488" s="215"/>
      <c r="H488" s="279"/>
      <c r="I488" s="283"/>
      <c r="J488" s="231"/>
      <c r="K488" s="231"/>
      <c r="L488" s="231"/>
      <c r="M488" s="231"/>
      <c r="N488" s="231"/>
      <c r="O488" s="231"/>
      <c r="P488" s="231"/>
      <c r="Q488" s="231"/>
      <c r="R488" s="231"/>
      <c r="S488" s="231"/>
      <c r="T488" s="231"/>
      <c r="U488" s="231"/>
      <c r="V488" s="231"/>
      <c r="W488" s="231"/>
      <c r="X488" s="231"/>
      <c r="Y488" s="231"/>
      <c r="Z488" s="231"/>
      <c r="AA488" s="231"/>
    </row>
    <row r="489" spans="1:27" s="268" customFormat="1" outlineLevel="1">
      <c r="A489" s="215"/>
      <c r="B489" s="215"/>
      <c r="C489" s="220"/>
      <c r="D489" s="424"/>
      <c r="F489" s="215"/>
      <c r="G489" s="215"/>
      <c r="H489" s="279"/>
      <c r="I489" s="283"/>
      <c r="J489" s="231"/>
      <c r="K489" s="231"/>
      <c r="L489" s="231"/>
      <c r="M489" s="231"/>
      <c r="N489" s="231"/>
      <c r="O489" s="231"/>
      <c r="P489" s="231"/>
      <c r="Q489" s="231"/>
      <c r="R489" s="231"/>
      <c r="S489" s="231"/>
      <c r="T489" s="231"/>
      <c r="U489" s="231"/>
      <c r="V489" s="231"/>
      <c r="W489" s="231"/>
      <c r="X489" s="231"/>
      <c r="Y489" s="231"/>
      <c r="Z489" s="231"/>
      <c r="AA489" s="231"/>
    </row>
    <row r="490" spans="1:27" s="268" customFormat="1" outlineLevel="1">
      <c r="A490" s="215"/>
      <c r="B490" s="215"/>
      <c r="C490" s="220"/>
      <c r="D490" s="424"/>
      <c r="F490" s="215"/>
      <c r="G490" s="215"/>
      <c r="H490" s="279"/>
      <c r="I490" s="283"/>
      <c r="J490" s="231"/>
      <c r="K490" s="231"/>
      <c r="L490" s="231"/>
      <c r="M490" s="231"/>
      <c r="N490" s="231"/>
      <c r="O490" s="231"/>
      <c r="P490" s="231"/>
      <c r="Q490" s="231"/>
      <c r="R490" s="231"/>
      <c r="S490" s="231"/>
      <c r="T490" s="231"/>
      <c r="U490" s="231"/>
      <c r="V490" s="231"/>
      <c r="W490" s="231"/>
      <c r="X490" s="231"/>
      <c r="Y490" s="231"/>
      <c r="Z490" s="231"/>
      <c r="AA490" s="231"/>
    </row>
    <row r="491" spans="1:27" s="268" customFormat="1" outlineLevel="1">
      <c r="A491" s="215"/>
      <c r="B491" s="215"/>
      <c r="C491" s="220"/>
      <c r="D491" s="424"/>
      <c r="F491" s="215"/>
      <c r="G491" s="215"/>
      <c r="H491" s="279"/>
      <c r="I491" s="283"/>
      <c r="J491" s="231"/>
      <c r="K491" s="231"/>
      <c r="L491" s="231"/>
      <c r="M491" s="231"/>
      <c r="N491" s="231"/>
      <c r="O491" s="231"/>
      <c r="P491" s="231"/>
      <c r="Q491" s="231"/>
      <c r="R491" s="231"/>
      <c r="S491" s="231"/>
      <c r="T491" s="231"/>
      <c r="U491" s="231"/>
      <c r="V491" s="231"/>
      <c r="W491" s="231"/>
      <c r="X491" s="231"/>
      <c r="Y491" s="231"/>
      <c r="Z491" s="231"/>
      <c r="AA491" s="231"/>
    </row>
    <row r="492" spans="1:27" s="268" customFormat="1" outlineLevel="1">
      <c r="A492" s="215"/>
      <c r="B492" s="215"/>
      <c r="C492" s="220"/>
      <c r="D492" s="424"/>
      <c r="F492" s="215"/>
      <c r="G492" s="215"/>
      <c r="H492" s="279"/>
      <c r="I492" s="283"/>
      <c r="J492" s="231"/>
      <c r="K492" s="231"/>
      <c r="L492" s="231"/>
      <c r="M492" s="231"/>
      <c r="N492" s="231"/>
      <c r="O492" s="231"/>
      <c r="P492" s="231"/>
      <c r="Q492" s="231"/>
      <c r="R492" s="231"/>
      <c r="S492" s="231"/>
      <c r="T492" s="231"/>
      <c r="U492" s="231"/>
      <c r="V492" s="231"/>
      <c r="W492" s="231"/>
      <c r="X492" s="231"/>
      <c r="Y492" s="231"/>
      <c r="Z492" s="231"/>
      <c r="AA492" s="231"/>
    </row>
    <row r="493" spans="1:27" s="268" customFormat="1" outlineLevel="1">
      <c r="A493" s="215"/>
      <c r="B493" s="215"/>
      <c r="C493" s="220"/>
      <c r="D493" s="424"/>
      <c r="F493" s="215"/>
      <c r="G493" s="215"/>
      <c r="H493" s="279"/>
      <c r="I493" s="283"/>
      <c r="J493" s="231"/>
      <c r="K493" s="231"/>
      <c r="L493" s="231"/>
      <c r="M493" s="231"/>
      <c r="N493" s="231"/>
      <c r="O493" s="231"/>
      <c r="P493" s="231"/>
      <c r="Q493" s="231"/>
      <c r="R493" s="231"/>
      <c r="S493" s="231"/>
      <c r="T493" s="231"/>
      <c r="U493" s="231"/>
      <c r="V493" s="231"/>
      <c r="W493" s="231"/>
      <c r="X493" s="231"/>
      <c r="Y493" s="231"/>
      <c r="Z493" s="231"/>
      <c r="AA493" s="231"/>
    </row>
    <row r="494" spans="1:27" s="268" customFormat="1" outlineLevel="1">
      <c r="A494" s="215"/>
      <c r="B494" s="215"/>
      <c r="C494" s="220"/>
      <c r="D494" s="424"/>
      <c r="F494" s="215"/>
      <c r="G494" s="215"/>
      <c r="H494" s="279"/>
      <c r="I494" s="283"/>
      <c r="J494" s="231"/>
      <c r="K494" s="231"/>
      <c r="L494" s="231"/>
      <c r="M494" s="231"/>
      <c r="N494" s="231"/>
      <c r="O494" s="231"/>
      <c r="P494" s="231"/>
      <c r="Q494" s="231"/>
      <c r="R494" s="231"/>
      <c r="S494" s="231"/>
      <c r="T494" s="231"/>
      <c r="U494" s="231"/>
      <c r="V494" s="231"/>
      <c r="W494" s="231"/>
      <c r="X494" s="231"/>
      <c r="Y494" s="231"/>
      <c r="Z494" s="231"/>
      <c r="AA494" s="231"/>
    </row>
    <row r="495" spans="1:27" s="268" customFormat="1" outlineLevel="1">
      <c r="A495" s="215"/>
      <c r="B495" s="215"/>
      <c r="C495" s="220"/>
      <c r="D495" s="424"/>
      <c r="F495" s="215"/>
      <c r="G495" s="215"/>
      <c r="H495" s="279"/>
      <c r="I495" s="283"/>
      <c r="J495" s="231"/>
      <c r="K495" s="231"/>
      <c r="L495" s="231"/>
      <c r="M495" s="231"/>
      <c r="N495" s="231"/>
      <c r="O495" s="231"/>
      <c r="P495" s="231"/>
      <c r="Q495" s="231"/>
      <c r="R495" s="231"/>
      <c r="S495" s="231"/>
      <c r="T495" s="231"/>
      <c r="U495" s="231"/>
      <c r="V495" s="231"/>
      <c r="W495" s="231"/>
      <c r="X495" s="231"/>
      <c r="Y495" s="231"/>
      <c r="Z495" s="231"/>
      <c r="AA495" s="231"/>
    </row>
    <row r="496" spans="1:27" s="268" customFormat="1" outlineLevel="1">
      <c r="A496" s="215"/>
      <c r="B496" s="215"/>
      <c r="C496" s="220"/>
      <c r="D496" s="424"/>
      <c r="F496" s="215"/>
      <c r="G496" s="215"/>
      <c r="H496" s="279"/>
      <c r="I496" s="283"/>
      <c r="J496" s="231"/>
      <c r="K496" s="231"/>
      <c r="L496" s="231"/>
      <c r="M496" s="231"/>
      <c r="N496" s="231"/>
      <c r="O496" s="231"/>
      <c r="P496" s="231"/>
      <c r="Q496" s="231"/>
      <c r="R496" s="231"/>
      <c r="S496" s="231"/>
      <c r="T496" s="231"/>
      <c r="U496" s="231"/>
      <c r="V496" s="231"/>
      <c r="W496" s="231"/>
      <c r="X496" s="231"/>
      <c r="Y496" s="231"/>
      <c r="Z496" s="231"/>
      <c r="AA496" s="231"/>
    </row>
    <row r="497" spans="1:27" s="268" customFormat="1" outlineLevel="1">
      <c r="A497" s="215"/>
      <c r="B497" s="215"/>
      <c r="C497" s="220"/>
      <c r="D497" s="424"/>
      <c r="F497" s="215"/>
      <c r="G497" s="215"/>
      <c r="H497" s="279"/>
      <c r="I497" s="283"/>
      <c r="J497" s="231"/>
      <c r="K497" s="231"/>
      <c r="L497" s="231"/>
      <c r="M497" s="231"/>
      <c r="N497" s="231"/>
      <c r="O497" s="231"/>
      <c r="P497" s="231"/>
      <c r="Q497" s="231"/>
      <c r="R497" s="231"/>
      <c r="S497" s="231"/>
      <c r="T497" s="231"/>
      <c r="U497" s="231"/>
      <c r="V497" s="231"/>
      <c r="W497" s="231"/>
      <c r="X497" s="231"/>
      <c r="Y497" s="231"/>
      <c r="Z497" s="231"/>
      <c r="AA497" s="231"/>
    </row>
    <row r="498" spans="1:27" s="268" customFormat="1" outlineLevel="1">
      <c r="A498" s="215"/>
      <c r="B498" s="215"/>
      <c r="C498" s="220"/>
      <c r="D498" s="424"/>
      <c r="F498" s="215"/>
      <c r="G498" s="215"/>
      <c r="H498" s="279"/>
      <c r="I498" s="283"/>
      <c r="J498" s="231"/>
      <c r="K498" s="231"/>
      <c r="L498" s="231"/>
      <c r="M498" s="231"/>
      <c r="N498" s="231"/>
      <c r="O498" s="231"/>
      <c r="P498" s="231"/>
      <c r="Q498" s="231"/>
      <c r="R498" s="231"/>
      <c r="S498" s="231"/>
      <c r="T498" s="231"/>
      <c r="U498" s="231"/>
      <c r="V498" s="231"/>
      <c r="W498" s="231"/>
      <c r="X498" s="231"/>
      <c r="Y498" s="231"/>
      <c r="Z498" s="231"/>
      <c r="AA498" s="231"/>
    </row>
    <row r="499" spans="1:27" s="268" customFormat="1" outlineLevel="1">
      <c r="A499" s="215"/>
      <c r="B499" s="215"/>
      <c r="C499" s="220"/>
      <c r="D499" s="424"/>
      <c r="F499" s="215"/>
      <c r="G499" s="215"/>
      <c r="H499" s="279"/>
      <c r="I499" s="283"/>
      <c r="J499" s="231"/>
      <c r="K499" s="231"/>
      <c r="L499" s="231"/>
      <c r="M499" s="231"/>
      <c r="N499" s="231"/>
      <c r="O499" s="231"/>
      <c r="P499" s="231"/>
      <c r="Q499" s="231"/>
      <c r="R499" s="231"/>
      <c r="S499" s="231"/>
      <c r="T499" s="231"/>
      <c r="U499" s="231"/>
      <c r="V499" s="231"/>
      <c r="W499" s="231"/>
      <c r="X499" s="231"/>
      <c r="Y499" s="231"/>
      <c r="Z499" s="231"/>
      <c r="AA499" s="231"/>
    </row>
    <row r="500" spans="1:27" s="268" customFormat="1" outlineLevel="1">
      <c r="A500" s="215"/>
      <c r="B500" s="215"/>
      <c r="C500" s="220"/>
      <c r="D500" s="424"/>
      <c r="F500" s="215"/>
      <c r="G500" s="215"/>
      <c r="H500" s="279"/>
      <c r="I500" s="283"/>
      <c r="J500" s="231"/>
      <c r="K500" s="231"/>
      <c r="L500" s="231"/>
      <c r="M500" s="231"/>
      <c r="N500" s="231"/>
      <c r="O500" s="231"/>
      <c r="P500" s="231"/>
      <c r="Q500" s="231"/>
      <c r="R500" s="231"/>
      <c r="S500" s="231"/>
      <c r="T500" s="231"/>
      <c r="U500" s="231"/>
      <c r="V500" s="231"/>
      <c r="W500" s="231"/>
      <c r="X500" s="231"/>
      <c r="Y500" s="231"/>
      <c r="Z500" s="231"/>
      <c r="AA500" s="231"/>
    </row>
    <row r="501" spans="1:27" s="268" customFormat="1" outlineLevel="1">
      <c r="A501" s="215"/>
      <c r="B501" s="215"/>
      <c r="C501" s="220"/>
      <c r="D501" s="424"/>
      <c r="F501" s="215"/>
      <c r="G501" s="215"/>
      <c r="H501" s="279"/>
      <c r="I501" s="283"/>
      <c r="J501" s="231"/>
      <c r="K501" s="231"/>
      <c r="L501" s="231"/>
      <c r="M501" s="231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1"/>
      <c r="Z501" s="231"/>
      <c r="AA501" s="231"/>
    </row>
    <row r="502" spans="1:27" s="268" customFormat="1" outlineLevel="1">
      <c r="A502" s="215"/>
      <c r="B502" s="215"/>
      <c r="C502" s="220"/>
      <c r="D502" s="424"/>
      <c r="F502" s="215"/>
      <c r="G502" s="215"/>
      <c r="H502" s="279"/>
      <c r="I502" s="283"/>
      <c r="J502" s="231"/>
      <c r="K502" s="231"/>
      <c r="L502" s="231"/>
      <c r="M502" s="231"/>
      <c r="N502" s="231"/>
      <c r="O502" s="231"/>
      <c r="P502" s="231"/>
      <c r="Q502" s="231"/>
      <c r="R502" s="231"/>
      <c r="S502" s="231"/>
      <c r="T502" s="231"/>
      <c r="U502" s="231"/>
      <c r="V502" s="231"/>
      <c r="W502" s="231"/>
      <c r="X502" s="231"/>
      <c r="Y502" s="231"/>
      <c r="Z502" s="231"/>
      <c r="AA502" s="231"/>
    </row>
    <row r="503" spans="1:27" s="268" customFormat="1" outlineLevel="1">
      <c r="A503" s="215"/>
      <c r="B503" s="215"/>
      <c r="C503" s="220"/>
      <c r="D503" s="424"/>
      <c r="F503" s="215"/>
      <c r="G503" s="215"/>
      <c r="H503" s="279"/>
      <c r="I503" s="283"/>
      <c r="J503" s="231"/>
      <c r="K503" s="231"/>
      <c r="L503" s="231"/>
      <c r="M503" s="231"/>
      <c r="N503" s="231"/>
      <c r="O503" s="231"/>
      <c r="P503" s="231"/>
      <c r="Q503" s="231"/>
      <c r="R503" s="231"/>
      <c r="S503" s="231"/>
      <c r="T503" s="231"/>
      <c r="U503" s="231"/>
      <c r="V503" s="231"/>
      <c r="W503" s="231"/>
      <c r="X503" s="231"/>
      <c r="Y503" s="231"/>
      <c r="Z503" s="231"/>
      <c r="AA503" s="231"/>
    </row>
    <row r="504" spans="1:27" s="268" customFormat="1" outlineLevel="1">
      <c r="A504" s="215"/>
      <c r="B504" s="215"/>
      <c r="C504" s="220"/>
      <c r="D504" s="424"/>
      <c r="F504" s="215"/>
      <c r="G504" s="215"/>
      <c r="H504" s="279"/>
      <c r="I504" s="283"/>
      <c r="J504" s="231"/>
      <c r="K504" s="231"/>
      <c r="L504" s="231"/>
      <c r="M504" s="231"/>
      <c r="N504" s="231"/>
      <c r="O504" s="231"/>
      <c r="P504" s="231"/>
      <c r="Q504" s="231"/>
      <c r="R504" s="231"/>
      <c r="S504" s="231"/>
      <c r="T504" s="231"/>
      <c r="U504" s="231"/>
      <c r="V504" s="231"/>
      <c r="W504" s="231"/>
      <c r="X504" s="231"/>
      <c r="Y504" s="231"/>
      <c r="Z504" s="231"/>
      <c r="AA504" s="231"/>
    </row>
    <row r="505" spans="1:27">
      <c r="A505" s="223"/>
      <c r="B505" s="212" t="s">
        <v>768</v>
      </c>
      <c r="C505" s="212"/>
      <c r="D505" s="429"/>
      <c r="E505" s="212"/>
      <c r="F505" s="212"/>
      <c r="G505" s="594">
        <f>F506+F552+F517</f>
        <v>25549000</v>
      </c>
      <c r="H505" s="541"/>
      <c r="I505" s="218" t="s">
        <v>507</v>
      </c>
      <c r="J505" s="212"/>
      <c r="K505" s="212"/>
      <c r="L505" s="212"/>
      <c r="M505" s="212"/>
      <c r="N505" s="212"/>
      <c r="O505" s="212"/>
      <c r="P505" s="212"/>
      <c r="Q505" s="212"/>
      <c r="R505" s="212"/>
      <c r="S505" s="212"/>
      <c r="T505" s="212"/>
      <c r="U505" s="212"/>
      <c r="V505" s="212"/>
      <c r="W505" s="212"/>
      <c r="X505" s="212"/>
      <c r="Y505" s="212"/>
      <c r="Z505" s="212"/>
      <c r="AA505" s="212"/>
    </row>
    <row r="506" spans="1:27" outlineLevel="1">
      <c r="A506" s="212"/>
      <c r="B506" s="212" t="s">
        <v>839</v>
      </c>
      <c r="C506" s="212"/>
      <c r="D506" s="429"/>
      <c r="E506" s="212"/>
      <c r="F506" s="590">
        <f>F507</f>
        <v>4864500</v>
      </c>
      <c r="G506" s="541"/>
      <c r="H506" s="218" t="s">
        <v>507</v>
      </c>
      <c r="I506" s="212"/>
      <c r="J506" s="231"/>
      <c r="K506" s="231"/>
      <c r="L506" s="231"/>
      <c r="M506" s="231"/>
      <c r="N506" s="231"/>
      <c r="O506" s="231"/>
      <c r="P506" s="231"/>
      <c r="Q506" s="231"/>
      <c r="R506" s="231"/>
      <c r="S506" s="231"/>
      <c r="T506" s="231"/>
      <c r="U506" s="231"/>
      <c r="V506" s="231"/>
      <c r="W506" s="231"/>
      <c r="X506" s="231"/>
      <c r="Y506" s="231"/>
      <c r="Z506" s="231"/>
      <c r="AA506" s="231"/>
    </row>
    <row r="507" spans="1:27" outlineLevel="1">
      <c r="A507" s="215"/>
      <c r="B507" s="233" t="s">
        <v>1460</v>
      </c>
      <c r="C507" s="233"/>
      <c r="D507" s="429"/>
      <c r="E507" s="233"/>
      <c r="F507" s="591">
        <f>SUM(F513,F508)</f>
        <v>4864500</v>
      </c>
      <c r="G507" s="541"/>
      <c r="H507" s="507" t="s">
        <v>507</v>
      </c>
      <c r="I507" s="233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  <c r="U507" s="231"/>
      <c r="V507" s="231"/>
      <c r="W507" s="231"/>
      <c r="X507" s="231"/>
      <c r="Y507" s="231"/>
      <c r="Z507" s="231"/>
      <c r="AA507" s="231"/>
    </row>
    <row r="508" spans="1:27" outlineLevel="1">
      <c r="A508" s="215"/>
      <c r="B508" s="233" t="s">
        <v>1473</v>
      </c>
      <c r="C508" s="233"/>
      <c r="D508" s="429"/>
      <c r="E508" s="233"/>
      <c r="F508" s="591">
        <v>3321700</v>
      </c>
      <c r="G508" s="541"/>
      <c r="H508" s="507" t="s">
        <v>507</v>
      </c>
      <c r="I508" s="233"/>
      <c r="J508" s="231"/>
      <c r="K508" s="231"/>
      <c r="L508" s="231"/>
      <c r="M508" s="231"/>
      <c r="N508" s="231"/>
      <c r="O508" s="231"/>
      <c r="P508" s="231"/>
      <c r="Q508" s="231"/>
      <c r="R508" s="231"/>
      <c r="S508" s="231"/>
      <c r="T508" s="231"/>
      <c r="U508" s="231"/>
      <c r="V508" s="231"/>
      <c r="W508" s="231"/>
      <c r="X508" s="231"/>
      <c r="Y508" s="231"/>
      <c r="Z508" s="231"/>
      <c r="AA508" s="231"/>
    </row>
    <row r="509" spans="1:27" outlineLevel="1">
      <c r="A509" s="215"/>
      <c r="B509" s="215"/>
      <c r="C509" s="215" t="s">
        <v>1513</v>
      </c>
      <c r="D509" s="417"/>
      <c r="E509" s="286"/>
      <c r="F509" s="280"/>
      <c r="G509" s="280"/>
      <c r="H509" s="515"/>
      <c r="I509" s="215"/>
      <c r="J509" s="231"/>
      <c r="K509" s="231"/>
      <c r="L509" s="231"/>
      <c r="M509" s="231"/>
      <c r="N509" s="231"/>
      <c r="O509" s="231"/>
      <c r="P509" s="231"/>
      <c r="Q509" s="231"/>
      <c r="R509" s="231"/>
      <c r="S509" s="231"/>
      <c r="T509" s="231"/>
      <c r="U509" s="231"/>
      <c r="V509" s="231"/>
      <c r="W509" s="231"/>
      <c r="X509" s="231"/>
      <c r="Y509" s="231"/>
      <c r="Z509" s="231"/>
      <c r="AA509" s="231"/>
    </row>
    <row r="510" spans="1:27" outlineLevel="1">
      <c r="A510" s="215"/>
      <c r="B510" s="215"/>
      <c r="C510" s="215" t="s">
        <v>1514</v>
      </c>
      <c r="D510" s="417"/>
      <c r="E510" s="211"/>
      <c r="F510" s="280"/>
      <c r="G510" s="280"/>
      <c r="H510" s="515"/>
      <c r="I510" s="215"/>
      <c r="J510" s="231"/>
      <c r="K510" s="231"/>
      <c r="L510" s="231"/>
      <c r="M510" s="231"/>
      <c r="N510" s="231"/>
      <c r="O510" s="231"/>
      <c r="P510" s="231"/>
      <c r="Q510" s="231"/>
      <c r="R510" s="231"/>
      <c r="S510" s="231"/>
      <c r="T510" s="231"/>
      <c r="U510" s="231"/>
      <c r="V510" s="231"/>
      <c r="W510" s="231"/>
      <c r="X510" s="231"/>
      <c r="Y510" s="231"/>
      <c r="Z510" s="231"/>
      <c r="AA510" s="231"/>
    </row>
    <row r="511" spans="1:27" outlineLevel="1">
      <c r="A511" s="215"/>
      <c r="B511" s="215"/>
      <c r="C511" s="215" t="s">
        <v>1474</v>
      </c>
      <c r="D511" s="417"/>
      <c r="E511" s="211"/>
      <c r="F511" s="280"/>
      <c r="G511" s="280"/>
      <c r="H511" s="515"/>
      <c r="I511" s="215"/>
      <c r="J511" s="231"/>
      <c r="K511" s="231"/>
      <c r="L511" s="231"/>
      <c r="M511" s="231"/>
      <c r="N511" s="231"/>
      <c r="O511" s="231"/>
      <c r="P511" s="231"/>
      <c r="Q511" s="231"/>
      <c r="R511" s="231"/>
      <c r="S511" s="231"/>
      <c r="T511" s="231"/>
      <c r="U511" s="231"/>
      <c r="V511" s="231"/>
      <c r="W511" s="231"/>
      <c r="X511" s="231"/>
      <c r="Y511" s="231"/>
      <c r="Z511" s="231"/>
      <c r="AA511" s="231"/>
    </row>
    <row r="512" spans="1:27" outlineLevel="1">
      <c r="A512" s="215"/>
      <c r="B512" s="233"/>
      <c r="C512" s="215" t="s">
        <v>1504</v>
      </c>
      <c r="D512" s="417"/>
      <c r="E512" s="211"/>
      <c r="F512" s="275"/>
      <c r="G512" s="275"/>
      <c r="H512" s="515"/>
      <c r="I512" s="215"/>
      <c r="J512" s="231"/>
      <c r="K512" s="231"/>
      <c r="L512" s="231"/>
      <c r="M512" s="231"/>
      <c r="N512" s="231"/>
      <c r="O512" s="231"/>
      <c r="P512" s="231"/>
      <c r="Q512" s="231"/>
      <c r="R512" s="231"/>
      <c r="S512" s="231"/>
      <c r="T512" s="231"/>
      <c r="U512" s="231"/>
      <c r="V512" s="231"/>
      <c r="W512" s="231"/>
      <c r="X512" s="231"/>
      <c r="Y512" s="231"/>
      <c r="Z512" s="231"/>
      <c r="AA512" s="231"/>
    </row>
    <row r="513" spans="1:27" outlineLevel="1">
      <c r="A513" s="215"/>
      <c r="B513" s="233" t="s">
        <v>1475</v>
      </c>
      <c r="C513" s="233"/>
      <c r="D513" s="429"/>
      <c r="E513" s="233"/>
      <c r="F513" s="591">
        <v>1542800</v>
      </c>
      <c r="G513" s="541"/>
      <c r="H513" s="507" t="s">
        <v>507</v>
      </c>
      <c r="I513" s="233"/>
      <c r="J513" s="231"/>
      <c r="K513" s="231"/>
      <c r="L513" s="231"/>
      <c r="M513" s="231"/>
      <c r="N513" s="231"/>
      <c r="O513" s="231"/>
      <c r="P513" s="231"/>
      <c r="Q513" s="231"/>
      <c r="R513" s="231"/>
      <c r="S513" s="231"/>
      <c r="T513" s="231"/>
      <c r="U513" s="231"/>
      <c r="V513" s="231"/>
      <c r="W513" s="231"/>
      <c r="X513" s="231"/>
      <c r="Y513" s="231"/>
      <c r="Z513" s="231"/>
      <c r="AA513" s="231"/>
    </row>
    <row r="514" spans="1:27" outlineLevel="1">
      <c r="A514" s="215"/>
      <c r="B514" s="215"/>
      <c r="C514" s="220" t="s">
        <v>1515</v>
      </c>
      <c r="E514" s="211"/>
      <c r="F514" s="215"/>
      <c r="G514" s="215"/>
      <c r="H514" s="508"/>
      <c r="I514" s="283"/>
      <c r="J514" s="231"/>
      <c r="K514" s="231"/>
      <c r="L514" s="231"/>
      <c r="M514" s="231"/>
      <c r="N514" s="231"/>
      <c r="O514" s="231"/>
      <c r="P514" s="231"/>
      <c r="Q514" s="231"/>
      <c r="R514" s="231"/>
      <c r="S514" s="231"/>
      <c r="T514" s="231"/>
      <c r="U514" s="231"/>
      <c r="V514" s="231"/>
      <c r="W514" s="231"/>
      <c r="X514" s="231"/>
      <c r="Y514" s="231"/>
      <c r="Z514" s="231"/>
      <c r="AA514" s="231"/>
    </row>
    <row r="515" spans="1:27" s="268" customFormat="1" outlineLevel="1">
      <c r="A515" s="215"/>
      <c r="B515" s="215"/>
      <c r="C515" s="220" t="s">
        <v>1516</v>
      </c>
      <c r="D515" s="424"/>
      <c r="F515" s="215"/>
      <c r="G515" s="215"/>
      <c r="H515" s="508"/>
      <c r="I515" s="283"/>
      <c r="J515" s="231"/>
      <c r="K515" s="231"/>
      <c r="L515" s="231"/>
      <c r="M515" s="231"/>
      <c r="N515" s="231"/>
      <c r="O515" s="231"/>
      <c r="P515" s="231"/>
      <c r="Q515" s="231"/>
      <c r="R515" s="231"/>
      <c r="S515" s="231"/>
      <c r="T515" s="231"/>
      <c r="U515" s="231"/>
      <c r="V515" s="231"/>
      <c r="W515" s="231"/>
      <c r="X515" s="231"/>
      <c r="Y515" s="231"/>
      <c r="Z515" s="231"/>
      <c r="AA515" s="231"/>
    </row>
    <row r="516" spans="1:27" s="268" customFormat="1" outlineLevel="1">
      <c r="A516" s="215"/>
      <c r="B516" s="215"/>
      <c r="C516" s="220"/>
      <c r="D516" s="424"/>
      <c r="E516" s="281"/>
      <c r="F516" s="215"/>
      <c r="G516" s="215"/>
      <c r="H516" s="508"/>
      <c r="I516" s="283"/>
      <c r="J516" s="231"/>
      <c r="K516" s="231"/>
      <c r="L516" s="231"/>
      <c r="M516" s="231"/>
      <c r="N516" s="231"/>
      <c r="O516" s="231"/>
      <c r="P516" s="231"/>
      <c r="Q516" s="231"/>
      <c r="R516" s="231"/>
      <c r="S516" s="231"/>
      <c r="T516" s="231"/>
      <c r="U516" s="231"/>
      <c r="V516" s="231"/>
      <c r="W516" s="231"/>
      <c r="X516" s="231"/>
      <c r="Y516" s="231"/>
      <c r="Z516" s="231"/>
      <c r="AA516" s="231"/>
    </row>
    <row r="517" spans="1:27" outlineLevel="1">
      <c r="A517" s="233"/>
      <c r="B517" s="233" t="s">
        <v>842</v>
      </c>
      <c r="C517" s="234"/>
      <c r="D517" s="429"/>
      <c r="E517" s="235"/>
      <c r="F517" s="596">
        <f>F518</f>
        <v>17684500</v>
      </c>
      <c r="G517" s="541"/>
      <c r="H517" s="506" t="s">
        <v>507</v>
      </c>
      <c r="I517" s="270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  <c r="V517" s="233"/>
      <c r="W517" s="233"/>
      <c r="X517" s="233"/>
      <c r="Y517" s="233"/>
      <c r="Z517" s="233"/>
      <c r="AA517" s="233"/>
    </row>
    <row r="518" spans="1:27" outlineLevel="1">
      <c r="A518" s="233"/>
      <c r="B518" s="233" t="s">
        <v>1517</v>
      </c>
      <c r="C518" s="234"/>
      <c r="D518" s="429"/>
      <c r="E518" s="235"/>
      <c r="F518" s="596">
        <f>F519+F521</f>
        <v>17684500</v>
      </c>
      <c r="G518" s="541"/>
      <c r="H518" s="506" t="s">
        <v>507</v>
      </c>
      <c r="I518" s="270"/>
      <c r="J518" s="227"/>
      <c r="K518" s="227"/>
      <c r="L518" s="227"/>
      <c r="M518" s="227"/>
      <c r="N518" s="227"/>
      <c r="O518" s="227"/>
      <c r="P518" s="227"/>
      <c r="Q518" s="227"/>
      <c r="R518" s="227"/>
      <c r="S518" s="227"/>
      <c r="T518" s="227"/>
      <c r="U518" s="227"/>
      <c r="V518" s="227"/>
      <c r="W518" s="227"/>
      <c r="X518" s="227"/>
      <c r="Y518" s="227"/>
      <c r="Z518" s="227"/>
      <c r="AA518" s="227"/>
    </row>
    <row r="519" spans="1:27" outlineLevel="1">
      <c r="A519" s="233"/>
      <c r="B519" s="233" t="s">
        <v>1518</v>
      </c>
      <c r="C519" s="234"/>
      <c r="D519" s="429"/>
      <c r="E519" s="235"/>
      <c r="F519" s="596">
        <f>H520</f>
        <v>30500</v>
      </c>
      <c r="G519" s="541"/>
      <c r="H519" s="506" t="s">
        <v>507</v>
      </c>
      <c r="I519" s="270"/>
      <c r="J519" s="227"/>
      <c r="K519" s="227"/>
      <c r="L519" s="227"/>
      <c r="M519" s="227"/>
      <c r="N519" s="227"/>
      <c r="O519" s="227"/>
      <c r="P519" s="227"/>
      <c r="Q519" s="227"/>
      <c r="R519" s="227"/>
      <c r="S519" s="227"/>
      <c r="T519" s="227"/>
      <c r="U519" s="227"/>
      <c r="V519" s="227"/>
      <c r="W519" s="227"/>
      <c r="X519" s="227"/>
      <c r="Y519" s="227"/>
      <c r="Z519" s="227"/>
      <c r="AA519" s="227"/>
    </row>
    <row r="520" spans="1:27" outlineLevel="1">
      <c r="A520" s="215"/>
      <c r="B520" s="215"/>
      <c r="C520" s="220" t="s">
        <v>856</v>
      </c>
      <c r="E520" s="220" t="s">
        <v>862</v>
      </c>
      <c r="F520" s="215"/>
      <c r="G520" s="215"/>
      <c r="H520" s="279">
        <v>30500</v>
      </c>
      <c r="I520" s="510" t="s">
        <v>507</v>
      </c>
      <c r="J520" s="231"/>
      <c r="K520" s="231"/>
      <c r="L520" s="231"/>
      <c r="M520" s="231"/>
      <c r="N520" s="231"/>
      <c r="O520" s="231"/>
      <c r="P520" s="231"/>
      <c r="Q520" s="231"/>
      <c r="R520" s="231"/>
      <c r="S520" s="231"/>
      <c r="T520" s="231"/>
      <c r="U520" s="231"/>
      <c r="V520" s="231"/>
      <c r="W520" s="231"/>
      <c r="X520" s="231"/>
      <c r="Y520" s="231"/>
      <c r="Z520" s="231"/>
      <c r="AA520" s="231"/>
    </row>
    <row r="521" spans="1:27" outlineLevel="1">
      <c r="A521" s="233"/>
      <c r="B521" s="233" t="s">
        <v>1519</v>
      </c>
      <c r="C521" s="234"/>
      <c r="D521" s="429"/>
      <c r="E521" s="235"/>
      <c r="F521" s="596">
        <f>SUM(H523:H551)</f>
        <v>17654000</v>
      </c>
      <c r="G521" s="541"/>
      <c r="H521" s="506" t="s">
        <v>507</v>
      </c>
      <c r="I521" s="507"/>
      <c r="J521" s="227"/>
      <c r="K521" s="227"/>
      <c r="L521" s="227"/>
      <c r="M521" s="227"/>
      <c r="N521" s="227"/>
      <c r="O521" s="227"/>
      <c r="P521" s="227"/>
      <c r="Q521" s="227"/>
      <c r="R521" s="227"/>
      <c r="S521" s="227"/>
      <c r="T521" s="227"/>
      <c r="U521" s="227"/>
      <c r="V521" s="227"/>
      <c r="W521" s="227"/>
      <c r="X521" s="227"/>
      <c r="Y521" s="227"/>
      <c r="Z521" s="227"/>
      <c r="AA521" s="227"/>
    </row>
    <row r="522" spans="1:27" ht="23.25" customHeight="1" outlineLevel="1">
      <c r="A522" s="215"/>
      <c r="B522" s="215"/>
      <c r="C522" s="220" t="s">
        <v>863</v>
      </c>
      <c r="D522" s="516" t="s">
        <v>1212</v>
      </c>
      <c r="E522" s="220" t="s">
        <v>1232</v>
      </c>
      <c r="F522" s="215"/>
      <c r="G522" s="215"/>
      <c r="H522" s="211"/>
      <c r="I522" s="512"/>
      <c r="J522" s="231"/>
      <c r="K522" s="231"/>
      <c r="L522" s="231"/>
      <c r="M522" s="231"/>
      <c r="N522" s="231"/>
      <c r="O522" s="231"/>
      <c r="P522" s="231"/>
      <c r="Q522" s="231"/>
      <c r="R522" s="231"/>
      <c r="S522" s="231"/>
      <c r="T522" s="231"/>
      <c r="U522" s="231"/>
      <c r="V522" s="231"/>
      <c r="W522" s="231"/>
      <c r="X522" s="231"/>
      <c r="Y522" s="231"/>
      <c r="Z522" s="231"/>
      <c r="AA522" s="231"/>
    </row>
    <row r="523" spans="1:27" s="268" customFormat="1" outlineLevel="1">
      <c r="A523" s="215"/>
      <c r="B523" s="215"/>
      <c r="C523" s="220"/>
      <c r="D523" s="417"/>
      <c r="E523" s="220" t="s">
        <v>1233</v>
      </c>
      <c r="F523" s="215"/>
      <c r="G523" s="215"/>
      <c r="H523" s="279">
        <v>7771000</v>
      </c>
      <c r="I523" s="510" t="s">
        <v>507</v>
      </c>
      <c r="J523" s="231"/>
      <c r="K523" s="231"/>
      <c r="L523" s="231"/>
      <c r="M523" s="231"/>
      <c r="N523" s="231"/>
      <c r="O523" s="231"/>
      <c r="P523" s="231"/>
      <c r="Q523" s="231"/>
      <c r="R523" s="231"/>
      <c r="S523" s="231"/>
      <c r="T523" s="231"/>
      <c r="U523" s="231"/>
      <c r="V523" s="231"/>
      <c r="W523" s="231"/>
      <c r="X523" s="231"/>
      <c r="Y523" s="231"/>
      <c r="Z523" s="231"/>
      <c r="AA523" s="231"/>
    </row>
    <row r="524" spans="1:27" s="268" customFormat="1" outlineLevel="1">
      <c r="A524" s="215"/>
      <c r="B524" s="215"/>
      <c r="C524" s="220"/>
      <c r="D524" s="417"/>
      <c r="E524" s="220" t="s">
        <v>1428</v>
      </c>
      <c r="F524" s="215"/>
      <c r="G524" s="215"/>
      <c r="H524" s="279"/>
      <c r="I524" s="283"/>
      <c r="J524" s="231"/>
      <c r="K524" s="231"/>
      <c r="L524" s="231"/>
      <c r="M524" s="231"/>
      <c r="N524" s="231"/>
      <c r="O524" s="231"/>
      <c r="P524" s="231"/>
      <c r="Q524" s="231"/>
      <c r="R524" s="231"/>
      <c r="S524" s="231"/>
      <c r="T524" s="231"/>
      <c r="U524" s="231"/>
      <c r="V524" s="231"/>
      <c r="W524" s="231"/>
      <c r="X524" s="231"/>
      <c r="Y524" s="231"/>
      <c r="Z524" s="231"/>
      <c r="AA524" s="231"/>
    </row>
    <row r="525" spans="1:27" s="268" customFormat="1" outlineLevel="1">
      <c r="A525" s="215"/>
      <c r="B525" s="215"/>
      <c r="C525" s="220"/>
      <c r="D525" s="417"/>
      <c r="E525" s="220" t="s">
        <v>1427</v>
      </c>
      <c r="F525" s="215"/>
      <c r="G525" s="215"/>
      <c r="H525" s="279"/>
      <c r="I525" s="283"/>
      <c r="J525" s="231"/>
      <c r="K525" s="231"/>
      <c r="L525" s="231"/>
      <c r="M525" s="231"/>
      <c r="N525" s="231"/>
      <c r="O525" s="231"/>
      <c r="P525" s="231"/>
      <c r="Q525" s="231"/>
      <c r="R525" s="231"/>
      <c r="S525" s="231"/>
      <c r="T525" s="231"/>
      <c r="U525" s="231"/>
      <c r="V525" s="231"/>
      <c r="W525" s="231"/>
      <c r="X525" s="231"/>
      <c r="Y525" s="231"/>
      <c r="Z525" s="231"/>
      <c r="AA525" s="231"/>
    </row>
    <row r="526" spans="1:27" s="268" customFormat="1" outlineLevel="1">
      <c r="A526" s="215"/>
      <c r="B526" s="215"/>
      <c r="C526" s="220"/>
      <c r="D526" s="417"/>
      <c r="E526" s="220" t="s">
        <v>1429</v>
      </c>
      <c r="F526" s="215"/>
      <c r="G526" s="215"/>
      <c r="H526" s="279"/>
      <c r="I526" s="283"/>
      <c r="J526" s="231"/>
      <c r="K526" s="231"/>
      <c r="L526" s="231"/>
      <c r="M526" s="231"/>
      <c r="N526" s="231"/>
      <c r="O526" s="231"/>
      <c r="P526" s="231"/>
      <c r="Q526" s="231"/>
      <c r="R526" s="231"/>
      <c r="S526" s="231"/>
      <c r="T526" s="231"/>
      <c r="U526" s="231"/>
      <c r="V526" s="231"/>
      <c r="W526" s="231"/>
      <c r="X526" s="231"/>
      <c r="Y526" s="231"/>
      <c r="Z526" s="231"/>
      <c r="AA526" s="231"/>
    </row>
    <row r="527" spans="1:27" s="268" customFormat="1" outlineLevel="1">
      <c r="A527" s="215"/>
      <c r="B527" s="215"/>
      <c r="C527" s="220"/>
      <c r="D527" s="417"/>
      <c r="E527" s="220" t="s">
        <v>1430</v>
      </c>
      <c r="F527" s="215"/>
      <c r="G527" s="215"/>
      <c r="H527" s="279"/>
      <c r="I527" s="283"/>
      <c r="J527" s="231"/>
      <c r="K527" s="231"/>
      <c r="L527" s="231"/>
      <c r="M527" s="231"/>
      <c r="N527" s="231"/>
      <c r="O527" s="231"/>
      <c r="P527" s="231"/>
      <c r="Q527" s="231"/>
      <c r="R527" s="231"/>
      <c r="S527" s="231"/>
      <c r="T527" s="231"/>
      <c r="U527" s="231"/>
      <c r="V527" s="231"/>
      <c r="W527" s="231"/>
      <c r="X527" s="231"/>
      <c r="Y527" s="231"/>
      <c r="Z527" s="231"/>
      <c r="AA527" s="231"/>
    </row>
    <row r="528" spans="1:27" s="268" customFormat="1" outlineLevel="1">
      <c r="A528" s="215"/>
      <c r="B528" s="215"/>
      <c r="C528" s="220"/>
      <c r="D528" s="417"/>
      <c r="E528" s="220" t="s">
        <v>1234</v>
      </c>
      <c r="F528" s="215"/>
      <c r="G528" s="215"/>
      <c r="H528" s="279"/>
      <c r="I528" s="283"/>
      <c r="J528" s="231"/>
      <c r="K528" s="231"/>
      <c r="L528" s="231"/>
      <c r="M528" s="231"/>
      <c r="N528" s="231"/>
      <c r="O528" s="231"/>
      <c r="P528" s="231"/>
      <c r="Q528" s="231"/>
      <c r="R528" s="231"/>
      <c r="S528" s="231"/>
      <c r="T528" s="231"/>
      <c r="U528" s="231"/>
      <c r="V528" s="231"/>
      <c r="W528" s="231"/>
      <c r="X528" s="231"/>
      <c r="Y528" s="231"/>
      <c r="Z528" s="231"/>
      <c r="AA528" s="231"/>
    </row>
    <row r="529" spans="1:27" s="268" customFormat="1" outlineLevel="1">
      <c r="A529" s="215"/>
      <c r="B529" s="215"/>
      <c r="C529" s="220"/>
      <c r="D529" s="417"/>
      <c r="E529" s="220" t="s">
        <v>1235</v>
      </c>
      <c r="F529" s="215"/>
      <c r="G529" s="215"/>
      <c r="H529" s="279"/>
      <c r="I529" s="283"/>
      <c r="J529" s="231"/>
      <c r="K529" s="231"/>
      <c r="L529" s="231"/>
      <c r="M529" s="231"/>
      <c r="N529" s="231"/>
      <c r="O529" s="231"/>
      <c r="P529" s="231"/>
      <c r="Q529" s="231"/>
      <c r="R529" s="231"/>
      <c r="S529" s="231"/>
      <c r="T529" s="231"/>
      <c r="U529" s="231"/>
      <c r="V529" s="231"/>
      <c r="W529" s="231"/>
      <c r="X529" s="231"/>
      <c r="Y529" s="231"/>
      <c r="Z529" s="231"/>
      <c r="AA529" s="231"/>
    </row>
    <row r="530" spans="1:27" s="268" customFormat="1" outlineLevel="1">
      <c r="A530" s="215"/>
      <c r="B530" s="215"/>
      <c r="C530" s="220"/>
      <c r="D530" s="417"/>
      <c r="E530" s="220" t="s">
        <v>1236</v>
      </c>
      <c r="F530" s="215"/>
      <c r="G530" s="215"/>
      <c r="H530" s="279"/>
      <c r="I530" s="283"/>
      <c r="J530" s="231"/>
      <c r="K530" s="231"/>
      <c r="L530" s="231"/>
      <c r="M530" s="231"/>
      <c r="N530" s="231"/>
      <c r="O530" s="231"/>
      <c r="P530" s="231"/>
      <c r="Q530" s="231"/>
      <c r="R530" s="231"/>
      <c r="S530" s="231"/>
      <c r="T530" s="231"/>
      <c r="U530" s="231"/>
      <c r="V530" s="231"/>
      <c r="W530" s="231"/>
      <c r="X530" s="231"/>
      <c r="Y530" s="231"/>
      <c r="Z530" s="231"/>
      <c r="AA530" s="231"/>
    </row>
    <row r="531" spans="1:27" s="268" customFormat="1" outlineLevel="1">
      <c r="A531" s="215"/>
      <c r="B531" s="215"/>
      <c r="C531" s="220"/>
      <c r="D531" s="417"/>
      <c r="E531" s="220" t="s">
        <v>1402</v>
      </c>
      <c r="F531" s="215"/>
      <c r="G531" s="215"/>
      <c r="H531" s="279"/>
      <c r="I531" s="283"/>
      <c r="J531" s="231"/>
      <c r="K531" s="231"/>
      <c r="L531" s="231"/>
      <c r="M531" s="231"/>
      <c r="N531" s="231"/>
      <c r="O531" s="231"/>
      <c r="P531" s="231"/>
      <c r="Q531" s="231"/>
      <c r="R531" s="231"/>
      <c r="S531" s="231"/>
      <c r="T531" s="231"/>
      <c r="U531" s="231"/>
      <c r="V531" s="231"/>
      <c r="W531" s="231"/>
      <c r="X531" s="231"/>
      <c r="Y531" s="231"/>
      <c r="Z531" s="231"/>
      <c r="AA531" s="231"/>
    </row>
    <row r="532" spans="1:27" s="268" customFormat="1" outlineLevel="1">
      <c r="A532" s="215"/>
      <c r="B532" s="215"/>
      <c r="C532" s="220" t="s">
        <v>864</v>
      </c>
      <c r="D532" s="511" t="s">
        <v>1213</v>
      </c>
      <c r="E532" s="220" t="s">
        <v>1237</v>
      </c>
      <c r="F532" s="215"/>
      <c r="J532" s="231"/>
      <c r="K532" s="231"/>
      <c r="L532" s="231"/>
      <c r="M532" s="231"/>
      <c r="N532" s="231"/>
      <c r="O532" s="231"/>
      <c r="P532" s="231"/>
      <c r="Q532" s="231"/>
      <c r="R532" s="231"/>
      <c r="S532" s="231"/>
      <c r="T532" s="231"/>
      <c r="U532" s="231"/>
      <c r="V532" s="231"/>
      <c r="W532" s="231"/>
      <c r="X532" s="231"/>
      <c r="Y532" s="231"/>
      <c r="Z532" s="231"/>
      <c r="AA532" s="231"/>
    </row>
    <row r="533" spans="1:27" s="268" customFormat="1" outlineLevel="1">
      <c r="A533" s="215"/>
      <c r="B533" s="215"/>
      <c r="C533" s="220"/>
      <c r="D533" s="417"/>
      <c r="E533" s="220" t="s">
        <v>1412</v>
      </c>
      <c r="F533" s="215"/>
      <c r="G533" s="215"/>
      <c r="H533" s="279"/>
      <c r="I533" s="283"/>
      <c r="J533" s="231"/>
      <c r="K533" s="231"/>
      <c r="L533" s="231"/>
      <c r="M533" s="231"/>
      <c r="N533" s="231"/>
      <c r="O533" s="231"/>
      <c r="P533" s="231"/>
      <c r="Q533" s="231"/>
      <c r="R533" s="231"/>
      <c r="S533" s="231"/>
      <c r="T533" s="231"/>
      <c r="U533" s="231"/>
      <c r="V533" s="231"/>
      <c r="W533" s="231"/>
      <c r="X533" s="231"/>
      <c r="Y533" s="231"/>
      <c r="Z533" s="231"/>
      <c r="AA533" s="231"/>
    </row>
    <row r="534" spans="1:27" s="268" customFormat="1" outlineLevel="1">
      <c r="A534" s="215"/>
      <c r="B534" s="215"/>
      <c r="C534" s="220"/>
      <c r="D534" s="417"/>
      <c r="E534" s="220" t="s">
        <v>1238</v>
      </c>
      <c r="F534" s="215"/>
      <c r="G534" s="215"/>
      <c r="H534" s="279">
        <v>9883000</v>
      </c>
      <c r="I534" s="510" t="s">
        <v>507</v>
      </c>
      <c r="J534" s="231"/>
      <c r="K534" s="231"/>
      <c r="L534" s="231"/>
      <c r="M534" s="231"/>
      <c r="N534" s="231"/>
      <c r="O534" s="231"/>
      <c r="P534" s="231"/>
      <c r="Q534" s="231"/>
      <c r="R534" s="231"/>
      <c r="S534" s="231"/>
      <c r="T534" s="231"/>
      <c r="U534" s="231"/>
      <c r="V534" s="231"/>
      <c r="W534" s="231"/>
      <c r="X534" s="231"/>
      <c r="Y534" s="231"/>
      <c r="Z534" s="231"/>
      <c r="AA534" s="231"/>
    </row>
    <row r="535" spans="1:27" s="268" customFormat="1" outlineLevel="1">
      <c r="A535" s="215"/>
      <c r="B535" s="215"/>
      <c r="C535" s="220"/>
      <c r="D535" s="417"/>
      <c r="E535" s="220" t="s">
        <v>1239</v>
      </c>
      <c r="F535" s="215"/>
      <c r="G535" s="215"/>
      <c r="H535" s="279"/>
      <c r="I535" s="283"/>
      <c r="J535" s="231"/>
      <c r="K535" s="231"/>
      <c r="L535" s="231"/>
      <c r="M535" s="231"/>
      <c r="N535" s="231"/>
      <c r="O535" s="231"/>
      <c r="P535" s="231"/>
      <c r="Q535" s="231"/>
      <c r="R535" s="231"/>
      <c r="S535" s="231"/>
      <c r="T535" s="231"/>
      <c r="U535" s="231"/>
      <c r="V535" s="231"/>
      <c r="W535" s="231"/>
      <c r="X535" s="231"/>
      <c r="Y535" s="231"/>
      <c r="Z535" s="231"/>
      <c r="AA535" s="231"/>
    </row>
    <row r="536" spans="1:27" s="268" customFormat="1" outlineLevel="1">
      <c r="A536" s="215"/>
      <c r="B536" s="215"/>
      <c r="C536" s="220"/>
      <c r="D536" s="417"/>
      <c r="E536" s="220" t="s">
        <v>1240</v>
      </c>
      <c r="F536" s="215"/>
      <c r="G536" s="215"/>
      <c r="H536" s="279"/>
      <c r="I536" s="283"/>
      <c r="J536" s="231"/>
      <c r="K536" s="231"/>
      <c r="L536" s="231"/>
      <c r="M536" s="231"/>
      <c r="N536" s="231"/>
      <c r="O536" s="231"/>
      <c r="P536" s="231"/>
      <c r="Q536" s="231"/>
      <c r="R536" s="231"/>
      <c r="S536" s="231"/>
      <c r="T536" s="231"/>
      <c r="U536" s="231"/>
      <c r="V536" s="231"/>
      <c r="W536" s="231"/>
      <c r="X536" s="231"/>
      <c r="Y536" s="231"/>
      <c r="Z536" s="231"/>
      <c r="AA536" s="231"/>
    </row>
    <row r="537" spans="1:27" s="268" customFormat="1" outlineLevel="1">
      <c r="A537" s="215"/>
      <c r="B537" s="215"/>
      <c r="C537" s="220"/>
      <c r="D537" s="417"/>
      <c r="E537" s="220" t="s">
        <v>1459</v>
      </c>
      <c r="F537" s="215"/>
      <c r="G537" s="215"/>
      <c r="H537" s="279"/>
      <c r="I537" s="283"/>
      <c r="J537" s="231"/>
      <c r="K537" s="231"/>
      <c r="L537" s="231"/>
      <c r="M537" s="231"/>
      <c r="N537" s="231"/>
      <c r="O537" s="231"/>
      <c r="P537" s="231"/>
      <c r="Q537" s="231"/>
      <c r="R537" s="231"/>
      <c r="S537" s="231"/>
      <c r="T537" s="231"/>
      <c r="U537" s="231"/>
      <c r="V537" s="231"/>
      <c r="W537" s="231"/>
      <c r="X537" s="231"/>
      <c r="Y537" s="231"/>
      <c r="Z537" s="231"/>
      <c r="AA537" s="231"/>
    </row>
    <row r="538" spans="1:27" s="268" customFormat="1" outlineLevel="1">
      <c r="A538" s="215"/>
      <c r="B538" s="215"/>
      <c r="C538" s="220"/>
      <c r="D538" s="417"/>
      <c r="E538" s="220" t="s">
        <v>1241</v>
      </c>
      <c r="F538" s="215"/>
      <c r="G538" s="215"/>
      <c r="H538" s="279"/>
      <c r="I538" s="283"/>
      <c r="J538" s="231"/>
      <c r="K538" s="231"/>
      <c r="L538" s="231"/>
      <c r="M538" s="231"/>
      <c r="N538" s="231"/>
      <c r="O538" s="231"/>
      <c r="P538" s="231"/>
      <c r="Q538" s="231"/>
      <c r="R538" s="231"/>
      <c r="S538" s="231"/>
      <c r="T538" s="231"/>
      <c r="U538" s="231"/>
      <c r="V538" s="231"/>
      <c r="W538" s="231"/>
      <c r="X538" s="231"/>
      <c r="Y538" s="231"/>
      <c r="Z538" s="231"/>
      <c r="AA538" s="231"/>
    </row>
    <row r="539" spans="1:27" s="268" customFormat="1" outlineLevel="1">
      <c r="A539" s="215"/>
      <c r="B539" s="215"/>
      <c r="C539" s="220"/>
      <c r="D539" s="417"/>
      <c r="E539" s="220" t="s">
        <v>1242</v>
      </c>
      <c r="F539" s="215"/>
      <c r="G539" s="215"/>
      <c r="H539" s="279"/>
      <c r="I539" s="283"/>
      <c r="J539" s="231"/>
      <c r="K539" s="231"/>
      <c r="L539" s="231"/>
      <c r="M539" s="231"/>
      <c r="N539" s="231"/>
      <c r="O539" s="231"/>
      <c r="P539" s="231"/>
      <c r="Q539" s="231"/>
      <c r="R539" s="231"/>
      <c r="S539" s="231"/>
      <c r="T539" s="231"/>
      <c r="U539" s="231"/>
      <c r="V539" s="231"/>
      <c r="W539" s="231"/>
      <c r="X539" s="231"/>
      <c r="Y539" s="231"/>
      <c r="Z539" s="231"/>
      <c r="AA539" s="231"/>
    </row>
    <row r="540" spans="1:27" s="268" customFormat="1" outlineLevel="1">
      <c r="A540" s="215"/>
      <c r="B540" s="215"/>
      <c r="C540" s="220"/>
      <c r="D540" s="417"/>
      <c r="E540" s="220" t="s">
        <v>1248</v>
      </c>
      <c r="F540" s="215"/>
      <c r="G540" s="215"/>
      <c r="H540" s="279"/>
      <c r="I540" s="283"/>
      <c r="J540" s="231"/>
      <c r="K540" s="231"/>
      <c r="L540" s="231"/>
      <c r="M540" s="231"/>
      <c r="N540" s="231"/>
      <c r="O540" s="231"/>
      <c r="P540" s="231"/>
      <c r="Q540" s="231"/>
      <c r="R540" s="231"/>
      <c r="S540" s="231"/>
      <c r="T540" s="231"/>
      <c r="U540" s="231"/>
      <c r="V540" s="231"/>
      <c r="W540" s="231"/>
      <c r="X540" s="231"/>
      <c r="Y540" s="231"/>
      <c r="Z540" s="231"/>
      <c r="AA540" s="231"/>
    </row>
    <row r="541" spans="1:27" s="268" customFormat="1" outlineLevel="1">
      <c r="A541" s="215"/>
      <c r="B541" s="215"/>
      <c r="C541" s="220"/>
      <c r="D541" s="417"/>
      <c r="E541" s="220" t="s">
        <v>1243</v>
      </c>
      <c r="F541" s="215"/>
      <c r="G541" s="215"/>
      <c r="H541" s="279"/>
      <c r="I541" s="283"/>
      <c r="J541" s="231"/>
      <c r="K541" s="231"/>
      <c r="L541" s="231"/>
      <c r="M541" s="231"/>
      <c r="N541" s="231"/>
      <c r="O541" s="231"/>
      <c r="P541" s="231"/>
      <c r="Q541" s="231"/>
      <c r="R541" s="231"/>
      <c r="S541" s="231"/>
      <c r="T541" s="231"/>
      <c r="U541" s="231"/>
      <c r="V541" s="231"/>
      <c r="W541" s="231"/>
      <c r="X541" s="231"/>
      <c r="Y541" s="231"/>
      <c r="Z541" s="231"/>
      <c r="AA541" s="231"/>
    </row>
    <row r="542" spans="1:27" s="268" customFormat="1" outlineLevel="1">
      <c r="A542" s="215"/>
      <c r="B542" s="215"/>
      <c r="C542" s="220"/>
      <c r="D542" s="417"/>
      <c r="E542" s="220" t="s">
        <v>1248</v>
      </c>
      <c r="F542" s="215"/>
      <c r="G542" s="215"/>
      <c r="H542" s="279"/>
      <c r="I542" s="283"/>
      <c r="J542" s="231"/>
      <c r="K542" s="231"/>
      <c r="L542" s="231"/>
      <c r="M542" s="231"/>
      <c r="N542" s="231"/>
      <c r="O542" s="231"/>
      <c r="P542" s="231"/>
      <c r="Q542" s="231"/>
      <c r="R542" s="231"/>
      <c r="S542" s="231"/>
      <c r="T542" s="231"/>
      <c r="U542" s="231"/>
      <c r="V542" s="231"/>
      <c r="W542" s="231"/>
      <c r="X542" s="231"/>
      <c r="Y542" s="231"/>
      <c r="Z542" s="231"/>
      <c r="AA542" s="231"/>
    </row>
    <row r="543" spans="1:27" s="268" customFormat="1" outlineLevel="1">
      <c r="A543" s="215"/>
      <c r="B543" s="215"/>
      <c r="C543" s="220"/>
      <c r="D543" s="417"/>
      <c r="E543" s="220" t="s">
        <v>1244</v>
      </c>
      <c r="F543" s="215"/>
      <c r="G543" s="215"/>
      <c r="H543" s="279"/>
      <c r="I543" s="283"/>
      <c r="J543" s="231"/>
      <c r="K543" s="231"/>
      <c r="L543" s="231"/>
      <c r="M543" s="231"/>
      <c r="N543" s="231"/>
      <c r="O543" s="231"/>
      <c r="P543" s="231"/>
      <c r="Q543" s="231"/>
      <c r="R543" s="231"/>
      <c r="S543" s="231"/>
      <c r="T543" s="231"/>
      <c r="U543" s="231"/>
      <c r="V543" s="231"/>
      <c r="W543" s="231"/>
      <c r="X543" s="231"/>
      <c r="Y543" s="231"/>
      <c r="Z543" s="231"/>
      <c r="AA543" s="231"/>
    </row>
    <row r="544" spans="1:27" s="268" customFormat="1" outlineLevel="1">
      <c r="A544" s="215"/>
      <c r="B544" s="215"/>
      <c r="C544" s="220"/>
      <c r="D544" s="417"/>
      <c r="E544" s="220" t="s">
        <v>1249</v>
      </c>
      <c r="F544" s="215"/>
      <c r="G544" s="215"/>
      <c r="H544" s="279"/>
      <c r="I544" s="283"/>
      <c r="J544" s="231"/>
      <c r="K544" s="231"/>
      <c r="L544" s="231"/>
      <c r="M544" s="231"/>
      <c r="N544" s="231"/>
      <c r="O544" s="231"/>
      <c r="P544" s="231"/>
      <c r="Q544" s="231"/>
      <c r="R544" s="231"/>
      <c r="S544" s="231"/>
      <c r="T544" s="231"/>
      <c r="U544" s="231"/>
      <c r="V544" s="231"/>
      <c r="W544" s="231"/>
      <c r="X544" s="231"/>
      <c r="Y544" s="231"/>
      <c r="Z544" s="231"/>
      <c r="AA544" s="231"/>
    </row>
    <row r="545" spans="1:27" s="268" customFormat="1" outlineLevel="1">
      <c r="A545" s="215"/>
      <c r="B545" s="215"/>
      <c r="C545" s="220"/>
      <c r="D545" s="417"/>
      <c r="E545" s="220" t="s">
        <v>1245</v>
      </c>
      <c r="F545" s="215"/>
      <c r="G545" s="215"/>
      <c r="H545" s="279"/>
      <c r="I545" s="283"/>
      <c r="J545" s="231"/>
      <c r="K545" s="231"/>
      <c r="L545" s="231"/>
      <c r="M545" s="231"/>
      <c r="N545" s="231"/>
      <c r="O545" s="231"/>
      <c r="P545" s="231"/>
      <c r="Q545" s="231"/>
      <c r="R545" s="231"/>
      <c r="S545" s="231"/>
      <c r="T545" s="231"/>
      <c r="U545" s="231"/>
      <c r="V545" s="231"/>
      <c r="W545" s="231"/>
      <c r="X545" s="231"/>
      <c r="Y545" s="231"/>
      <c r="Z545" s="231"/>
      <c r="AA545" s="231"/>
    </row>
    <row r="546" spans="1:27" s="268" customFormat="1" outlineLevel="1">
      <c r="A546" s="215"/>
      <c r="B546" s="215"/>
      <c r="C546" s="220"/>
      <c r="D546" s="417"/>
      <c r="E546" s="220" t="s">
        <v>1250</v>
      </c>
      <c r="F546" s="215"/>
      <c r="G546" s="215"/>
      <c r="H546" s="279"/>
      <c r="I546" s="283"/>
      <c r="J546" s="231"/>
      <c r="K546" s="231"/>
      <c r="L546" s="231"/>
      <c r="M546" s="231"/>
      <c r="N546" s="231"/>
      <c r="O546" s="231"/>
      <c r="P546" s="231"/>
      <c r="Q546" s="231"/>
      <c r="R546" s="231"/>
      <c r="S546" s="231"/>
      <c r="T546" s="231"/>
      <c r="U546" s="231"/>
      <c r="V546" s="231"/>
      <c r="W546" s="231"/>
      <c r="X546" s="231"/>
      <c r="Y546" s="231"/>
      <c r="Z546" s="231"/>
      <c r="AA546" s="231"/>
    </row>
    <row r="547" spans="1:27" s="268" customFormat="1" outlineLevel="1">
      <c r="A547" s="215"/>
      <c r="B547" s="215"/>
      <c r="C547" s="220"/>
      <c r="D547" s="417"/>
      <c r="E547" s="220" t="s">
        <v>1246</v>
      </c>
      <c r="F547" s="215"/>
      <c r="G547" s="215"/>
      <c r="H547" s="279"/>
      <c r="I547" s="283"/>
      <c r="J547" s="231"/>
      <c r="K547" s="231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  <c r="X547" s="231"/>
      <c r="Y547" s="231"/>
      <c r="Z547" s="231"/>
      <c r="AA547" s="231"/>
    </row>
    <row r="548" spans="1:27" s="268" customFormat="1" outlineLevel="1">
      <c r="A548" s="215"/>
      <c r="B548" s="215"/>
      <c r="C548" s="220"/>
      <c r="D548" s="417"/>
      <c r="E548" s="220" t="s">
        <v>1251</v>
      </c>
      <c r="F548" s="215"/>
      <c r="G548" s="215"/>
      <c r="H548" s="279"/>
      <c r="I548" s="283"/>
      <c r="J548" s="231"/>
      <c r="K548" s="231"/>
      <c r="L548" s="231"/>
      <c r="M548" s="231"/>
      <c r="N548" s="231"/>
      <c r="O548" s="231"/>
      <c r="P548" s="231"/>
      <c r="Q548" s="231"/>
      <c r="R548" s="231"/>
      <c r="S548" s="231"/>
      <c r="T548" s="231"/>
      <c r="U548" s="231"/>
      <c r="V548" s="231"/>
      <c r="W548" s="231"/>
      <c r="X548" s="231"/>
      <c r="Y548" s="231"/>
      <c r="Z548" s="231"/>
      <c r="AA548" s="231"/>
    </row>
    <row r="549" spans="1:27" s="268" customFormat="1" outlineLevel="1">
      <c r="A549" s="215"/>
      <c r="B549" s="215"/>
      <c r="C549" s="220"/>
      <c r="D549" s="417"/>
      <c r="E549" s="220" t="s">
        <v>1247</v>
      </c>
      <c r="F549" s="215"/>
      <c r="G549" s="215"/>
      <c r="H549" s="279"/>
      <c r="I549" s="283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  <c r="AA549" s="231"/>
    </row>
    <row r="550" spans="1:27" s="268" customFormat="1" outlineLevel="1">
      <c r="A550" s="215"/>
      <c r="B550" s="215"/>
      <c r="C550" s="220"/>
      <c r="D550" s="417"/>
      <c r="E550" s="220" t="s">
        <v>1431</v>
      </c>
      <c r="F550" s="215"/>
      <c r="G550" s="215"/>
      <c r="H550" s="279"/>
      <c r="I550" s="283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  <c r="AA550" s="231"/>
    </row>
    <row r="551" spans="1:27" s="268" customFormat="1" outlineLevel="1">
      <c r="A551" s="215"/>
      <c r="B551" s="215"/>
      <c r="C551" s="220"/>
      <c r="D551" s="417"/>
      <c r="E551" s="220"/>
      <c r="F551" s="215"/>
      <c r="G551" s="215"/>
      <c r="H551" s="279"/>
      <c r="I551" s="283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  <c r="AA551" s="231"/>
    </row>
    <row r="552" spans="1:27" outlineLevel="1">
      <c r="A552" s="212"/>
      <c r="B552" s="212" t="s">
        <v>1302</v>
      </c>
      <c r="C552" s="212"/>
      <c r="D552" s="429"/>
      <c r="E552" s="212"/>
      <c r="F552" s="590">
        <f>SUM(H555)</f>
        <v>3000000</v>
      </c>
      <c r="G552" s="541"/>
      <c r="H552" s="218" t="s">
        <v>507</v>
      </c>
      <c r="I552" s="212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  <c r="AA552" s="231"/>
    </row>
    <row r="553" spans="1:27" outlineLevel="1">
      <c r="A553" s="220"/>
      <c r="B553" s="220"/>
      <c r="C553" s="220" t="s">
        <v>865</v>
      </c>
      <c r="E553" s="409" t="s">
        <v>1252</v>
      </c>
      <c r="F553" s="220"/>
      <c r="G553" s="220"/>
      <c r="H553" s="211"/>
      <c r="I553" s="211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28"/>
      <c r="W553" s="228"/>
      <c r="X553" s="228"/>
      <c r="Y553" s="228"/>
      <c r="Z553" s="228"/>
      <c r="AA553" s="228"/>
    </row>
    <row r="554" spans="1:27">
      <c r="A554" s="215"/>
      <c r="B554" s="215"/>
      <c r="C554" s="220"/>
      <c r="E554" s="220" t="s">
        <v>1253</v>
      </c>
      <c r="F554" s="215"/>
      <c r="G554" s="215"/>
      <c r="H554" s="279"/>
      <c r="I554" s="283"/>
      <c r="J554" s="212"/>
      <c r="K554" s="212"/>
      <c r="L554" s="212"/>
      <c r="M554" s="212"/>
      <c r="N554" s="212"/>
      <c r="O554" s="212"/>
      <c r="P554" s="212"/>
      <c r="Q554" s="212"/>
      <c r="R554" s="212"/>
      <c r="S554" s="212"/>
      <c r="T554" s="212"/>
      <c r="U554" s="212"/>
      <c r="V554" s="212"/>
      <c r="W554" s="212"/>
      <c r="X554" s="212"/>
      <c r="Y554" s="212"/>
      <c r="Z554" s="212"/>
      <c r="AA554" s="212"/>
    </row>
    <row r="555" spans="1:27">
      <c r="A555" s="215"/>
      <c r="B555" s="215"/>
      <c r="C555" s="220"/>
      <c r="E555" s="281" t="s">
        <v>1254</v>
      </c>
      <c r="F555" s="215"/>
      <c r="G555" s="215"/>
      <c r="H555" s="278">
        <v>3000000</v>
      </c>
      <c r="I555" s="505" t="s">
        <v>507</v>
      </c>
      <c r="J555" s="212"/>
      <c r="K555" s="212"/>
      <c r="L555" s="212"/>
      <c r="M555" s="212"/>
      <c r="N555" s="212"/>
      <c r="O555" s="212"/>
      <c r="P555" s="212"/>
      <c r="Q555" s="212"/>
      <c r="R555" s="212"/>
      <c r="S555" s="212"/>
      <c r="T555" s="212"/>
      <c r="U555" s="212"/>
      <c r="V555" s="212"/>
      <c r="W555" s="212"/>
      <c r="X555" s="212"/>
      <c r="Y555" s="212"/>
      <c r="Z555" s="212"/>
      <c r="AA555" s="212"/>
    </row>
    <row r="556" spans="1:27" s="268" customFormat="1">
      <c r="A556" s="215"/>
      <c r="B556" s="215"/>
      <c r="C556" s="220"/>
      <c r="D556" s="424"/>
      <c r="E556" s="281"/>
      <c r="F556" s="215"/>
      <c r="G556" s="215"/>
      <c r="H556" s="278"/>
      <c r="I556" s="282"/>
      <c r="J556" s="212"/>
      <c r="K556" s="212"/>
      <c r="L556" s="212"/>
      <c r="M556" s="212"/>
      <c r="N556" s="212"/>
      <c r="O556" s="212"/>
      <c r="P556" s="212"/>
      <c r="Q556" s="212"/>
      <c r="R556" s="212"/>
      <c r="S556" s="212"/>
      <c r="T556" s="212"/>
      <c r="U556" s="212"/>
      <c r="V556" s="212"/>
      <c r="W556" s="212"/>
      <c r="X556" s="212"/>
      <c r="Y556" s="212"/>
      <c r="Z556" s="212"/>
      <c r="AA556" s="212"/>
    </row>
    <row r="557" spans="1:27" s="268" customFormat="1">
      <c r="A557" s="215"/>
      <c r="B557" s="215"/>
      <c r="C557" s="220"/>
      <c r="D557" s="424"/>
      <c r="E557" s="281"/>
      <c r="F557" s="215"/>
      <c r="G557" s="215"/>
      <c r="H557" s="278"/>
      <c r="I557" s="282"/>
      <c r="J557" s="212"/>
      <c r="K557" s="212"/>
      <c r="L557" s="212"/>
      <c r="M557" s="212"/>
      <c r="N557" s="212"/>
      <c r="O557" s="212"/>
      <c r="P557" s="212"/>
      <c r="Q557" s="212"/>
      <c r="R557" s="212"/>
      <c r="S557" s="212"/>
      <c r="T557" s="212"/>
      <c r="U557" s="212"/>
      <c r="V557" s="212"/>
      <c r="W557" s="212"/>
      <c r="X557" s="212"/>
      <c r="Y557" s="212"/>
      <c r="Z557" s="212"/>
      <c r="AA557" s="212"/>
    </row>
    <row r="558" spans="1:27" s="268" customFormat="1">
      <c r="A558" s="215"/>
      <c r="B558" s="215"/>
      <c r="C558" s="220"/>
      <c r="D558" s="424"/>
      <c r="E558" s="281"/>
      <c r="F558" s="215"/>
      <c r="G558" s="215"/>
      <c r="H558" s="278"/>
      <c r="I558" s="282"/>
      <c r="J558" s="212"/>
      <c r="K558" s="212"/>
      <c r="L558" s="212"/>
      <c r="M558" s="212"/>
      <c r="N558" s="212"/>
      <c r="O558" s="212"/>
      <c r="P558" s="212"/>
      <c r="Q558" s="212"/>
      <c r="R558" s="212"/>
      <c r="S558" s="212"/>
      <c r="T558" s="212"/>
      <c r="U558" s="212"/>
      <c r="V558" s="212"/>
      <c r="W558" s="212"/>
      <c r="X558" s="212"/>
      <c r="Y558" s="212"/>
      <c r="Z558" s="212"/>
      <c r="AA558" s="212"/>
    </row>
    <row r="559" spans="1:27" s="268" customFormat="1">
      <c r="A559" s="215"/>
      <c r="B559" s="215"/>
      <c r="C559" s="220"/>
      <c r="D559" s="424"/>
      <c r="E559" s="281"/>
      <c r="F559" s="215"/>
      <c r="G559" s="215"/>
      <c r="H559" s="278"/>
      <c r="I559" s="282"/>
      <c r="J559" s="212"/>
      <c r="K559" s="212"/>
      <c r="L559" s="212"/>
      <c r="M559" s="212"/>
      <c r="N559" s="212"/>
      <c r="O559" s="212"/>
      <c r="P559" s="212"/>
      <c r="Q559" s="212"/>
      <c r="R559" s="212"/>
      <c r="S559" s="212"/>
      <c r="T559" s="212"/>
      <c r="U559" s="212"/>
      <c r="V559" s="212"/>
      <c r="W559" s="212"/>
      <c r="X559" s="212"/>
      <c r="Y559" s="212"/>
      <c r="Z559" s="212"/>
      <c r="AA559" s="212"/>
    </row>
    <row r="560" spans="1:27" s="268" customFormat="1">
      <c r="A560" s="215"/>
      <c r="B560" s="215"/>
      <c r="C560" s="220"/>
      <c r="D560" s="424"/>
      <c r="E560" s="281"/>
      <c r="F560" s="215"/>
      <c r="G560" s="215"/>
      <c r="H560" s="278"/>
      <c r="I560" s="282"/>
      <c r="J560" s="212"/>
      <c r="K560" s="212"/>
      <c r="L560" s="212"/>
      <c r="M560" s="212"/>
      <c r="N560" s="212"/>
      <c r="O560" s="212"/>
      <c r="P560" s="212"/>
      <c r="Q560" s="212"/>
      <c r="R560" s="212"/>
      <c r="S560" s="212"/>
      <c r="T560" s="212"/>
      <c r="U560" s="212"/>
      <c r="V560" s="212"/>
      <c r="W560" s="212"/>
      <c r="X560" s="212"/>
      <c r="Y560" s="212"/>
      <c r="Z560" s="212"/>
      <c r="AA560" s="212"/>
    </row>
    <row r="561" spans="1:27" s="268" customFormat="1">
      <c r="A561" s="215"/>
      <c r="B561" s="215"/>
      <c r="C561" s="220"/>
      <c r="D561" s="424"/>
      <c r="E561" s="281"/>
      <c r="F561" s="215"/>
      <c r="G561" s="215"/>
      <c r="H561" s="278"/>
      <c r="I561" s="282"/>
      <c r="J561" s="212"/>
      <c r="K561" s="212"/>
      <c r="L561" s="212"/>
      <c r="M561" s="212"/>
      <c r="N561" s="212"/>
      <c r="O561" s="212"/>
      <c r="P561" s="212"/>
      <c r="Q561" s="212"/>
      <c r="R561" s="212"/>
      <c r="S561" s="212"/>
      <c r="T561" s="212"/>
      <c r="U561" s="212"/>
      <c r="V561" s="212"/>
      <c r="W561" s="212"/>
      <c r="X561" s="212"/>
      <c r="Y561" s="212"/>
      <c r="Z561" s="212"/>
      <c r="AA561" s="212"/>
    </row>
    <row r="562" spans="1:27" s="268" customFormat="1">
      <c r="A562" s="215"/>
      <c r="B562" s="215"/>
      <c r="C562" s="220"/>
      <c r="D562" s="424"/>
      <c r="E562" s="281"/>
      <c r="F562" s="215"/>
      <c r="G562" s="215"/>
      <c r="H562" s="278"/>
      <c r="I562" s="282"/>
      <c r="J562" s="212"/>
      <c r="K562" s="212"/>
      <c r="L562" s="212"/>
      <c r="M562" s="212"/>
      <c r="N562" s="212"/>
      <c r="O562" s="212"/>
      <c r="P562" s="212"/>
      <c r="Q562" s="212"/>
      <c r="R562" s="212"/>
      <c r="S562" s="212"/>
      <c r="T562" s="212"/>
      <c r="U562" s="212"/>
      <c r="V562" s="212"/>
      <c r="W562" s="212"/>
      <c r="X562" s="212"/>
      <c r="Y562" s="212"/>
      <c r="Z562" s="212"/>
      <c r="AA562" s="212"/>
    </row>
    <row r="563" spans="1:27" s="268" customFormat="1">
      <c r="A563" s="215"/>
      <c r="B563" s="215"/>
      <c r="C563" s="220"/>
      <c r="D563" s="424"/>
      <c r="E563" s="281"/>
      <c r="F563" s="215"/>
      <c r="G563" s="215"/>
      <c r="H563" s="278"/>
      <c r="I563" s="282"/>
      <c r="J563" s="212"/>
      <c r="K563" s="212"/>
      <c r="L563" s="212"/>
      <c r="M563" s="212"/>
      <c r="N563" s="212"/>
      <c r="O563" s="212"/>
      <c r="P563" s="212"/>
      <c r="Q563" s="212"/>
      <c r="R563" s="212"/>
      <c r="S563" s="212"/>
      <c r="T563" s="212"/>
      <c r="U563" s="212"/>
      <c r="V563" s="212"/>
      <c r="W563" s="212"/>
      <c r="X563" s="212"/>
      <c r="Y563" s="212"/>
      <c r="Z563" s="212"/>
      <c r="AA563" s="212"/>
    </row>
    <row r="564" spans="1:27" s="268" customFormat="1">
      <c r="A564" s="215"/>
      <c r="B564" s="215"/>
      <c r="C564" s="220"/>
      <c r="D564" s="424"/>
      <c r="E564" s="281"/>
      <c r="F564" s="215"/>
      <c r="G564" s="215"/>
      <c r="H564" s="278"/>
      <c r="I564" s="282"/>
      <c r="J564" s="212"/>
      <c r="K564" s="212"/>
      <c r="L564" s="212"/>
      <c r="M564" s="212"/>
      <c r="N564" s="212"/>
      <c r="O564" s="212"/>
      <c r="P564" s="212"/>
      <c r="Q564" s="212"/>
      <c r="R564" s="212"/>
      <c r="S564" s="212"/>
      <c r="T564" s="212"/>
      <c r="U564" s="212"/>
      <c r="V564" s="212"/>
      <c r="W564" s="212"/>
      <c r="X564" s="212"/>
      <c r="Y564" s="212"/>
      <c r="Z564" s="212"/>
      <c r="AA564" s="212"/>
    </row>
    <row r="565" spans="1:27" s="268" customFormat="1">
      <c r="A565" s="215"/>
      <c r="B565" s="215"/>
      <c r="C565" s="220"/>
      <c r="D565" s="424"/>
      <c r="E565" s="281"/>
      <c r="F565" s="215"/>
      <c r="G565" s="215"/>
      <c r="H565" s="278"/>
      <c r="I565" s="282"/>
      <c r="J565" s="212"/>
      <c r="K565" s="212"/>
      <c r="L565" s="212"/>
      <c r="M565" s="212"/>
      <c r="N565" s="212"/>
      <c r="O565" s="212"/>
      <c r="P565" s="212"/>
      <c r="Q565" s="212"/>
      <c r="R565" s="212"/>
      <c r="S565" s="212"/>
      <c r="T565" s="212"/>
      <c r="U565" s="212"/>
      <c r="V565" s="212"/>
      <c r="W565" s="212"/>
      <c r="X565" s="212"/>
      <c r="Y565" s="212"/>
      <c r="Z565" s="212"/>
      <c r="AA565" s="212"/>
    </row>
    <row r="566" spans="1:27" s="268" customFormat="1">
      <c r="A566" s="215"/>
      <c r="B566" s="215"/>
      <c r="C566" s="220"/>
      <c r="D566" s="424"/>
      <c r="E566" s="281"/>
      <c r="F566" s="215"/>
      <c r="G566" s="215"/>
      <c r="H566" s="278"/>
      <c r="I566" s="282"/>
      <c r="J566" s="212"/>
      <c r="K566" s="212"/>
      <c r="L566" s="212"/>
      <c r="M566" s="212"/>
      <c r="N566" s="212"/>
      <c r="O566" s="212"/>
      <c r="P566" s="212"/>
      <c r="Q566" s="212"/>
      <c r="R566" s="212"/>
      <c r="S566" s="212"/>
      <c r="T566" s="212"/>
      <c r="U566" s="212"/>
      <c r="V566" s="212"/>
      <c r="W566" s="212"/>
      <c r="X566" s="212"/>
      <c r="Y566" s="212"/>
      <c r="Z566" s="212"/>
      <c r="AA566" s="212"/>
    </row>
    <row r="567" spans="1:27" s="268" customFormat="1">
      <c r="A567" s="215"/>
      <c r="B567" s="215"/>
      <c r="C567" s="220"/>
      <c r="D567" s="424"/>
      <c r="E567" s="281"/>
      <c r="F567" s="215"/>
      <c r="G567" s="215"/>
      <c r="H567" s="278"/>
      <c r="I567" s="282"/>
      <c r="J567" s="212"/>
      <c r="K567" s="212"/>
      <c r="L567" s="212"/>
      <c r="M567" s="212"/>
      <c r="N567" s="212"/>
      <c r="O567" s="212"/>
      <c r="P567" s="212"/>
      <c r="Q567" s="212"/>
      <c r="R567" s="212"/>
      <c r="S567" s="212"/>
      <c r="T567" s="212"/>
      <c r="U567" s="212"/>
      <c r="V567" s="212"/>
      <c r="W567" s="212"/>
      <c r="X567" s="212"/>
      <c r="Y567" s="212"/>
      <c r="Z567" s="212"/>
      <c r="AA567" s="212"/>
    </row>
    <row r="568" spans="1:27" s="268" customFormat="1">
      <c r="A568" s="215"/>
      <c r="B568" s="215"/>
      <c r="C568" s="220"/>
      <c r="D568" s="424"/>
      <c r="E568" s="281"/>
      <c r="F568" s="215"/>
      <c r="G568" s="215"/>
      <c r="H568" s="278"/>
      <c r="I568" s="282"/>
      <c r="J568" s="212"/>
      <c r="K568" s="212"/>
      <c r="L568" s="212"/>
      <c r="M568" s="212"/>
      <c r="N568" s="212"/>
      <c r="O568" s="212"/>
      <c r="P568" s="212"/>
      <c r="Q568" s="212"/>
      <c r="R568" s="212"/>
      <c r="S568" s="212"/>
      <c r="T568" s="212"/>
      <c r="U568" s="212"/>
      <c r="V568" s="212"/>
      <c r="W568" s="212"/>
      <c r="X568" s="212"/>
      <c r="Y568" s="212"/>
      <c r="Z568" s="212"/>
      <c r="AA568" s="212"/>
    </row>
    <row r="569" spans="1:27" s="268" customFormat="1">
      <c r="A569" s="215"/>
      <c r="B569" s="215"/>
      <c r="C569" s="220"/>
      <c r="D569" s="424"/>
      <c r="E569" s="281"/>
      <c r="F569" s="215"/>
      <c r="G569" s="215"/>
      <c r="H569" s="278"/>
      <c r="I569" s="282"/>
      <c r="J569" s="212"/>
      <c r="K569" s="212"/>
      <c r="L569" s="212"/>
      <c r="M569" s="212"/>
      <c r="N569" s="212"/>
      <c r="O569" s="212"/>
      <c r="P569" s="212"/>
      <c r="Q569" s="212"/>
      <c r="R569" s="212"/>
      <c r="S569" s="212"/>
      <c r="T569" s="212"/>
      <c r="U569" s="212"/>
      <c r="V569" s="212"/>
      <c r="W569" s="212"/>
      <c r="X569" s="212"/>
      <c r="Y569" s="212"/>
      <c r="Z569" s="212"/>
      <c r="AA569" s="212"/>
    </row>
    <row r="570" spans="1:27" s="268" customFormat="1">
      <c r="A570" s="215"/>
      <c r="B570" s="215"/>
      <c r="C570" s="220"/>
      <c r="D570" s="424"/>
      <c r="E570" s="281"/>
      <c r="F570" s="215"/>
      <c r="G570" s="215"/>
      <c r="H570" s="278"/>
      <c r="I570" s="282"/>
      <c r="J570" s="212"/>
      <c r="K570" s="212"/>
      <c r="L570" s="212"/>
      <c r="M570" s="212"/>
      <c r="N570" s="212"/>
      <c r="O570" s="212"/>
      <c r="P570" s="212"/>
      <c r="Q570" s="212"/>
      <c r="R570" s="212"/>
      <c r="S570" s="212"/>
      <c r="T570" s="212"/>
      <c r="U570" s="212"/>
      <c r="V570" s="212"/>
      <c r="W570" s="212"/>
      <c r="X570" s="212"/>
      <c r="Y570" s="212"/>
      <c r="Z570" s="212"/>
      <c r="AA570" s="212"/>
    </row>
    <row r="571" spans="1:27" s="268" customFormat="1">
      <c r="A571" s="215"/>
      <c r="B571" s="215"/>
      <c r="C571" s="220"/>
      <c r="D571" s="424"/>
      <c r="E571" s="281"/>
      <c r="F571" s="215"/>
      <c r="G571" s="215"/>
      <c r="H571" s="278"/>
      <c r="I571" s="282"/>
      <c r="J571" s="212"/>
      <c r="K571" s="212"/>
      <c r="L571" s="212"/>
      <c r="M571" s="212"/>
      <c r="N571" s="212"/>
      <c r="O571" s="212"/>
      <c r="P571" s="212"/>
      <c r="Q571" s="212"/>
      <c r="R571" s="212"/>
      <c r="S571" s="212"/>
      <c r="T571" s="212"/>
      <c r="U571" s="212"/>
      <c r="V571" s="212"/>
      <c r="W571" s="212"/>
      <c r="X571" s="212"/>
      <c r="Y571" s="212"/>
      <c r="Z571" s="212"/>
      <c r="AA571" s="212"/>
    </row>
    <row r="572" spans="1:27" s="268" customFormat="1">
      <c r="A572" s="215"/>
      <c r="B572" s="215"/>
      <c r="C572" s="220"/>
      <c r="D572" s="424"/>
      <c r="E572" s="281"/>
      <c r="F572" s="215"/>
      <c r="G572" s="215"/>
      <c r="H572" s="278"/>
      <c r="I572" s="282"/>
      <c r="J572" s="212"/>
      <c r="K572" s="212"/>
      <c r="L572" s="212"/>
      <c r="M572" s="212"/>
      <c r="N572" s="212"/>
      <c r="O572" s="212"/>
      <c r="P572" s="212"/>
      <c r="Q572" s="212"/>
      <c r="R572" s="212"/>
      <c r="S572" s="212"/>
      <c r="T572" s="212"/>
      <c r="U572" s="212"/>
      <c r="V572" s="212"/>
      <c r="W572" s="212"/>
      <c r="X572" s="212"/>
      <c r="Y572" s="212"/>
      <c r="Z572" s="212"/>
      <c r="AA572" s="212"/>
    </row>
    <row r="573" spans="1:27" s="268" customFormat="1">
      <c r="A573" s="215"/>
      <c r="B573" s="215"/>
      <c r="C573" s="220"/>
      <c r="D573" s="424"/>
      <c r="E573" s="281"/>
      <c r="F573" s="215"/>
      <c r="G573" s="215"/>
      <c r="H573" s="278"/>
      <c r="I573" s="282"/>
      <c r="J573" s="212"/>
      <c r="K573" s="212"/>
      <c r="L573" s="212"/>
      <c r="M573" s="212"/>
      <c r="N573" s="212"/>
      <c r="O573" s="212"/>
      <c r="P573" s="212"/>
      <c r="Q573" s="212"/>
      <c r="R573" s="212"/>
      <c r="S573" s="212"/>
      <c r="T573" s="212"/>
      <c r="U573" s="212"/>
      <c r="V573" s="212"/>
      <c r="W573" s="212"/>
      <c r="X573" s="212"/>
      <c r="Y573" s="212"/>
      <c r="Z573" s="212"/>
      <c r="AA573" s="212"/>
    </row>
    <row r="574" spans="1:27" s="268" customFormat="1">
      <c r="A574" s="215"/>
      <c r="B574" s="215"/>
      <c r="C574" s="220"/>
      <c r="D574" s="424"/>
      <c r="E574" s="281"/>
      <c r="F574" s="215"/>
      <c r="G574" s="215"/>
      <c r="H574" s="278"/>
      <c r="I574" s="282"/>
      <c r="J574" s="212"/>
      <c r="K574" s="212"/>
      <c r="L574" s="212"/>
      <c r="M574" s="212"/>
      <c r="N574" s="212"/>
      <c r="O574" s="212"/>
      <c r="P574" s="212"/>
      <c r="Q574" s="212"/>
      <c r="R574" s="212"/>
      <c r="S574" s="212"/>
      <c r="T574" s="212"/>
      <c r="U574" s="212"/>
      <c r="V574" s="212"/>
      <c r="W574" s="212"/>
      <c r="X574" s="212"/>
      <c r="Y574" s="212"/>
      <c r="Z574" s="212"/>
      <c r="AA574" s="212"/>
    </row>
    <row r="575" spans="1:27" s="268" customFormat="1">
      <c r="A575" s="215"/>
      <c r="B575" s="215"/>
      <c r="C575" s="220"/>
      <c r="D575" s="424"/>
      <c r="E575" s="281"/>
      <c r="F575" s="215"/>
      <c r="G575" s="215"/>
      <c r="H575" s="278"/>
      <c r="I575" s="282"/>
      <c r="J575" s="212"/>
      <c r="K575" s="212"/>
      <c r="L575" s="212"/>
      <c r="M575" s="212"/>
      <c r="N575" s="212"/>
      <c r="O575" s="212"/>
      <c r="P575" s="212"/>
      <c r="Q575" s="212"/>
      <c r="R575" s="212"/>
      <c r="S575" s="212"/>
      <c r="T575" s="212"/>
      <c r="U575" s="212"/>
      <c r="V575" s="212"/>
      <c r="W575" s="212"/>
      <c r="X575" s="212"/>
      <c r="Y575" s="212"/>
      <c r="Z575" s="212"/>
      <c r="AA575" s="212"/>
    </row>
    <row r="576" spans="1:27" s="268" customFormat="1">
      <c r="A576" s="215"/>
      <c r="B576" s="215"/>
      <c r="C576" s="220"/>
      <c r="D576" s="424"/>
      <c r="E576" s="281"/>
      <c r="F576" s="215"/>
      <c r="G576" s="215"/>
      <c r="H576" s="278"/>
      <c r="I576" s="282"/>
      <c r="J576" s="212"/>
      <c r="K576" s="212"/>
      <c r="L576" s="212"/>
      <c r="M576" s="212"/>
      <c r="N576" s="212"/>
      <c r="O576" s="212"/>
      <c r="P576" s="212"/>
      <c r="Q576" s="212"/>
      <c r="R576" s="212"/>
      <c r="S576" s="212"/>
      <c r="T576" s="212"/>
      <c r="U576" s="212"/>
      <c r="V576" s="212"/>
      <c r="W576" s="212"/>
      <c r="X576" s="212"/>
      <c r="Y576" s="212"/>
      <c r="Z576" s="212"/>
      <c r="AA576" s="212"/>
    </row>
    <row r="577" spans="1:27">
      <c r="A577" s="223"/>
      <c r="B577" s="212" t="s">
        <v>769</v>
      </c>
      <c r="C577" s="212"/>
      <c r="D577" s="429"/>
      <c r="E577" s="212"/>
      <c r="F577" s="212"/>
      <c r="G577" s="594">
        <f>SUM(F578)</f>
        <v>5814500</v>
      </c>
      <c r="H577" s="541"/>
      <c r="I577" s="218" t="s">
        <v>507</v>
      </c>
      <c r="J577" s="212"/>
      <c r="K577" s="212"/>
      <c r="L577" s="212"/>
      <c r="M577" s="212"/>
      <c r="N577" s="212"/>
      <c r="O577" s="212"/>
      <c r="P577" s="212"/>
      <c r="Q577" s="212"/>
      <c r="R577" s="212"/>
      <c r="S577" s="212"/>
      <c r="T577" s="212"/>
      <c r="U577" s="212"/>
      <c r="V577" s="212"/>
      <c r="W577" s="212"/>
      <c r="X577" s="212"/>
      <c r="Y577" s="212"/>
      <c r="Z577" s="212"/>
      <c r="AA577" s="212"/>
    </row>
    <row r="578" spans="1:27" outlineLevel="1">
      <c r="A578" s="212"/>
      <c r="B578" s="212" t="s">
        <v>839</v>
      </c>
      <c r="C578" s="212"/>
      <c r="D578" s="429"/>
      <c r="E578" s="212"/>
      <c r="F578" s="590">
        <f>SUM(F579,F589)</f>
        <v>5814500</v>
      </c>
      <c r="G578" s="541"/>
      <c r="H578" s="218" t="s">
        <v>507</v>
      </c>
      <c r="I578" s="212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  <c r="AA578" s="231"/>
    </row>
    <row r="579" spans="1:27" outlineLevel="1">
      <c r="A579" s="215"/>
      <c r="B579" s="233" t="s">
        <v>1460</v>
      </c>
      <c r="C579" s="233"/>
      <c r="D579" s="429"/>
      <c r="E579" s="233"/>
      <c r="F579" s="591">
        <f>SUM(F580,F582,F586)</f>
        <v>5501900</v>
      </c>
      <c r="G579" s="541"/>
      <c r="H579" s="507" t="s">
        <v>507</v>
      </c>
      <c r="I579" s="233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  <c r="AA579" s="231"/>
    </row>
    <row r="580" spans="1:27" outlineLevel="1">
      <c r="A580" s="215"/>
      <c r="B580" s="233" t="s">
        <v>1461</v>
      </c>
      <c r="C580" s="233"/>
      <c r="D580" s="429"/>
      <c r="E580" s="233"/>
      <c r="F580" s="591">
        <v>1005800</v>
      </c>
      <c r="G580" s="541"/>
      <c r="H580" s="507" t="s">
        <v>507</v>
      </c>
      <c r="I580" s="233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  <c r="AA580" s="231"/>
    </row>
    <row r="581" spans="1:27">
      <c r="A581" s="215"/>
      <c r="B581" s="215"/>
      <c r="C581" s="220" t="s">
        <v>1462</v>
      </c>
      <c r="E581" s="211"/>
      <c r="F581" s="215"/>
      <c r="G581" s="215"/>
      <c r="H581" s="508"/>
      <c r="I581" s="283"/>
      <c r="J581" s="212"/>
      <c r="K581" s="212"/>
      <c r="L581" s="212"/>
      <c r="M581" s="212"/>
      <c r="N581" s="212"/>
      <c r="O581" s="212"/>
      <c r="P581" s="212"/>
      <c r="Q581" s="212"/>
      <c r="R581" s="212"/>
      <c r="S581" s="212"/>
      <c r="T581" s="212"/>
      <c r="U581" s="212"/>
      <c r="V581" s="212"/>
      <c r="W581" s="212"/>
      <c r="X581" s="212"/>
      <c r="Y581" s="212"/>
      <c r="Z581" s="212"/>
      <c r="AA581" s="212"/>
    </row>
    <row r="582" spans="1:27">
      <c r="A582" s="215"/>
      <c r="B582" s="233" t="s">
        <v>1463</v>
      </c>
      <c r="C582" s="233"/>
      <c r="D582" s="429"/>
      <c r="E582" s="233"/>
      <c r="F582" s="591">
        <v>2044200</v>
      </c>
      <c r="G582" s="541"/>
      <c r="H582" s="507" t="s">
        <v>507</v>
      </c>
      <c r="I582" s="233"/>
      <c r="J582" s="214"/>
      <c r="K582" s="214"/>
      <c r="L582" s="214"/>
      <c r="M582" s="214"/>
      <c r="N582" s="214"/>
      <c r="O582" s="214"/>
      <c r="P582" s="214"/>
      <c r="Q582" s="214"/>
      <c r="R582" s="214"/>
      <c r="S582" s="214"/>
      <c r="T582" s="214"/>
      <c r="U582" s="214"/>
      <c r="V582" s="214"/>
      <c r="W582" s="214"/>
      <c r="X582" s="214"/>
      <c r="Y582" s="214"/>
      <c r="Z582" s="214"/>
      <c r="AA582" s="214"/>
    </row>
    <row r="583" spans="1:27" outlineLevel="1">
      <c r="A583" s="215"/>
      <c r="B583" s="215"/>
      <c r="C583" s="220" t="s">
        <v>1520</v>
      </c>
      <c r="E583" s="211"/>
      <c r="F583" s="215"/>
      <c r="G583" s="215"/>
      <c r="H583" s="279"/>
      <c r="I583" s="283"/>
      <c r="J583" s="231"/>
      <c r="K583" s="231"/>
      <c r="L583" s="231"/>
      <c r="M583" s="231"/>
      <c r="N583" s="231"/>
      <c r="O583" s="231"/>
      <c r="P583" s="231"/>
      <c r="Q583" s="231"/>
      <c r="R583" s="231"/>
      <c r="S583" s="231"/>
      <c r="T583" s="231"/>
      <c r="U583" s="231"/>
      <c r="V583" s="231"/>
      <c r="W583" s="231"/>
      <c r="X583" s="231"/>
      <c r="Y583" s="231"/>
      <c r="Z583" s="231"/>
      <c r="AA583" s="231"/>
    </row>
    <row r="584" spans="1:27" outlineLevel="1">
      <c r="A584" s="215"/>
      <c r="B584" s="215"/>
      <c r="C584" s="220" t="s">
        <v>1474</v>
      </c>
      <c r="E584" s="211"/>
      <c r="F584" s="215"/>
      <c r="G584" s="215"/>
      <c r="H584" s="279"/>
      <c r="I584" s="283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  <c r="AA584" s="231"/>
    </row>
    <row r="585" spans="1:27" outlineLevel="1">
      <c r="A585" s="215"/>
      <c r="B585" s="215"/>
      <c r="C585" s="220" t="s">
        <v>1504</v>
      </c>
      <c r="E585" s="211"/>
      <c r="F585" s="215"/>
      <c r="G585" s="215"/>
      <c r="H585" s="279"/>
      <c r="I585" s="283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  <c r="AA585" s="231"/>
    </row>
    <row r="586" spans="1:27" outlineLevel="1">
      <c r="A586" s="215"/>
      <c r="B586" s="233" t="s">
        <v>1467</v>
      </c>
      <c r="C586" s="233"/>
      <c r="D586" s="429"/>
      <c r="E586" s="233"/>
      <c r="F586" s="591">
        <v>2451900</v>
      </c>
      <c r="G586" s="541"/>
      <c r="H586" s="507" t="s">
        <v>507</v>
      </c>
      <c r="I586" s="233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  <c r="AA586" s="231"/>
    </row>
    <row r="587" spans="1:27" outlineLevel="1">
      <c r="A587" s="215"/>
      <c r="B587" s="215"/>
      <c r="C587" s="220" t="s">
        <v>1501</v>
      </c>
      <c r="E587" s="281"/>
      <c r="F587" s="215"/>
      <c r="G587" s="215"/>
      <c r="H587" s="508"/>
      <c r="I587" s="283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  <c r="AA587" s="231"/>
    </row>
    <row r="588" spans="1:27" outlineLevel="1">
      <c r="A588" s="215"/>
      <c r="B588" s="215"/>
      <c r="C588" s="220" t="s">
        <v>1521</v>
      </c>
      <c r="F588" s="215"/>
      <c r="G588" s="215"/>
      <c r="H588" s="508"/>
      <c r="I588" s="283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  <c r="AA588" s="231"/>
    </row>
    <row r="589" spans="1:27" outlineLevel="1">
      <c r="A589" s="233"/>
      <c r="B589" s="233" t="s">
        <v>1471</v>
      </c>
      <c r="C589" s="234"/>
      <c r="D589" s="429"/>
      <c r="E589" s="235"/>
      <c r="F589" s="596">
        <v>312600</v>
      </c>
      <c r="G589" s="541"/>
      <c r="H589" s="507" t="s">
        <v>507</v>
      </c>
      <c r="I589" s="270"/>
      <c r="J589" s="227"/>
      <c r="K589" s="227"/>
      <c r="L589" s="227"/>
      <c r="M589" s="227"/>
      <c r="N589" s="227"/>
      <c r="O589" s="227"/>
      <c r="P589" s="227"/>
      <c r="Q589" s="227"/>
      <c r="R589" s="227"/>
      <c r="S589" s="227"/>
      <c r="T589" s="227"/>
      <c r="U589" s="227"/>
      <c r="V589" s="227"/>
      <c r="W589" s="227"/>
      <c r="X589" s="227"/>
      <c r="Y589" s="227"/>
      <c r="Z589" s="227"/>
      <c r="AA589" s="227"/>
    </row>
    <row r="590" spans="1:27" outlineLevel="1">
      <c r="A590" s="215"/>
      <c r="B590" s="215"/>
      <c r="C590" s="282" t="s">
        <v>1522</v>
      </c>
      <c r="E590" s="211"/>
      <c r="F590" s="215"/>
      <c r="G590" s="215"/>
      <c r="H590" s="279"/>
      <c r="I590" s="283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  <c r="AA590" s="231"/>
    </row>
    <row r="591" spans="1:27" s="268" customFormat="1" outlineLevel="1">
      <c r="A591" s="215"/>
      <c r="B591" s="215"/>
      <c r="C591" s="281"/>
      <c r="D591" s="424"/>
      <c r="F591" s="215"/>
      <c r="G591" s="215"/>
      <c r="H591" s="279"/>
      <c r="I591" s="283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  <c r="AA591" s="231"/>
    </row>
    <row r="592" spans="1:27" s="268" customFormat="1" outlineLevel="1">
      <c r="A592" s="215"/>
      <c r="B592" s="215"/>
      <c r="C592" s="281"/>
      <c r="D592" s="424"/>
      <c r="F592" s="215"/>
      <c r="G592" s="215"/>
      <c r="H592" s="279"/>
      <c r="I592" s="283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</row>
    <row r="593" spans="1:27" s="268" customFormat="1" outlineLevel="1">
      <c r="A593" s="215"/>
      <c r="B593" s="215"/>
      <c r="C593" s="281"/>
      <c r="D593" s="424"/>
      <c r="F593" s="215"/>
      <c r="G593" s="215"/>
      <c r="H593" s="279"/>
      <c r="I593" s="283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1"/>
      <c r="AA593" s="231"/>
    </row>
    <row r="594" spans="1:27" s="268" customFormat="1" outlineLevel="1">
      <c r="A594" s="215"/>
      <c r="B594" s="215"/>
      <c r="C594" s="281"/>
      <c r="D594" s="424"/>
      <c r="F594" s="215"/>
      <c r="G594" s="215"/>
      <c r="H594" s="279"/>
      <c r="I594" s="283"/>
      <c r="J594" s="231"/>
      <c r="K594" s="231"/>
      <c r="L594" s="231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1"/>
      <c r="AA594" s="231"/>
    </row>
    <row r="595" spans="1:27" s="268" customFormat="1" outlineLevel="1">
      <c r="A595" s="215"/>
      <c r="B595" s="215"/>
      <c r="C595" s="281"/>
      <c r="D595" s="424"/>
      <c r="F595" s="215"/>
      <c r="G595" s="215"/>
      <c r="H595" s="279"/>
      <c r="I595" s="283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1"/>
      <c r="Z595" s="231"/>
      <c r="AA595" s="231"/>
    </row>
    <row r="596" spans="1:27" s="268" customFormat="1" outlineLevel="1">
      <c r="A596" s="215"/>
      <c r="B596" s="215"/>
      <c r="C596" s="281"/>
      <c r="D596" s="424"/>
      <c r="F596" s="215"/>
      <c r="G596" s="215"/>
      <c r="H596" s="279"/>
      <c r="I596" s="283"/>
      <c r="J596" s="231"/>
      <c r="K596" s="231"/>
      <c r="L596" s="231"/>
      <c r="M596" s="231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1"/>
      <c r="Z596" s="231"/>
      <c r="AA596" s="231"/>
    </row>
    <row r="597" spans="1:27" s="268" customFormat="1" outlineLevel="1">
      <c r="A597" s="215"/>
      <c r="B597" s="215"/>
      <c r="C597" s="281"/>
      <c r="D597" s="424"/>
      <c r="F597" s="215"/>
      <c r="G597" s="215"/>
      <c r="H597" s="279"/>
      <c r="I597" s="283"/>
      <c r="J597" s="231"/>
      <c r="K597" s="231"/>
      <c r="L597" s="231"/>
      <c r="M597" s="231"/>
      <c r="N597" s="231"/>
      <c r="O597" s="231"/>
      <c r="P597" s="231"/>
      <c r="Q597" s="231"/>
      <c r="R597" s="231"/>
      <c r="S597" s="231"/>
      <c r="T597" s="231"/>
      <c r="U597" s="231"/>
      <c r="V597" s="231"/>
      <c r="W597" s="231"/>
      <c r="X597" s="231"/>
      <c r="Y597" s="231"/>
      <c r="Z597" s="231"/>
      <c r="AA597" s="231"/>
    </row>
    <row r="598" spans="1:27" s="268" customFormat="1" outlineLevel="1">
      <c r="A598" s="215"/>
      <c r="B598" s="215"/>
      <c r="C598" s="281"/>
      <c r="D598" s="424"/>
      <c r="F598" s="215"/>
      <c r="G598" s="215"/>
      <c r="H598" s="279"/>
      <c r="I598" s="283"/>
      <c r="J598" s="231"/>
      <c r="K598" s="231"/>
      <c r="L598" s="231"/>
      <c r="M598" s="231"/>
      <c r="N598" s="231"/>
      <c r="O598" s="231"/>
      <c r="P598" s="231"/>
      <c r="Q598" s="231"/>
      <c r="R598" s="231"/>
      <c r="S598" s="231"/>
      <c r="T598" s="231"/>
      <c r="U598" s="231"/>
      <c r="V598" s="231"/>
      <c r="W598" s="231"/>
      <c r="X598" s="231"/>
      <c r="Y598" s="231"/>
      <c r="Z598" s="231"/>
      <c r="AA598" s="231"/>
    </row>
    <row r="599" spans="1:27" s="268" customFormat="1" outlineLevel="1">
      <c r="A599" s="215"/>
      <c r="B599" s="215"/>
      <c r="C599" s="281"/>
      <c r="D599" s="424"/>
      <c r="F599" s="215"/>
      <c r="G599" s="215"/>
      <c r="H599" s="279"/>
      <c r="I599" s="283"/>
      <c r="J599" s="231"/>
      <c r="K599" s="231"/>
      <c r="L599" s="231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1"/>
      <c r="AA599" s="231"/>
    </row>
    <row r="600" spans="1:27" s="268" customFormat="1" outlineLevel="1">
      <c r="A600" s="215"/>
      <c r="B600" s="215"/>
      <c r="C600" s="281"/>
      <c r="D600" s="424"/>
      <c r="F600" s="215"/>
      <c r="G600" s="215"/>
      <c r="H600" s="279"/>
      <c r="I600" s="283"/>
      <c r="J600" s="231"/>
      <c r="K600" s="231"/>
      <c r="L600" s="231"/>
      <c r="M600" s="231"/>
      <c r="N600" s="231"/>
      <c r="O600" s="231"/>
      <c r="P600" s="231"/>
      <c r="Q600" s="231"/>
      <c r="R600" s="231"/>
      <c r="S600" s="231"/>
      <c r="T600" s="231"/>
      <c r="U600" s="231"/>
      <c r="V600" s="231"/>
      <c r="W600" s="231"/>
      <c r="X600" s="231"/>
      <c r="Y600" s="231"/>
      <c r="Z600" s="231"/>
      <c r="AA600" s="231"/>
    </row>
    <row r="601" spans="1:27" s="268" customFormat="1" outlineLevel="1">
      <c r="A601" s="215"/>
      <c r="B601" s="215"/>
      <c r="C601" s="281"/>
      <c r="D601" s="424"/>
      <c r="F601" s="215"/>
      <c r="G601" s="215"/>
      <c r="H601" s="279"/>
      <c r="I601" s="283"/>
      <c r="J601" s="231"/>
      <c r="K601" s="231"/>
      <c r="L601" s="231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1"/>
      <c r="AA601" s="231"/>
    </row>
    <row r="602" spans="1:27" s="268" customFormat="1" outlineLevel="1">
      <c r="A602" s="215"/>
      <c r="B602" s="215"/>
      <c r="C602" s="281"/>
      <c r="D602" s="424"/>
      <c r="F602" s="215"/>
      <c r="G602" s="215"/>
      <c r="H602" s="279"/>
      <c r="I602" s="283"/>
      <c r="J602" s="231"/>
      <c r="K602" s="231"/>
      <c r="L602" s="231"/>
      <c r="M602" s="231"/>
      <c r="N602" s="231"/>
      <c r="O602" s="231"/>
      <c r="P602" s="231"/>
      <c r="Q602" s="231"/>
      <c r="R602" s="231"/>
      <c r="S602" s="231"/>
      <c r="T602" s="231"/>
      <c r="U602" s="231"/>
      <c r="V602" s="231"/>
      <c r="W602" s="231"/>
      <c r="X602" s="231"/>
      <c r="Y602" s="231"/>
      <c r="Z602" s="231"/>
      <c r="AA602" s="231"/>
    </row>
    <row r="603" spans="1:27" s="268" customFormat="1" outlineLevel="1">
      <c r="A603" s="215"/>
      <c r="B603" s="215"/>
      <c r="C603" s="281"/>
      <c r="D603" s="424"/>
      <c r="F603" s="215"/>
      <c r="G603" s="215"/>
      <c r="H603" s="279"/>
      <c r="I603" s="283"/>
      <c r="J603" s="231"/>
      <c r="K603" s="231"/>
      <c r="L603" s="231"/>
      <c r="M603" s="231"/>
      <c r="N603" s="231"/>
      <c r="O603" s="231"/>
      <c r="P603" s="231"/>
      <c r="Q603" s="231"/>
      <c r="R603" s="231"/>
      <c r="S603" s="231"/>
      <c r="T603" s="231"/>
      <c r="U603" s="231"/>
      <c r="V603" s="231"/>
      <c r="W603" s="231"/>
      <c r="X603" s="231"/>
      <c r="Y603" s="231"/>
      <c r="Z603" s="231"/>
      <c r="AA603" s="231"/>
    </row>
    <row r="604" spans="1:27" s="268" customFormat="1" outlineLevel="1">
      <c r="A604" s="215"/>
      <c r="B604" s="215"/>
      <c r="C604" s="281"/>
      <c r="D604" s="424"/>
      <c r="F604" s="215"/>
      <c r="G604" s="215"/>
      <c r="H604" s="279"/>
      <c r="I604" s="283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  <c r="AA604" s="231"/>
    </row>
    <row r="605" spans="1:27" s="268" customFormat="1" outlineLevel="1">
      <c r="A605" s="215"/>
      <c r="B605" s="215"/>
      <c r="C605" s="281"/>
      <c r="D605" s="424"/>
      <c r="F605" s="215"/>
      <c r="G605" s="215"/>
      <c r="H605" s="279"/>
      <c r="I605" s="283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  <c r="AA605" s="231"/>
    </row>
    <row r="606" spans="1:27" s="268" customFormat="1" outlineLevel="1">
      <c r="A606" s="215"/>
      <c r="B606" s="215"/>
      <c r="C606" s="281"/>
      <c r="D606" s="424"/>
      <c r="F606" s="215"/>
      <c r="G606" s="215"/>
      <c r="H606" s="279"/>
      <c r="I606" s="283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  <c r="AA606" s="231"/>
    </row>
    <row r="607" spans="1:27" s="268" customFormat="1" outlineLevel="1">
      <c r="A607" s="215"/>
      <c r="B607" s="215"/>
      <c r="C607" s="281"/>
      <c r="D607" s="424"/>
      <c r="F607" s="215"/>
      <c r="G607" s="215"/>
      <c r="H607" s="279"/>
      <c r="I607" s="283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  <c r="AA607" s="231"/>
    </row>
    <row r="608" spans="1:27" s="268" customFormat="1" outlineLevel="1">
      <c r="A608" s="215"/>
      <c r="B608" s="215"/>
      <c r="C608" s="281"/>
      <c r="D608" s="424"/>
      <c r="F608" s="215"/>
      <c r="G608" s="215"/>
      <c r="H608" s="279"/>
      <c r="I608" s="283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  <c r="AA608" s="231"/>
    </row>
    <row r="609" spans="1:27" s="268" customFormat="1" outlineLevel="1">
      <c r="A609" s="215"/>
      <c r="B609" s="215"/>
      <c r="C609" s="281"/>
      <c r="D609" s="424"/>
      <c r="F609" s="215"/>
      <c r="G609" s="215"/>
      <c r="H609" s="279"/>
      <c r="I609" s="283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  <c r="AA609" s="231"/>
    </row>
    <row r="610" spans="1:27" s="268" customFormat="1" outlineLevel="1">
      <c r="A610" s="215"/>
      <c r="B610" s="215"/>
      <c r="C610" s="281"/>
      <c r="D610" s="424"/>
      <c r="F610" s="215"/>
      <c r="G610" s="215"/>
      <c r="H610" s="279"/>
      <c r="I610" s="283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  <c r="AA610" s="231"/>
    </row>
    <row r="611" spans="1:27" s="268" customFormat="1" outlineLevel="1">
      <c r="A611" s="215"/>
      <c r="B611" s="215"/>
      <c r="C611" s="281"/>
      <c r="D611" s="424"/>
      <c r="F611" s="215"/>
      <c r="G611" s="215"/>
      <c r="H611" s="279"/>
      <c r="I611" s="283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  <c r="AA611" s="231"/>
    </row>
    <row r="612" spans="1:27" s="268" customFormat="1" outlineLevel="1">
      <c r="A612" s="215"/>
      <c r="B612" s="215"/>
      <c r="C612" s="281"/>
      <c r="D612" s="424"/>
      <c r="F612" s="215"/>
      <c r="G612" s="215"/>
      <c r="H612" s="279"/>
      <c r="I612" s="283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  <c r="AA612" s="231"/>
    </row>
    <row r="613" spans="1:27">
      <c r="A613" s="223"/>
      <c r="B613" s="212" t="s">
        <v>770</v>
      </c>
      <c r="C613" s="212"/>
      <c r="D613" s="429"/>
      <c r="E613" s="212"/>
      <c r="F613" s="212"/>
      <c r="G613" s="594">
        <f>F614+F626</f>
        <v>2938660</v>
      </c>
      <c r="H613" s="541"/>
      <c r="I613" s="218" t="s">
        <v>507</v>
      </c>
      <c r="J613" s="212"/>
      <c r="K613" s="212"/>
      <c r="L613" s="212"/>
      <c r="M613" s="212"/>
      <c r="N613" s="212"/>
      <c r="O613" s="212"/>
      <c r="P613" s="212"/>
      <c r="Q613" s="212"/>
      <c r="R613" s="212"/>
      <c r="S613" s="212"/>
      <c r="T613" s="212"/>
      <c r="U613" s="212"/>
      <c r="V613" s="212"/>
      <c r="W613" s="212"/>
      <c r="X613" s="212"/>
      <c r="Y613" s="212"/>
      <c r="Z613" s="212"/>
      <c r="AA613" s="212"/>
    </row>
    <row r="614" spans="1:27" outlineLevel="1">
      <c r="A614" s="212"/>
      <c r="B614" s="212" t="s">
        <v>839</v>
      </c>
      <c r="C614" s="212"/>
      <c r="D614" s="429"/>
      <c r="E614" s="212"/>
      <c r="F614" s="590">
        <f>F615</f>
        <v>1493160</v>
      </c>
      <c r="G614" s="541"/>
      <c r="H614" s="218" t="s">
        <v>507</v>
      </c>
      <c r="I614" s="212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  <c r="AA614" s="231"/>
    </row>
    <row r="615" spans="1:27" outlineLevel="1">
      <c r="A615" s="215"/>
      <c r="B615" s="233" t="s">
        <v>1460</v>
      </c>
      <c r="C615" s="233"/>
      <c r="D615" s="429"/>
      <c r="E615" s="233"/>
      <c r="F615" s="591">
        <f>SUM(F616,F618,F621)</f>
        <v>1493160</v>
      </c>
      <c r="G615" s="541"/>
      <c r="H615" s="507" t="s">
        <v>507</v>
      </c>
      <c r="I615" s="233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  <c r="AA615" s="231"/>
    </row>
    <row r="616" spans="1:27" outlineLevel="1">
      <c r="A616" s="215"/>
      <c r="B616" s="233" t="s">
        <v>1461</v>
      </c>
      <c r="C616" s="233"/>
      <c r="D616" s="429"/>
      <c r="E616" s="233"/>
      <c r="F616" s="591">
        <v>895000</v>
      </c>
      <c r="G616" s="541"/>
      <c r="H616" s="507" t="s">
        <v>507</v>
      </c>
      <c r="I616" s="233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  <c r="AA616" s="231"/>
    </row>
    <row r="617" spans="1:27">
      <c r="A617" s="215"/>
      <c r="B617" s="215"/>
      <c r="C617" s="220" t="s">
        <v>1462</v>
      </c>
      <c r="E617" s="211"/>
      <c r="F617" s="215"/>
      <c r="G617" s="215"/>
      <c r="H617" s="508"/>
      <c r="I617" s="283"/>
      <c r="J617" s="212"/>
      <c r="K617" s="212"/>
      <c r="L617" s="212"/>
      <c r="M617" s="212"/>
      <c r="N617" s="212"/>
      <c r="O617" s="212"/>
      <c r="P617" s="212"/>
      <c r="Q617" s="212"/>
      <c r="R617" s="212"/>
      <c r="S617" s="212"/>
      <c r="T617" s="212"/>
      <c r="U617" s="212"/>
      <c r="V617" s="212"/>
      <c r="W617" s="212"/>
      <c r="X617" s="212"/>
      <c r="Y617" s="212"/>
      <c r="Z617" s="212"/>
      <c r="AA617" s="212"/>
    </row>
    <row r="618" spans="1:27">
      <c r="A618" s="215"/>
      <c r="B618" s="233" t="s">
        <v>1463</v>
      </c>
      <c r="C618" s="233"/>
      <c r="D618" s="429"/>
      <c r="E618" s="233"/>
      <c r="F618" s="591">
        <v>76300</v>
      </c>
      <c r="G618" s="541"/>
      <c r="H618" s="507" t="s">
        <v>507</v>
      </c>
      <c r="I618" s="233"/>
      <c r="J618" s="214"/>
      <c r="K618" s="214"/>
      <c r="L618" s="214"/>
      <c r="M618" s="214"/>
      <c r="N618" s="214"/>
      <c r="O618" s="214"/>
      <c r="P618" s="214"/>
      <c r="Q618" s="214"/>
      <c r="R618" s="214"/>
      <c r="S618" s="214"/>
      <c r="T618" s="214"/>
      <c r="U618" s="214"/>
      <c r="V618" s="214"/>
      <c r="W618" s="214"/>
      <c r="X618" s="214"/>
      <c r="Y618" s="214"/>
      <c r="Z618" s="214"/>
      <c r="AA618" s="214"/>
    </row>
    <row r="619" spans="1:27" outlineLevel="1">
      <c r="A619" s="215"/>
      <c r="B619" s="215"/>
      <c r="C619" s="220" t="s">
        <v>1474</v>
      </c>
      <c r="E619" s="211"/>
      <c r="F619" s="215"/>
      <c r="G619" s="215"/>
      <c r="H619" s="508"/>
      <c r="I619" s="283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  <c r="AA619" s="231"/>
    </row>
    <row r="620" spans="1:27" outlineLevel="1">
      <c r="A620" s="215"/>
      <c r="B620" s="215"/>
      <c r="C620" s="220" t="s">
        <v>1491</v>
      </c>
      <c r="E620" s="211"/>
      <c r="F620" s="215"/>
      <c r="G620" s="215"/>
      <c r="H620" s="508"/>
      <c r="I620" s="283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  <c r="AA620" s="231"/>
    </row>
    <row r="621" spans="1:27" outlineLevel="1">
      <c r="A621" s="215"/>
      <c r="B621" s="233" t="s">
        <v>1467</v>
      </c>
      <c r="C621" s="233"/>
      <c r="D621" s="429"/>
      <c r="E621" s="233"/>
      <c r="F621" s="591">
        <v>521860</v>
      </c>
      <c r="G621" s="541"/>
      <c r="H621" s="507" t="s">
        <v>507</v>
      </c>
      <c r="I621" s="233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  <c r="AA621" s="231"/>
    </row>
    <row r="622" spans="1:27" outlineLevel="1">
      <c r="A622" s="215"/>
      <c r="B622" s="215"/>
      <c r="C622" s="220" t="s">
        <v>1523</v>
      </c>
      <c r="E622" s="281"/>
      <c r="F622" s="215"/>
      <c r="G622" s="215"/>
      <c r="H622" s="508"/>
      <c r="I622" s="283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  <c r="AA622" s="231"/>
    </row>
    <row r="623" spans="1:27" outlineLevel="1">
      <c r="A623" s="215"/>
      <c r="B623" s="215"/>
      <c r="C623" s="220" t="s">
        <v>1524</v>
      </c>
      <c r="E623" s="220"/>
      <c r="F623" s="215"/>
      <c r="G623" s="215"/>
      <c r="H623" s="508"/>
      <c r="I623" s="283"/>
      <c r="J623" s="231"/>
      <c r="K623" s="231"/>
      <c r="L623" s="231"/>
      <c r="M623" s="231"/>
      <c r="N623" s="231"/>
      <c r="O623" s="231"/>
      <c r="P623" s="231"/>
      <c r="Q623" s="231"/>
      <c r="R623" s="231"/>
      <c r="S623" s="231"/>
      <c r="T623" s="231"/>
      <c r="U623" s="231"/>
      <c r="V623" s="231"/>
      <c r="W623" s="231"/>
      <c r="X623" s="231"/>
      <c r="Y623" s="231"/>
      <c r="Z623" s="231"/>
      <c r="AA623" s="231"/>
    </row>
    <row r="624" spans="1:27" s="268" customFormat="1" outlineLevel="1">
      <c r="A624" s="215"/>
      <c r="B624" s="215"/>
      <c r="C624" s="220"/>
      <c r="D624" s="424"/>
      <c r="E624" s="220"/>
      <c r="F624" s="215"/>
      <c r="G624" s="215"/>
      <c r="H624" s="279"/>
      <c r="I624" s="283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  <c r="AA624" s="231"/>
    </row>
    <row r="625" spans="1:27" s="268" customFormat="1" outlineLevel="1">
      <c r="A625" s="215"/>
      <c r="B625" s="233" t="s">
        <v>842</v>
      </c>
      <c r="C625" s="220"/>
      <c r="D625" s="424"/>
      <c r="E625" s="220"/>
      <c r="F625" s="215"/>
      <c r="G625" s="215"/>
      <c r="H625" s="279"/>
      <c r="I625" s="283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  <c r="AA625" s="231"/>
    </row>
    <row r="626" spans="1:27" outlineLevel="1">
      <c r="A626" s="215"/>
      <c r="B626" s="233" t="s">
        <v>1395</v>
      </c>
      <c r="C626" s="233"/>
      <c r="D626" s="429"/>
      <c r="E626" s="233"/>
      <c r="F626" s="591">
        <f t="shared" ref="F626" si="7">F627</f>
        <v>1445500</v>
      </c>
      <c r="G626" s="541"/>
      <c r="H626" s="507" t="s">
        <v>507</v>
      </c>
      <c r="I626" s="233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  <c r="AA626" s="231"/>
    </row>
    <row r="627" spans="1:27" outlineLevel="1">
      <c r="A627" s="215"/>
      <c r="B627" s="233" t="s">
        <v>1534</v>
      </c>
      <c r="C627" s="233"/>
      <c r="D627" s="429"/>
      <c r="E627" s="233"/>
      <c r="F627" s="591">
        <f>SUM(H629:H632)</f>
        <v>1445500</v>
      </c>
      <c r="G627" s="541"/>
      <c r="H627" s="507" t="s">
        <v>507</v>
      </c>
      <c r="I627" s="233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  <c r="AA627" s="231"/>
    </row>
    <row r="628" spans="1:27" outlineLevel="1">
      <c r="A628" s="220"/>
      <c r="B628" s="220"/>
      <c r="C628" s="220" t="s">
        <v>866</v>
      </c>
      <c r="D628" s="511" t="s">
        <v>1212</v>
      </c>
      <c r="E628" s="409" t="s">
        <v>1257</v>
      </c>
      <c r="F628" s="220"/>
      <c r="G628" s="220"/>
      <c r="H628" s="211"/>
      <c r="I628" s="211"/>
      <c r="J628" s="228"/>
      <c r="K628" s="228"/>
      <c r="L628" s="228"/>
      <c r="M628" s="228"/>
      <c r="N628" s="228"/>
      <c r="O628" s="228"/>
      <c r="P628" s="228"/>
      <c r="Q628" s="228"/>
      <c r="R628" s="228"/>
      <c r="S628" s="228"/>
      <c r="T628" s="228"/>
      <c r="U628" s="228"/>
      <c r="V628" s="228"/>
      <c r="W628" s="228"/>
      <c r="X628" s="228"/>
      <c r="Y628" s="228"/>
      <c r="Z628" s="228"/>
      <c r="AA628" s="228"/>
    </row>
    <row r="629" spans="1:27" s="268" customFormat="1" outlineLevel="1">
      <c r="A629" s="220"/>
      <c r="B629" s="220"/>
      <c r="C629" s="220"/>
      <c r="D629" s="511"/>
      <c r="E629" s="409" t="s">
        <v>1258</v>
      </c>
      <c r="F629" s="220"/>
      <c r="G629" s="220"/>
      <c r="H629" s="278"/>
      <c r="I629" s="282"/>
      <c r="J629" s="228"/>
      <c r="K629" s="228"/>
      <c r="L629" s="228"/>
      <c r="M629" s="228"/>
      <c r="N629" s="228"/>
      <c r="O629" s="228"/>
      <c r="P629" s="228"/>
      <c r="Q629" s="228"/>
      <c r="R629" s="228"/>
      <c r="S629" s="228"/>
      <c r="T629" s="228"/>
      <c r="U629" s="228"/>
      <c r="V629" s="228"/>
      <c r="W629" s="228"/>
      <c r="X629" s="228"/>
      <c r="Y629" s="228"/>
      <c r="Z629" s="228"/>
      <c r="AA629" s="228"/>
    </row>
    <row r="630" spans="1:27" s="268" customFormat="1" outlineLevel="1">
      <c r="A630" s="220"/>
      <c r="B630" s="220"/>
      <c r="C630" s="220"/>
      <c r="D630" s="511"/>
      <c r="E630" s="409" t="s">
        <v>1259</v>
      </c>
      <c r="F630" s="220"/>
      <c r="G630" s="220"/>
      <c r="H630" s="278">
        <v>1358000</v>
      </c>
      <c r="I630" s="505" t="s">
        <v>507</v>
      </c>
      <c r="J630" s="228"/>
      <c r="K630" s="228"/>
      <c r="L630" s="228"/>
      <c r="M630" s="228"/>
      <c r="N630" s="228"/>
      <c r="O630" s="228"/>
      <c r="P630" s="228"/>
      <c r="Q630" s="228"/>
      <c r="R630" s="228"/>
      <c r="S630" s="228"/>
      <c r="T630" s="228"/>
      <c r="U630" s="228"/>
      <c r="V630" s="228"/>
      <c r="W630" s="228"/>
      <c r="X630" s="228"/>
      <c r="Y630" s="228"/>
      <c r="Z630" s="228"/>
      <c r="AA630" s="228"/>
    </row>
    <row r="631" spans="1:27" outlineLevel="1">
      <c r="A631" s="220"/>
      <c r="B631" s="220"/>
      <c r="C631" s="220" t="s">
        <v>867</v>
      </c>
      <c r="D631" s="511" t="s">
        <v>1213</v>
      </c>
      <c r="E631" s="409" t="s">
        <v>1260</v>
      </c>
      <c r="F631" s="220"/>
      <c r="G631" s="220"/>
      <c r="H631" s="211"/>
      <c r="I631" s="512"/>
      <c r="J631" s="228"/>
      <c r="K631" s="228"/>
      <c r="L631" s="228"/>
      <c r="M631" s="228"/>
      <c r="N631" s="228"/>
      <c r="O631" s="228"/>
      <c r="P631" s="228"/>
      <c r="Q631" s="228"/>
      <c r="R631" s="228"/>
      <c r="S631" s="228"/>
      <c r="T631" s="228"/>
      <c r="U631" s="228"/>
      <c r="V631" s="228"/>
      <c r="W631" s="228"/>
      <c r="X631" s="228"/>
      <c r="Y631" s="228"/>
      <c r="Z631" s="228"/>
      <c r="AA631" s="228"/>
    </row>
    <row r="632" spans="1:27" s="268" customFormat="1" outlineLevel="1">
      <c r="A632" s="220"/>
      <c r="B632" s="220"/>
      <c r="C632" s="220"/>
      <c r="D632" s="511"/>
      <c r="E632" s="409" t="s">
        <v>1226</v>
      </c>
      <c r="F632" s="220"/>
      <c r="G632" s="220"/>
      <c r="H632" s="278">
        <v>87500</v>
      </c>
      <c r="I632" s="505" t="s">
        <v>507</v>
      </c>
      <c r="J632" s="228"/>
      <c r="K632" s="228"/>
      <c r="L632" s="228"/>
      <c r="M632" s="228"/>
      <c r="N632" s="228"/>
      <c r="O632" s="228"/>
      <c r="P632" s="228"/>
      <c r="Q632" s="228"/>
      <c r="R632" s="228"/>
      <c r="S632" s="228"/>
      <c r="T632" s="228"/>
      <c r="U632" s="228"/>
      <c r="V632" s="228"/>
      <c r="W632" s="228"/>
      <c r="X632" s="228"/>
      <c r="Y632" s="228"/>
      <c r="Z632" s="228"/>
      <c r="AA632" s="228"/>
    </row>
    <row r="633" spans="1:27" s="268" customFormat="1" outlineLevel="1">
      <c r="A633" s="220"/>
      <c r="B633" s="220"/>
      <c r="C633" s="220"/>
      <c r="D633" s="424"/>
      <c r="E633" s="409"/>
      <c r="F633" s="220"/>
      <c r="G633" s="220"/>
      <c r="H633" s="278"/>
      <c r="I633" s="282"/>
      <c r="J633" s="228"/>
      <c r="K633" s="228"/>
      <c r="L633" s="228"/>
      <c r="M633" s="228"/>
      <c r="N633" s="228"/>
      <c r="O633" s="228"/>
      <c r="P633" s="228"/>
      <c r="Q633" s="228"/>
      <c r="R633" s="228"/>
      <c r="S633" s="228"/>
      <c r="T633" s="228"/>
      <c r="U633" s="228"/>
      <c r="V633" s="228"/>
      <c r="W633" s="228"/>
      <c r="X633" s="228"/>
      <c r="Y633" s="228"/>
      <c r="Z633" s="228"/>
      <c r="AA633" s="228"/>
    </row>
    <row r="634" spans="1:27" s="268" customFormat="1" outlineLevel="1">
      <c r="A634" s="220"/>
      <c r="B634" s="220"/>
      <c r="C634" s="220"/>
      <c r="D634" s="424"/>
      <c r="E634" s="409"/>
      <c r="F634" s="220"/>
      <c r="G634" s="220"/>
      <c r="H634" s="278"/>
      <c r="I634" s="282"/>
      <c r="J634" s="228"/>
      <c r="K634" s="228"/>
      <c r="L634" s="228"/>
      <c r="M634" s="228"/>
      <c r="N634" s="228"/>
      <c r="O634" s="228"/>
      <c r="P634" s="228"/>
      <c r="Q634" s="228"/>
      <c r="R634" s="228"/>
      <c r="S634" s="228"/>
      <c r="T634" s="228"/>
      <c r="U634" s="228"/>
      <c r="V634" s="228"/>
      <c r="W634" s="228"/>
      <c r="X634" s="228"/>
      <c r="Y634" s="228"/>
      <c r="Z634" s="228"/>
      <c r="AA634" s="228"/>
    </row>
    <row r="635" spans="1:27" s="268" customFormat="1" outlineLevel="1">
      <c r="A635" s="220"/>
      <c r="B635" s="220"/>
      <c r="C635" s="220"/>
      <c r="D635" s="424"/>
      <c r="E635" s="409"/>
      <c r="F635" s="220"/>
      <c r="G635" s="220"/>
      <c r="H635" s="278"/>
      <c r="I635" s="282"/>
      <c r="J635" s="228"/>
      <c r="K635" s="228"/>
      <c r="L635" s="228"/>
      <c r="M635" s="228"/>
      <c r="N635" s="228"/>
      <c r="O635" s="228"/>
      <c r="P635" s="228"/>
      <c r="Q635" s="228"/>
      <c r="R635" s="228"/>
      <c r="S635" s="228"/>
      <c r="T635" s="228"/>
      <c r="U635" s="228"/>
      <c r="V635" s="228"/>
      <c r="W635" s="228"/>
      <c r="X635" s="228"/>
      <c r="Y635" s="228"/>
      <c r="Z635" s="228"/>
      <c r="AA635" s="228"/>
    </row>
    <row r="636" spans="1:27" s="268" customFormat="1" outlineLevel="1">
      <c r="A636" s="220"/>
      <c r="B636" s="220"/>
      <c r="C636" s="220"/>
      <c r="D636" s="424"/>
      <c r="E636" s="409"/>
      <c r="F636" s="220"/>
      <c r="G636" s="220"/>
      <c r="H636" s="278"/>
      <c r="I636" s="282"/>
      <c r="J636" s="228"/>
      <c r="K636" s="228"/>
      <c r="L636" s="228"/>
      <c r="M636" s="228"/>
      <c r="N636" s="228"/>
      <c r="O636" s="228"/>
      <c r="P636" s="228"/>
      <c r="Q636" s="228"/>
      <c r="R636" s="228"/>
      <c r="S636" s="228"/>
      <c r="T636" s="228"/>
      <c r="U636" s="228"/>
      <c r="V636" s="228"/>
      <c r="W636" s="228"/>
      <c r="X636" s="228"/>
      <c r="Y636" s="228"/>
      <c r="Z636" s="228"/>
      <c r="AA636" s="228"/>
    </row>
    <row r="637" spans="1:27" s="268" customFormat="1" outlineLevel="1">
      <c r="A637" s="220"/>
      <c r="B637" s="220"/>
      <c r="C637" s="220"/>
      <c r="D637" s="424"/>
      <c r="E637" s="409"/>
      <c r="F637" s="220"/>
      <c r="G637" s="220"/>
      <c r="H637" s="278"/>
      <c r="I637" s="282"/>
      <c r="J637" s="228"/>
      <c r="K637" s="228"/>
      <c r="L637" s="228"/>
      <c r="M637" s="228"/>
      <c r="N637" s="228"/>
      <c r="O637" s="228"/>
      <c r="P637" s="228"/>
      <c r="Q637" s="228"/>
      <c r="R637" s="228"/>
      <c r="S637" s="228"/>
      <c r="T637" s="228"/>
      <c r="U637" s="228"/>
      <c r="V637" s="228"/>
      <c r="W637" s="228"/>
      <c r="X637" s="228"/>
      <c r="Y637" s="228"/>
      <c r="Z637" s="228"/>
      <c r="AA637" s="228"/>
    </row>
    <row r="638" spans="1:27" s="268" customFormat="1" outlineLevel="1">
      <c r="A638" s="220"/>
      <c r="B638" s="220"/>
      <c r="C638" s="220"/>
      <c r="D638" s="424"/>
      <c r="E638" s="409"/>
      <c r="F638" s="220"/>
      <c r="G638" s="220"/>
      <c r="H638" s="278"/>
      <c r="I638" s="282"/>
      <c r="J638" s="228"/>
      <c r="K638" s="228"/>
      <c r="L638" s="228"/>
      <c r="M638" s="228"/>
      <c r="N638" s="228"/>
      <c r="O638" s="228"/>
      <c r="P638" s="228"/>
      <c r="Q638" s="228"/>
      <c r="R638" s="228"/>
      <c r="S638" s="228"/>
      <c r="T638" s="228"/>
      <c r="U638" s="228"/>
      <c r="V638" s="228"/>
      <c r="W638" s="228"/>
      <c r="X638" s="228"/>
      <c r="Y638" s="228"/>
      <c r="Z638" s="228"/>
      <c r="AA638" s="228"/>
    </row>
    <row r="639" spans="1:27" s="268" customFormat="1" outlineLevel="1">
      <c r="A639" s="220"/>
      <c r="B639" s="220"/>
      <c r="C639" s="220"/>
      <c r="D639" s="424"/>
      <c r="E639" s="409"/>
      <c r="F639" s="220"/>
      <c r="G639" s="220"/>
      <c r="H639" s="278"/>
      <c r="I639" s="282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  <c r="U639" s="228"/>
      <c r="V639" s="228"/>
      <c r="W639" s="228"/>
      <c r="X639" s="228"/>
      <c r="Y639" s="228"/>
      <c r="Z639" s="228"/>
      <c r="AA639" s="228"/>
    </row>
    <row r="640" spans="1:27" s="268" customFormat="1" outlineLevel="1">
      <c r="A640" s="220"/>
      <c r="B640" s="220"/>
      <c r="C640" s="220"/>
      <c r="D640" s="424"/>
      <c r="E640" s="409"/>
      <c r="F640" s="220"/>
      <c r="G640" s="220"/>
      <c r="H640" s="278"/>
      <c r="I640" s="282"/>
      <c r="J640" s="228"/>
      <c r="K640" s="228"/>
      <c r="L640" s="228"/>
      <c r="M640" s="228"/>
      <c r="N640" s="228"/>
      <c r="O640" s="228"/>
      <c r="P640" s="228"/>
      <c r="Q640" s="228"/>
      <c r="R640" s="228"/>
      <c r="S640" s="228"/>
      <c r="T640" s="228"/>
      <c r="U640" s="228"/>
      <c r="V640" s="228"/>
      <c r="W640" s="228"/>
      <c r="X640" s="228"/>
      <c r="Y640" s="228"/>
      <c r="Z640" s="228"/>
      <c r="AA640" s="228"/>
    </row>
    <row r="641" spans="1:27" s="268" customFormat="1" outlineLevel="1">
      <c r="A641" s="220"/>
      <c r="B641" s="220"/>
      <c r="C641" s="220"/>
      <c r="D641" s="424"/>
      <c r="E641" s="409"/>
      <c r="F641" s="220"/>
      <c r="G641" s="220"/>
      <c r="H641" s="278"/>
      <c r="I641" s="282"/>
      <c r="J641" s="228"/>
      <c r="K641" s="228"/>
      <c r="L641" s="228"/>
      <c r="M641" s="228"/>
      <c r="N641" s="228"/>
      <c r="O641" s="228"/>
      <c r="P641" s="228"/>
      <c r="Q641" s="228"/>
      <c r="R641" s="228"/>
      <c r="S641" s="228"/>
      <c r="T641" s="228"/>
      <c r="U641" s="228"/>
      <c r="V641" s="228"/>
      <c r="W641" s="228"/>
      <c r="X641" s="228"/>
      <c r="Y641" s="228"/>
      <c r="Z641" s="228"/>
      <c r="AA641" s="228"/>
    </row>
    <row r="642" spans="1:27" s="268" customFormat="1" outlineLevel="1">
      <c r="A642" s="220"/>
      <c r="B642" s="220"/>
      <c r="C642" s="220"/>
      <c r="D642" s="424"/>
      <c r="E642" s="409"/>
      <c r="F642" s="220"/>
      <c r="G642" s="220"/>
      <c r="H642" s="278"/>
      <c r="I642" s="282"/>
      <c r="J642" s="228"/>
      <c r="K642" s="228"/>
      <c r="L642" s="228"/>
      <c r="M642" s="228"/>
      <c r="N642" s="228"/>
      <c r="O642" s="228"/>
      <c r="P642" s="228"/>
      <c r="Q642" s="228"/>
      <c r="R642" s="228"/>
      <c r="S642" s="228"/>
      <c r="T642" s="228"/>
      <c r="U642" s="228"/>
      <c r="V642" s="228"/>
      <c r="W642" s="228"/>
      <c r="X642" s="228"/>
      <c r="Y642" s="228"/>
      <c r="Z642" s="228"/>
      <c r="AA642" s="228"/>
    </row>
    <row r="643" spans="1:27" s="268" customFormat="1" outlineLevel="1">
      <c r="A643" s="220"/>
      <c r="B643" s="220"/>
      <c r="C643" s="220"/>
      <c r="D643" s="424"/>
      <c r="E643" s="409"/>
      <c r="F643" s="220"/>
      <c r="G643" s="220"/>
      <c r="H643" s="278"/>
      <c r="I643" s="282"/>
      <c r="J643" s="228"/>
      <c r="K643" s="228"/>
      <c r="L643" s="228"/>
      <c r="M643" s="228"/>
      <c r="N643" s="228"/>
      <c r="O643" s="228"/>
      <c r="P643" s="228"/>
      <c r="Q643" s="228"/>
      <c r="R643" s="228"/>
      <c r="S643" s="228"/>
      <c r="T643" s="228"/>
      <c r="U643" s="228"/>
      <c r="V643" s="228"/>
      <c r="W643" s="228"/>
      <c r="X643" s="228"/>
      <c r="Y643" s="228"/>
      <c r="Z643" s="228"/>
      <c r="AA643" s="228"/>
    </row>
    <row r="644" spans="1:27" s="268" customFormat="1" outlineLevel="1">
      <c r="A644" s="220"/>
      <c r="B644" s="220"/>
      <c r="C644" s="220"/>
      <c r="D644" s="424"/>
      <c r="E644" s="409"/>
      <c r="F644" s="220"/>
      <c r="G644" s="220"/>
      <c r="H644" s="278"/>
      <c r="I644" s="282"/>
      <c r="J644" s="228"/>
      <c r="K644" s="228"/>
      <c r="L644" s="228"/>
      <c r="M644" s="228"/>
      <c r="N644" s="228"/>
      <c r="O644" s="228"/>
      <c r="P644" s="228"/>
      <c r="Q644" s="228"/>
      <c r="R644" s="228"/>
      <c r="S644" s="228"/>
      <c r="T644" s="228"/>
      <c r="U644" s="228"/>
      <c r="V644" s="228"/>
      <c r="W644" s="228"/>
      <c r="X644" s="228"/>
      <c r="Y644" s="228"/>
      <c r="Z644" s="228"/>
      <c r="AA644" s="228"/>
    </row>
    <row r="645" spans="1:27" s="268" customFormat="1" outlineLevel="1">
      <c r="A645" s="220"/>
      <c r="B645" s="220"/>
      <c r="C645" s="220"/>
      <c r="D645" s="424"/>
      <c r="E645" s="409"/>
      <c r="F645" s="220"/>
      <c r="G645" s="220"/>
      <c r="H645" s="278"/>
      <c r="I645" s="282"/>
      <c r="J645" s="228"/>
      <c r="K645" s="228"/>
      <c r="L645" s="228"/>
      <c r="M645" s="228"/>
      <c r="N645" s="228"/>
      <c r="O645" s="228"/>
      <c r="P645" s="228"/>
      <c r="Q645" s="228"/>
      <c r="R645" s="228"/>
      <c r="S645" s="228"/>
      <c r="T645" s="228"/>
      <c r="U645" s="228"/>
      <c r="V645" s="228"/>
      <c r="W645" s="228"/>
      <c r="X645" s="228"/>
      <c r="Y645" s="228"/>
      <c r="Z645" s="228"/>
      <c r="AA645" s="228"/>
    </row>
    <row r="646" spans="1:27" s="268" customFormat="1" outlineLevel="1">
      <c r="A646" s="220"/>
      <c r="B646" s="220"/>
      <c r="C646" s="220"/>
      <c r="D646" s="424"/>
      <c r="E646" s="409"/>
      <c r="F646" s="220"/>
      <c r="G646" s="220"/>
      <c r="H646" s="278"/>
      <c r="I646" s="282"/>
      <c r="J646" s="228"/>
      <c r="K646" s="228"/>
      <c r="L646" s="228"/>
      <c r="M646" s="228"/>
      <c r="N646" s="228"/>
      <c r="O646" s="228"/>
      <c r="P646" s="228"/>
      <c r="Q646" s="228"/>
      <c r="R646" s="228"/>
      <c r="S646" s="228"/>
      <c r="T646" s="228"/>
      <c r="U646" s="228"/>
      <c r="V646" s="228"/>
      <c r="W646" s="228"/>
      <c r="X646" s="228"/>
      <c r="Y646" s="228"/>
      <c r="Z646" s="228"/>
      <c r="AA646" s="228"/>
    </row>
    <row r="647" spans="1:27" s="268" customFormat="1" outlineLevel="1">
      <c r="A647" s="220"/>
      <c r="B647" s="220"/>
      <c r="C647" s="220"/>
      <c r="D647" s="424"/>
      <c r="E647" s="409"/>
      <c r="F647" s="220"/>
      <c r="G647" s="220"/>
      <c r="H647" s="278"/>
      <c r="I647" s="282"/>
      <c r="J647" s="228"/>
      <c r="K647" s="228"/>
      <c r="L647" s="228"/>
      <c r="M647" s="228"/>
      <c r="N647" s="228"/>
      <c r="O647" s="228"/>
      <c r="P647" s="228"/>
      <c r="Q647" s="228"/>
      <c r="R647" s="228"/>
      <c r="S647" s="228"/>
      <c r="T647" s="228"/>
      <c r="U647" s="228"/>
      <c r="V647" s="228"/>
      <c r="W647" s="228"/>
      <c r="X647" s="228"/>
      <c r="Y647" s="228"/>
      <c r="Z647" s="228"/>
      <c r="AA647" s="228"/>
    </row>
    <row r="648" spans="1:27" s="268" customFormat="1" outlineLevel="1">
      <c r="A648" s="220"/>
      <c r="B648" s="220"/>
      <c r="C648" s="220"/>
      <c r="D648" s="424"/>
      <c r="E648" s="530"/>
      <c r="F648" s="220"/>
      <c r="G648" s="220"/>
      <c r="H648" s="278"/>
      <c r="I648" s="282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28"/>
      <c r="Y648" s="228"/>
      <c r="Z648" s="228"/>
      <c r="AA648" s="228"/>
    </row>
    <row r="649" spans="1:27">
      <c r="A649" s="223"/>
      <c r="B649" s="212" t="s">
        <v>771</v>
      </c>
      <c r="C649" s="212"/>
      <c r="D649" s="429"/>
      <c r="E649" s="212"/>
      <c r="F649" s="212"/>
      <c r="G649" s="594">
        <f>F650+F676+F668</f>
        <v>23920140</v>
      </c>
      <c r="H649" s="541"/>
      <c r="I649" s="218" t="s">
        <v>507</v>
      </c>
      <c r="J649" s="212"/>
      <c r="K649" s="212"/>
      <c r="L649" s="212"/>
      <c r="M649" s="212"/>
      <c r="N649" s="212"/>
      <c r="O649" s="212"/>
      <c r="P649" s="212"/>
      <c r="Q649" s="212"/>
      <c r="R649" s="212"/>
      <c r="S649" s="212"/>
      <c r="T649" s="212"/>
      <c r="U649" s="212"/>
      <c r="V649" s="212"/>
      <c r="W649" s="212"/>
      <c r="X649" s="212"/>
      <c r="Y649" s="212"/>
      <c r="Z649" s="212"/>
      <c r="AA649" s="212"/>
    </row>
    <row r="650" spans="1:27" outlineLevel="1">
      <c r="A650" s="212"/>
      <c r="B650" s="212" t="s">
        <v>839</v>
      </c>
      <c r="C650" s="212"/>
      <c r="D650" s="429"/>
      <c r="E650" s="212"/>
      <c r="F650" s="590">
        <f>F651+F664</f>
        <v>15359100</v>
      </c>
      <c r="G650" s="541"/>
      <c r="H650" s="218" t="s">
        <v>507</v>
      </c>
      <c r="I650" s="212"/>
      <c r="J650" s="231"/>
      <c r="K650" s="231"/>
      <c r="L650" s="231"/>
      <c r="M650" s="231"/>
      <c r="N650" s="231"/>
      <c r="O650" s="231"/>
      <c r="P650" s="231"/>
      <c r="Q650" s="231"/>
      <c r="R650" s="231"/>
      <c r="S650" s="231"/>
      <c r="T650" s="231"/>
      <c r="U650" s="231"/>
      <c r="V650" s="231"/>
      <c r="W650" s="231"/>
      <c r="X650" s="231"/>
      <c r="Y650" s="231"/>
      <c r="Z650" s="231"/>
      <c r="AA650" s="231"/>
    </row>
    <row r="651" spans="1:27" outlineLevel="1">
      <c r="A651" s="215"/>
      <c r="B651" s="233" t="s">
        <v>1460</v>
      </c>
      <c r="C651" s="233"/>
      <c r="D651" s="429"/>
      <c r="E651" s="233"/>
      <c r="F651" s="591">
        <f>SUM(F652,F656,F659)</f>
        <v>15309400</v>
      </c>
      <c r="G651" s="541"/>
      <c r="H651" s="507" t="s">
        <v>507</v>
      </c>
      <c r="I651" s="233"/>
      <c r="J651" s="231"/>
      <c r="K651" s="231"/>
      <c r="L651" s="231"/>
      <c r="M651" s="231"/>
      <c r="N651" s="231"/>
      <c r="O651" s="231"/>
      <c r="P651" s="231"/>
      <c r="Q651" s="231"/>
      <c r="R651" s="231"/>
      <c r="S651" s="231"/>
      <c r="T651" s="231"/>
      <c r="U651" s="231"/>
      <c r="V651" s="231"/>
      <c r="W651" s="231"/>
      <c r="X651" s="231"/>
      <c r="Y651" s="231"/>
      <c r="Z651" s="231"/>
      <c r="AA651" s="231"/>
    </row>
    <row r="652" spans="1:27" outlineLevel="1">
      <c r="A652" s="215"/>
      <c r="B652" s="233" t="s">
        <v>1461</v>
      </c>
      <c r="C652" s="233"/>
      <c r="D652" s="429"/>
      <c r="E652" s="233"/>
      <c r="F652" s="591">
        <v>11349100</v>
      </c>
      <c r="G652" s="541"/>
      <c r="H652" s="507" t="s">
        <v>507</v>
      </c>
      <c r="I652" s="233"/>
      <c r="J652" s="231"/>
      <c r="K652" s="231"/>
      <c r="L652" s="231"/>
      <c r="M652" s="231"/>
      <c r="N652" s="231"/>
      <c r="O652" s="231"/>
      <c r="P652" s="231"/>
      <c r="Q652" s="231"/>
      <c r="R652" s="231"/>
      <c r="S652" s="231"/>
      <c r="T652" s="231"/>
      <c r="U652" s="231"/>
      <c r="V652" s="231"/>
      <c r="W652" s="231"/>
      <c r="X652" s="231"/>
      <c r="Y652" s="231"/>
      <c r="Z652" s="231"/>
      <c r="AA652" s="231"/>
    </row>
    <row r="653" spans="1:27">
      <c r="A653" s="215"/>
      <c r="B653" s="215"/>
      <c r="C653" s="220" t="s">
        <v>1525</v>
      </c>
      <c r="E653" s="211"/>
      <c r="F653" s="215"/>
      <c r="G653" s="215"/>
      <c r="H653" s="508"/>
      <c r="I653" s="283"/>
      <c r="J653" s="212"/>
      <c r="K653" s="212"/>
      <c r="L653" s="212"/>
      <c r="M653" s="212"/>
      <c r="N653" s="212"/>
      <c r="O653" s="212"/>
      <c r="P653" s="212"/>
      <c r="Q653" s="212"/>
      <c r="R653" s="212"/>
      <c r="S653" s="212"/>
      <c r="T653" s="212"/>
      <c r="U653" s="212"/>
      <c r="V653" s="212"/>
      <c r="W653" s="212"/>
      <c r="X653" s="212"/>
      <c r="Y653" s="212"/>
      <c r="Z653" s="212"/>
      <c r="AA653" s="212"/>
    </row>
    <row r="654" spans="1:27">
      <c r="A654" s="215"/>
      <c r="B654" s="215"/>
      <c r="C654" s="220" t="s">
        <v>1526</v>
      </c>
      <c r="E654" s="211"/>
      <c r="F654" s="215"/>
      <c r="G654" s="215"/>
      <c r="H654" s="508"/>
      <c r="I654" s="283"/>
      <c r="J654" s="212"/>
      <c r="K654" s="212"/>
      <c r="L654" s="212"/>
      <c r="M654" s="212"/>
      <c r="N654" s="212"/>
      <c r="O654" s="212"/>
      <c r="P654" s="212"/>
      <c r="Q654" s="212"/>
      <c r="R654" s="212"/>
      <c r="S654" s="212"/>
      <c r="T654" s="212"/>
      <c r="U654" s="212"/>
      <c r="V654" s="212"/>
      <c r="W654" s="212"/>
      <c r="X654" s="212"/>
      <c r="Y654" s="212"/>
      <c r="Z654" s="212"/>
      <c r="AA654" s="212"/>
    </row>
    <row r="655" spans="1:27">
      <c r="A655" s="215"/>
      <c r="B655" s="215"/>
      <c r="C655" s="220" t="s">
        <v>1527</v>
      </c>
      <c r="E655" s="211"/>
      <c r="F655" s="215"/>
      <c r="G655" s="215"/>
      <c r="H655" s="508"/>
      <c r="I655" s="283"/>
      <c r="J655" s="212"/>
      <c r="K655" s="212"/>
      <c r="L655" s="212"/>
      <c r="M655" s="212"/>
      <c r="N655" s="212"/>
      <c r="O655" s="212"/>
      <c r="P655" s="212"/>
      <c r="Q655" s="212"/>
      <c r="R655" s="212"/>
      <c r="S655" s="212"/>
      <c r="T655" s="212"/>
      <c r="U655" s="212"/>
      <c r="V655" s="212"/>
      <c r="W655" s="212"/>
      <c r="X655" s="212"/>
      <c r="Y655" s="212"/>
      <c r="Z655" s="212"/>
      <c r="AA655" s="212"/>
    </row>
    <row r="656" spans="1:27">
      <c r="A656" s="215"/>
      <c r="B656" s="233" t="s">
        <v>1463</v>
      </c>
      <c r="C656" s="233"/>
      <c r="D656" s="429"/>
      <c r="E656" s="233"/>
      <c r="F656" s="591">
        <v>444000</v>
      </c>
      <c r="G656" s="541"/>
      <c r="H656" s="507" t="s">
        <v>507</v>
      </c>
      <c r="I656" s="233"/>
      <c r="J656" s="214"/>
      <c r="K656" s="214"/>
      <c r="L656" s="214"/>
      <c r="M656" s="214"/>
      <c r="N656" s="214"/>
      <c r="O656" s="214"/>
      <c r="P656" s="214"/>
      <c r="Q656" s="214"/>
      <c r="R656" s="214"/>
      <c r="S656" s="214"/>
      <c r="T656" s="214"/>
      <c r="U656" s="214"/>
      <c r="V656" s="214"/>
      <c r="W656" s="214"/>
      <c r="X656" s="214"/>
      <c r="Y656" s="214"/>
      <c r="Z656" s="214"/>
      <c r="AA656" s="214"/>
    </row>
    <row r="657" spans="1:27" outlineLevel="1">
      <c r="A657" s="215"/>
      <c r="B657" s="215"/>
      <c r="C657" s="220" t="s">
        <v>1490</v>
      </c>
      <c r="E657" s="211"/>
      <c r="F657" s="215"/>
      <c r="G657" s="215"/>
      <c r="H657" s="508"/>
      <c r="I657" s="283"/>
      <c r="J657" s="231"/>
      <c r="K657" s="231"/>
      <c r="L657" s="231"/>
      <c r="M657" s="231"/>
      <c r="N657" s="231"/>
      <c r="O657" s="231"/>
      <c r="P657" s="231"/>
      <c r="Q657" s="231"/>
      <c r="R657" s="231"/>
      <c r="S657" s="231"/>
      <c r="T657" s="231"/>
      <c r="U657" s="231"/>
      <c r="V657" s="231"/>
      <c r="W657" s="231"/>
      <c r="X657" s="231"/>
      <c r="Y657" s="231"/>
      <c r="Z657" s="231"/>
      <c r="AA657" s="231"/>
    </row>
    <row r="658" spans="1:27" outlineLevel="1">
      <c r="A658" s="215"/>
      <c r="B658" s="215"/>
      <c r="C658" s="220" t="s">
        <v>1509</v>
      </c>
      <c r="E658" s="211"/>
      <c r="F658" s="215"/>
      <c r="G658" s="215"/>
      <c r="H658" s="508"/>
      <c r="I658" s="283"/>
      <c r="J658" s="231"/>
      <c r="K658" s="231"/>
      <c r="L658" s="231"/>
      <c r="M658" s="231"/>
      <c r="N658" s="231"/>
      <c r="O658" s="231"/>
      <c r="P658" s="231"/>
      <c r="Q658" s="231"/>
      <c r="R658" s="231"/>
      <c r="S658" s="231"/>
      <c r="T658" s="231"/>
      <c r="U658" s="231"/>
      <c r="V658" s="231"/>
      <c r="W658" s="231"/>
      <c r="X658" s="231"/>
      <c r="Y658" s="231"/>
      <c r="Z658" s="231"/>
      <c r="AA658" s="231"/>
    </row>
    <row r="659" spans="1:27" outlineLevel="1">
      <c r="A659" s="215"/>
      <c r="B659" s="233" t="s">
        <v>1467</v>
      </c>
      <c r="C659" s="233"/>
      <c r="D659" s="429"/>
      <c r="E659" s="233"/>
      <c r="F659" s="591">
        <v>3516300</v>
      </c>
      <c r="G659" s="541"/>
      <c r="H659" s="507" t="s">
        <v>507</v>
      </c>
      <c r="I659" s="233"/>
      <c r="J659" s="231"/>
      <c r="K659" s="231"/>
      <c r="L659" s="231"/>
      <c r="M659" s="231"/>
      <c r="N659" s="231"/>
      <c r="O659" s="231"/>
      <c r="P659" s="231"/>
      <c r="Q659" s="231"/>
      <c r="R659" s="231"/>
      <c r="S659" s="231"/>
      <c r="T659" s="231"/>
      <c r="U659" s="231"/>
      <c r="V659" s="231"/>
      <c r="W659" s="231"/>
      <c r="X659" s="231"/>
      <c r="Y659" s="231"/>
      <c r="Z659" s="231"/>
      <c r="AA659" s="231"/>
    </row>
    <row r="660" spans="1:27" outlineLevel="1">
      <c r="A660" s="215"/>
      <c r="B660" s="215"/>
      <c r="C660" s="220" t="s">
        <v>1528</v>
      </c>
      <c r="E660" s="211"/>
      <c r="F660" s="215"/>
      <c r="G660" s="215"/>
      <c r="H660" s="508"/>
      <c r="I660" s="283"/>
      <c r="J660" s="231"/>
      <c r="K660" s="231"/>
      <c r="L660" s="231"/>
      <c r="M660" s="231"/>
      <c r="N660" s="231"/>
      <c r="O660" s="231"/>
      <c r="P660" s="231"/>
      <c r="Q660" s="231"/>
      <c r="R660" s="231"/>
      <c r="S660" s="231"/>
      <c r="T660" s="231"/>
      <c r="U660" s="231"/>
      <c r="V660" s="231"/>
      <c r="W660" s="231"/>
      <c r="X660" s="231"/>
      <c r="Y660" s="231"/>
      <c r="Z660" s="231"/>
      <c r="AA660" s="231"/>
    </row>
    <row r="661" spans="1:27" outlineLevel="1">
      <c r="A661" s="215"/>
      <c r="B661" s="215"/>
      <c r="C661" s="220" t="s">
        <v>1529</v>
      </c>
      <c r="E661" s="211"/>
      <c r="F661" s="215"/>
      <c r="G661" s="215"/>
      <c r="H661" s="279"/>
      <c r="I661" s="283"/>
      <c r="J661" s="231"/>
      <c r="K661" s="231"/>
      <c r="L661" s="231"/>
      <c r="M661" s="231"/>
      <c r="N661" s="231"/>
      <c r="O661" s="231"/>
      <c r="P661" s="231"/>
      <c r="Q661" s="231"/>
      <c r="R661" s="231"/>
      <c r="S661" s="231"/>
      <c r="T661" s="231"/>
      <c r="U661" s="231"/>
      <c r="V661" s="231"/>
      <c r="W661" s="231"/>
      <c r="X661" s="231"/>
      <c r="Y661" s="231"/>
      <c r="Z661" s="231"/>
      <c r="AA661" s="231"/>
    </row>
    <row r="662" spans="1:27" outlineLevel="1">
      <c r="A662" s="215"/>
      <c r="B662" s="215"/>
      <c r="C662" s="220" t="s">
        <v>1530</v>
      </c>
      <c r="E662" s="211"/>
      <c r="F662" s="215"/>
      <c r="G662" s="215"/>
      <c r="H662" s="279"/>
      <c r="I662" s="283"/>
      <c r="J662" s="231"/>
      <c r="K662" s="231"/>
      <c r="L662" s="231"/>
      <c r="M662" s="231"/>
      <c r="N662" s="231"/>
      <c r="O662" s="231"/>
      <c r="P662" s="231"/>
      <c r="Q662" s="231"/>
      <c r="R662" s="231"/>
      <c r="S662" s="231"/>
      <c r="T662" s="231"/>
      <c r="U662" s="231"/>
      <c r="V662" s="231"/>
      <c r="W662" s="231"/>
      <c r="X662" s="231"/>
      <c r="Y662" s="231"/>
      <c r="Z662" s="231"/>
      <c r="AA662" s="231"/>
    </row>
    <row r="663" spans="1:27" outlineLevel="1">
      <c r="A663" s="215"/>
      <c r="B663" s="215"/>
      <c r="C663" s="220" t="s">
        <v>1531</v>
      </c>
      <c r="E663" s="211"/>
      <c r="F663" s="215"/>
      <c r="G663" s="215"/>
      <c r="H663" s="279"/>
      <c r="I663" s="283"/>
      <c r="J663" s="231"/>
      <c r="K663" s="231"/>
      <c r="L663" s="231"/>
      <c r="M663" s="231"/>
      <c r="N663" s="231"/>
      <c r="O663" s="231"/>
      <c r="P663" s="231"/>
      <c r="Q663" s="231"/>
      <c r="R663" s="231"/>
      <c r="S663" s="231"/>
      <c r="T663" s="231"/>
      <c r="U663" s="231"/>
      <c r="V663" s="231"/>
      <c r="W663" s="231"/>
      <c r="X663" s="231"/>
      <c r="Y663" s="231"/>
      <c r="Z663" s="231"/>
      <c r="AA663" s="231"/>
    </row>
    <row r="664" spans="1:27" outlineLevel="1">
      <c r="A664" s="215"/>
      <c r="B664" s="233" t="s">
        <v>1471</v>
      </c>
      <c r="C664" s="233"/>
      <c r="D664" s="429"/>
      <c r="E664" s="233"/>
      <c r="F664" s="591">
        <v>49700</v>
      </c>
      <c r="G664" s="541"/>
      <c r="H664" s="507" t="s">
        <v>507</v>
      </c>
      <c r="I664" s="233"/>
      <c r="J664" s="231"/>
      <c r="K664" s="231"/>
      <c r="L664" s="231"/>
      <c r="M664" s="231"/>
      <c r="N664" s="231"/>
      <c r="O664" s="231"/>
      <c r="P664" s="231"/>
      <c r="Q664" s="231"/>
      <c r="R664" s="231"/>
      <c r="S664" s="231"/>
      <c r="T664" s="231"/>
      <c r="U664" s="231"/>
      <c r="V664" s="231"/>
      <c r="W664" s="231"/>
      <c r="X664" s="231"/>
      <c r="Y664" s="231"/>
      <c r="Z664" s="231"/>
      <c r="AA664" s="231"/>
    </row>
    <row r="665" spans="1:27" outlineLevel="1">
      <c r="A665" s="215"/>
      <c r="B665" s="215"/>
      <c r="C665" s="220" t="s">
        <v>1532</v>
      </c>
      <c r="E665" s="211"/>
      <c r="F665" s="215"/>
      <c r="G665" s="215"/>
      <c r="H665" s="508"/>
      <c r="I665" s="283"/>
      <c r="J665" s="231"/>
      <c r="K665" s="231"/>
      <c r="L665" s="231"/>
      <c r="M665" s="231"/>
      <c r="N665" s="231"/>
      <c r="O665" s="231"/>
      <c r="P665" s="231"/>
      <c r="Q665" s="231"/>
      <c r="R665" s="231"/>
      <c r="S665" s="231"/>
      <c r="T665" s="231"/>
      <c r="U665" s="231"/>
      <c r="V665" s="231"/>
      <c r="W665" s="231"/>
      <c r="X665" s="231"/>
      <c r="Y665" s="231"/>
      <c r="Z665" s="231"/>
      <c r="AA665" s="231"/>
    </row>
    <row r="666" spans="1:27" outlineLevel="1">
      <c r="A666" s="215"/>
      <c r="B666" s="215"/>
      <c r="C666" s="220" t="s">
        <v>1533</v>
      </c>
      <c r="E666" s="281"/>
      <c r="F666" s="215"/>
      <c r="G666" s="215"/>
      <c r="H666" s="508"/>
      <c r="I666" s="283"/>
      <c r="J666" s="231"/>
      <c r="K666" s="231"/>
      <c r="L666" s="231"/>
      <c r="M666" s="231"/>
      <c r="N666" s="231"/>
      <c r="O666" s="231"/>
      <c r="P666" s="231"/>
      <c r="Q666" s="231"/>
      <c r="R666" s="231"/>
      <c r="S666" s="231"/>
      <c r="T666" s="231"/>
      <c r="U666" s="231"/>
      <c r="V666" s="231"/>
      <c r="W666" s="231"/>
      <c r="X666" s="231"/>
      <c r="Y666" s="231"/>
      <c r="Z666" s="231"/>
      <c r="AA666" s="231"/>
    </row>
    <row r="667" spans="1:27" outlineLevel="1">
      <c r="A667" s="215"/>
      <c r="B667" s="215"/>
      <c r="C667" s="220"/>
      <c r="E667" s="281"/>
      <c r="F667" s="215"/>
      <c r="G667" s="215"/>
      <c r="H667" s="508"/>
      <c r="I667" s="283"/>
      <c r="J667" s="231"/>
      <c r="K667" s="231"/>
      <c r="L667" s="231"/>
      <c r="M667" s="231"/>
      <c r="N667" s="231"/>
      <c r="O667" s="231"/>
      <c r="P667" s="231"/>
      <c r="Q667" s="231"/>
      <c r="R667" s="231"/>
      <c r="S667" s="231"/>
      <c r="T667" s="231"/>
      <c r="U667" s="231"/>
      <c r="V667" s="231"/>
      <c r="W667" s="231"/>
      <c r="X667" s="231"/>
      <c r="Y667" s="231"/>
      <c r="Z667" s="231"/>
      <c r="AA667" s="231"/>
    </row>
    <row r="668" spans="1:27" outlineLevel="1">
      <c r="A668" s="233"/>
      <c r="B668" s="233" t="s">
        <v>842</v>
      </c>
      <c r="C668" s="234"/>
      <c r="D668" s="429"/>
      <c r="E668" s="235"/>
      <c r="F668" s="596">
        <f t="shared" ref="F668:F669" si="8">F669</f>
        <v>102040</v>
      </c>
      <c r="G668" s="541"/>
      <c r="H668" s="507" t="s">
        <v>507</v>
      </c>
      <c r="I668" s="270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</row>
    <row r="669" spans="1:27" outlineLevel="1">
      <c r="A669" s="233"/>
      <c r="B669" s="233" t="s">
        <v>1395</v>
      </c>
      <c r="C669" s="234"/>
      <c r="D669" s="429"/>
      <c r="E669" s="235"/>
      <c r="F669" s="596">
        <f t="shared" si="8"/>
        <v>102040</v>
      </c>
      <c r="G669" s="541"/>
      <c r="H669" s="507" t="s">
        <v>507</v>
      </c>
      <c r="I669" s="270"/>
      <c r="J669" s="227"/>
      <c r="K669" s="227"/>
      <c r="L669" s="227"/>
      <c r="M669" s="227"/>
      <c r="N669" s="227"/>
      <c r="O669" s="227"/>
      <c r="P669" s="227"/>
      <c r="Q669" s="227"/>
      <c r="R669" s="227"/>
      <c r="S669" s="227"/>
      <c r="T669" s="227"/>
      <c r="U669" s="227"/>
      <c r="V669" s="227"/>
      <c r="W669" s="227"/>
      <c r="X669" s="227"/>
      <c r="Y669" s="227"/>
      <c r="Z669" s="227"/>
      <c r="AA669" s="227"/>
    </row>
    <row r="670" spans="1:27" outlineLevel="1">
      <c r="A670" s="233"/>
      <c r="B670" s="233" t="s">
        <v>1534</v>
      </c>
      <c r="C670" s="234"/>
      <c r="D670" s="429"/>
      <c r="E670" s="235"/>
      <c r="F670" s="596">
        <f>H674</f>
        <v>102040</v>
      </c>
      <c r="G670" s="541"/>
      <c r="H670" s="507" t="s">
        <v>507</v>
      </c>
      <c r="I670" s="270"/>
      <c r="J670" s="227"/>
      <c r="K670" s="227"/>
      <c r="L670" s="227"/>
      <c r="M670" s="227"/>
      <c r="N670" s="227"/>
      <c r="O670" s="227"/>
      <c r="P670" s="227"/>
      <c r="Q670" s="227"/>
      <c r="R670" s="227"/>
      <c r="S670" s="227"/>
      <c r="T670" s="227"/>
      <c r="U670" s="227"/>
      <c r="V670" s="227"/>
      <c r="W670" s="227"/>
      <c r="X670" s="227"/>
      <c r="Y670" s="227"/>
      <c r="Z670" s="227"/>
      <c r="AA670" s="227"/>
    </row>
    <row r="671" spans="1:27" outlineLevel="1">
      <c r="A671" s="215"/>
      <c r="B671" s="215"/>
      <c r="C671" s="220" t="s">
        <v>868</v>
      </c>
      <c r="E671" s="220" t="s">
        <v>1263</v>
      </c>
      <c r="F671" s="215"/>
      <c r="G671" s="215"/>
      <c r="H671" s="211"/>
      <c r="I671" s="211"/>
      <c r="J671" s="231"/>
      <c r="K671" s="231"/>
      <c r="L671" s="231"/>
      <c r="M671" s="231"/>
      <c r="N671" s="231"/>
      <c r="O671" s="231"/>
      <c r="P671" s="231"/>
      <c r="Q671" s="231"/>
      <c r="R671" s="231"/>
      <c r="S671" s="231"/>
      <c r="T671" s="231"/>
      <c r="U671" s="231"/>
      <c r="V671" s="231"/>
      <c r="W671" s="231"/>
      <c r="X671" s="231"/>
      <c r="Y671" s="231"/>
      <c r="Z671" s="231"/>
      <c r="AA671" s="231"/>
    </row>
    <row r="672" spans="1:27" s="268" customFormat="1" outlineLevel="1">
      <c r="A672" s="215"/>
      <c r="B672" s="215"/>
      <c r="C672" s="220"/>
      <c r="D672" s="424"/>
      <c r="E672" s="220" t="s">
        <v>1264</v>
      </c>
      <c r="F672" s="215"/>
      <c r="G672" s="215"/>
      <c r="H672" s="279"/>
      <c r="I672" s="283"/>
      <c r="J672" s="231"/>
      <c r="K672" s="231"/>
      <c r="L672" s="231"/>
      <c r="M672" s="231"/>
      <c r="N672" s="231"/>
      <c r="O672" s="231"/>
      <c r="P672" s="231"/>
      <c r="Q672" s="231"/>
      <c r="R672" s="231"/>
      <c r="S672" s="231"/>
      <c r="T672" s="231"/>
      <c r="U672" s="231"/>
      <c r="V672" s="231"/>
      <c r="W672" s="231"/>
      <c r="X672" s="231"/>
      <c r="Y672" s="231"/>
      <c r="Z672" s="231"/>
      <c r="AA672" s="231"/>
    </row>
    <row r="673" spans="1:27" s="268" customFormat="1" outlineLevel="1">
      <c r="A673" s="215"/>
      <c r="B673" s="215"/>
      <c r="C673" s="220"/>
      <c r="D673" s="424"/>
      <c r="E673" s="220" t="s">
        <v>1265</v>
      </c>
      <c r="F673" s="215"/>
      <c r="G673" s="215"/>
      <c r="H673" s="279"/>
      <c r="I673" s="283"/>
      <c r="J673" s="231"/>
      <c r="K673" s="231"/>
      <c r="L673" s="231"/>
      <c r="M673" s="231"/>
      <c r="N673" s="231"/>
      <c r="O673" s="231"/>
      <c r="P673" s="231"/>
      <c r="Q673" s="231"/>
      <c r="R673" s="231"/>
      <c r="S673" s="231"/>
      <c r="T673" s="231"/>
      <c r="U673" s="231"/>
      <c r="V673" s="231"/>
      <c r="W673" s="231"/>
      <c r="X673" s="231"/>
      <c r="Y673" s="231"/>
      <c r="Z673" s="231"/>
      <c r="AA673" s="231"/>
    </row>
    <row r="674" spans="1:27" s="268" customFormat="1" outlineLevel="1">
      <c r="A674" s="215"/>
      <c r="B674" s="215"/>
      <c r="C674" s="220"/>
      <c r="D674" s="424"/>
      <c r="E674" s="220" t="s">
        <v>1266</v>
      </c>
      <c r="F674" s="215"/>
      <c r="G674" s="215"/>
      <c r="H674" s="279">
        <v>102040</v>
      </c>
      <c r="I674" s="510" t="s">
        <v>507</v>
      </c>
      <c r="J674" s="231"/>
      <c r="K674" s="231"/>
      <c r="L674" s="231"/>
      <c r="M674" s="231"/>
      <c r="N674" s="231"/>
      <c r="O674" s="231"/>
      <c r="P674" s="231"/>
      <c r="Q674" s="231"/>
      <c r="R674" s="231"/>
      <c r="S674" s="231"/>
      <c r="T674" s="231"/>
      <c r="U674" s="231"/>
      <c r="V674" s="231"/>
      <c r="W674" s="231"/>
      <c r="X674" s="231"/>
      <c r="Y674" s="231"/>
      <c r="Z674" s="231"/>
      <c r="AA674" s="231"/>
    </row>
    <row r="675" spans="1:27" s="268" customFormat="1" outlineLevel="1">
      <c r="A675" s="215"/>
      <c r="B675" s="215"/>
      <c r="C675" s="220"/>
      <c r="D675" s="424"/>
      <c r="E675" s="220"/>
      <c r="F675" s="215"/>
      <c r="G675" s="215"/>
      <c r="H675" s="279"/>
      <c r="I675" s="510"/>
      <c r="J675" s="231"/>
      <c r="K675" s="231"/>
      <c r="L675" s="231"/>
      <c r="M675" s="231"/>
      <c r="N675" s="231"/>
      <c r="O675" s="231"/>
      <c r="P675" s="231"/>
      <c r="Q675" s="231"/>
      <c r="R675" s="231"/>
      <c r="S675" s="231"/>
      <c r="T675" s="231"/>
      <c r="U675" s="231"/>
      <c r="V675" s="231"/>
      <c r="W675" s="231"/>
      <c r="X675" s="231"/>
      <c r="Y675" s="231"/>
      <c r="Z675" s="231"/>
      <c r="AA675" s="231"/>
    </row>
    <row r="676" spans="1:27" outlineLevel="1">
      <c r="A676" s="212"/>
      <c r="B676" s="212" t="s">
        <v>1302</v>
      </c>
      <c r="C676" s="212"/>
      <c r="D676" s="429"/>
      <c r="E676" s="212"/>
      <c r="F676" s="590">
        <f>SUM(H677:H694)</f>
        <v>8459000</v>
      </c>
      <c r="G676" s="541"/>
      <c r="H676" s="218" t="s">
        <v>507</v>
      </c>
      <c r="I676" s="218"/>
      <c r="J676" s="231"/>
      <c r="K676" s="231"/>
      <c r="L676" s="231"/>
      <c r="M676" s="231"/>
      <c r="N676" s="231"/>
      <c r="O676" s="231"/>
      <c r="P676" s="231"/>
      <c r="Q676" s="231"/>
      <c r="R676" s="231"/>
      <c r="S676" s="231"/>
      <c r="T676" s="231"/>
      <c r="U676" s="231"/>
      <c r="V676" s="231"/>
      <c r="W676" s="231"/>
      <c r="X676" s="231"/>
      <c r="Y676" s="231"/>
      <c r="Z676" s="231"/>
      <c r="AA676" s="231"/>
    </row>
    <row r="677" spans="1:27" outlineLevel="1">
      <c r="A677" s="220"/>
      <c r="B677" s="220"/>
      <c r="C677" s="281" t="s">
        <v>869</v>
      </c>
      <c r="D677" s="417" t="s">
        <v>1212</v>
      </c>
      <c r="E677" s="409" t="s">
        <v>870</v>
      </c>
      <c r="F677" s="281"/>
      <c r="G677" s="281"/>
      <c r="H677" s="278">
        <v>3270000</v>
      </c>
      <c r="I677" s="505" t="s">
        <v>507</v>
      </c>
      <c r="J677" s="228"/>
      <c r="K677" s="228"/>
      <c r="L677" s="228"/>
      <c r="M677" s="228"/>
      <c r="N677" s="228"/>
      <c r="O677" s="228"/>
      <c r="P677" s="228"/>
      <c r="Q677" s="228"/>
      <c r="R677" s="228"/>
      <c r="S677" s="228"/>
      <c r="T677" s="228"/>
      <c r="U677" s="228"/>
      <c r="V677" s="228"/>
      <c r="W677" s="228"/>
      <c r="X677" s="228"/>
      <c r="Y677" s="228"/>
      <c r="Z677" s="228"/>
      <c r="AA677" s="228"/>
    </row>
    <row r="678" spans="1:27">
      <c r="C678" s="236" t="s">
        <v>855</v>
      </c>
      <c r="D678" s="417" t="s">
        <v>1213</v>
      </c>
      <c r="E678" s="421" t="s">
        <v>871</v>
      </c>
      <c r="F678" s="236"/>
      <c r="G678" s="236"/>
      <c r="H678" s="278">
        <v>180000</v>
      </c>
      <c r="I678" s="505" t="s">
        <v>507</v>
      </c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</row>
    <row r="679" spans="1:27" s="268" customFormat="1">
      <c r="A679" s="405"/>
      <c r="B679" s="405"/>
      <c r="C679" s="236" t="s">
        <v>847</v>
      </c>
      <c r="D679" s="417" t="s">
        <v>1271</v>
      </c>
      <c r="E679" s="421" t="s">
        <v>883</v>
      </c>
      <c r="F679" s="236"/>
      <c r="G679" s="236"/>
      <c r="H679" s="278">
        <v>500000</v>
      </c>
      <c r="I679" s="505" t="s">
        <v>507</v>
      </c>
      <c r="J679" s="405"/>
      <c r="K679" s="405"/>
      <c r="L679" s="405"/>
      <c r="M679" s="405"/>
      <c r="N679" s="405"/>
      <c r="O679" s="405"/>
      <c r="P679" s="405"/>
      <c r="Q679" s="405"/>
      <c r="R679" s="405"/>
      <c r="S679" s="405"/>
      <c r="T679" s="405"/>
      <c r="U679" s="405"/>
      <c r="V679" s="405"/>
      <c r="W679" s="405"/>
      <c r="X679" s="405"/>
      <c r="Y679" s="405"/>
      <c r="Z679" s="405"/>
      <c r="AA679" s="405"/>
    </row>
    <row r="680" spans="1:27" s="268" customFormat="1">
      <c r="A680" s="405"/>
      <c r="B680" s="405"/>
      <c r="C680" s="281" t="s">
        <v>889</v>
      </c>
      <c r="D680" s="417" t="s">
        <v>1272</v>
      </c>
      <c r="E680" s="409" t="s">
        <v>1278</v>
      </c>
      <c r="F680" s="281"/>
      <c r="G680" s="281"/>
      <c r="I680" s="512"/>
      <c r="J680" s="405"/>
      <c r="K680" s="405"/>
      <c r="L680" s="405"/>
      <c r="M680" s="405"/>
      <c r="N680" s="405"/>
      <c r="O680" s="405"/>
      <c r="P680" s="405"/>
      <c r="Q680" s="405"/>
      <c r="R680" s="405"/>
      <c r="S680" s="405"/>
      <c r="T680" s="405"/>
      <c r="U680" s="405"/>
      <c r="V680" s="405"/>
      <c r="W680" s="405"/>
      <c r="X680" s="405"/>
      <c r="Y680" s="405"/>
      <c r="Z680" s="405"/>
      <c r="AA680" s="405"/>
    </row>
    <row r="681" spans="1:27" s="268" customFormat="1">
      <c r="A681" s="405"/>
      <c r="B681" s="405"/>
      <c r="C681" s="281"/>
      <c r="D681" s="417"/>
      <c r="E681" s="409" t="s">
        <v>1279</v>
      </c>
      <c r="F681" s="281"/>
      <c r="G681" s="281"/>
      <c r="H681" s="423">
        <v>489700</v>
      </c>
      <c r="I681" s="504" t="s">
        <v>507</v>
      </c>
      <c r="J681" s="405"/>
      <c r="K681" s="405"/>
      <c r="L681" s="405"/>
      <c r="M681" s="405"/>
      <c r="N681" s="405"/>
      <c r="O681" s="405"/>
      <c r="P681" s="405"/>
      <c r="Q681" s="405"/>
      <c r="R681" s="405"/>
      <c r="S681" s="405"/>
      <c r="T681" s="405"/>
      <c r="U681" s="405"/>
      <c r="V681" s="405"/>
      <c r="W681" s="405"/>
      <c r="X681" s="405"/>
      <c r="Y681" s="405"/>
      <c r="Z681" s="405"/>
      <c r="AA681" s="405"/>
    </row>
    <row r="682" spans="1:27" s="268" customFormat="1">
      <c r="A682" s="405"/>
      <c r="B682" s="405"/>
      <c r="C682" s="236" t="s">
        <v>884</v>
      </c>
      <c r="D682" s="417" t="s">
        <v>1273</v>
      </c>
      <c r="E682" s="421" t="s">
        <v>885</v>
      </c>
      <c r="F682" s="236"/>
      <c r="G682" s="236"/>
      <c r="H682" s="423">
        <v>585200</v>
      </c>
      <c r="I682" s="505" t="s">
        <v>507</v>
      </c>
      <c r="J682" s="405"/>
      <c r="K682" s="405"/>
      <c r="L682" s="405"/>
      <c r="M682" s="405"/>
      <c r="N682" s="405"/>
      <c r="O682" s="405"/>
      <c r="P682" s="405"/>
      <c r="Q682" s="405"/>
      <c r="R682" s="405"/>
      <c r="S682" s="405"/>
      <c r="T682" s="405"/>
      <c r="U682" s="405"/>
      <c r="V682" s="405"/>
      <c r="W682" s="405"/>
      <c r="X682" s="405"/>
      <c r="Y682" s="405"/>
      <c r="Z682" s="405"/>
      <c r="AA682" s="405"/>
    </row>
    <row r="683" spans="1:27" s="268" customFormat="1">
      <c r="A683" s="405"/>
      <c r="B683" s="405"/>
      <c r="C683" s="236" t="s">
        <v>886</v>
      </c>
      <c r="D683" s="417" t="s">
        <v>1267</v>
      </c>
      <c r="E683" s="421" t="s">
        <v>1280</v>
      </c>
      <c r="F683" s="236"/>
      <c r="G683" s="236"/>
      <c r="I683" s="512"/>
      <c r="J683" s="405"/>
      <c r="K683" s="405"/>
      <c r="L683" s="405"/>
      <c r="M683" s="405"/>
      <c r="N683" s="405"/>
      <c r="O683" s="405"/>
      <c r="P683" s="405"/>
      <c r="Q683" s="405"/>
      <c r="R683" s="405"/>
      <c r="S683" s="405"/>
      <c r="T683" s="405"/>
      <c r="U683" s="405"/>
      <c r="V683" s="405"/>
      <c r="W683" s="405"/>
      <c r="X683" s="405"/>
      <c r="Y683" s="405"/>
      <c r="Z683" s="405"/>
      <c r="AA683" s="405"/>
    </row>
    <row r="684" spans="1:27" s="268" customFormat="1">
      <c r="A684" s="405"/>
      <c r="B684" s="405"/>
      <c r="C684" s="236"/>
      <c r="D684" s="417"/>
      <c r="E684" s="421" t="s">
        <v>1281</v>
      </c>
      <c r="F684" s="236"/>
      <c r="G684" s="236"/>
      <c r="H684" s="278">
        <v>514600</v>
      </c>
      <c r="I684" s="505" t="s">
        <v>507</v>
      </c>
      <c r="J684" s="405"/>
      <c r="K684" s="405"/>
      <c r="L684" s="405"/>
      <c r="M684" s="405"/>
      <c r="N684" s="405"/>
      <c r="O684" s="405"/>
      <c r="P684" s="405"/>
      <c r="Q684" s="405"/>
      <c r="R684" s="405"/>
      <c r="S684" s="405"/>
      <c r="T684" s="405"/>
      <c r="U684" s="405"/>
      <c r="V684" s="405"/>
      <c r="W684" s="405"/>
      <c r="X684" s="405"/>
      <c r="Y684" s="405"/>
      <c r="Z684" s="405"/>
      <c r="AA684" s="405"/>
    </row>
    <row r="685" spans="1:27">
      <c r="A685" s="405"/>
      <c r="B685" s="405"/>
      <c r="C685" s="236" t="s">
        <v>887</v>
      </c>
      <c r="D685" s="417" t="s">
        <v>1268</v>
      </c>
      <c r="E685" s="421" t="s">
        <v>888</v>
      </c>
      <c r="F685" s="236"/>
      <c r="G685" s="236"/>
      <c r="H685" s="278">
        <v>300000</v>
      </c>
      <c r="I685" s="282" t="s">
        <v>507</v>
      </c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  <c r="AA685" s="210"/>
    </row>
    <row r="686" spans="1:27" s="268" customFormat="1">
      <c r="A686" s="439"/>
      <c r="B686" s="439"/>
      <c r="C686" s="421" t="s">
        <v>1403</v>
      </c>
      <c r="D686" s="417" t="s">
        <v>1269</v>
      </c>
      <c r="E686" s="421" t="s">
        <v>1404</v>
      </c>
      <c r="F686" s="236"/>
      <c r="G686" s="236"/>
      <c r="H686" s="278">
        <v>90000</v>
      </c>
      <c r="I686" s="282" t="s">
        <v>507</v>
      </c>
      <c r="J686" s="439"/>
      <c r="K686" s="439"/>
      <c r="L686" s="439"/>
      <c r="M686" s="439"/>
      <c r="N686" s="439"/>
      <c r="O686" s="439"/>
      <c r="P686" s="439"/>
      <c r="Q686" s="439"/>
      <c r="R686" s="439"/>
      <c r="S686" s="439"/>
      <c r="T686" s="439"/>
      <c r="U686" s="439"/>
      <c r="V686" s="439"/>
      <c r="W686" s="439"/>
      <c r="X686" s="439"/>
      <c r="Y686" s="439"/>
      <c r="Z686" s="439"/>
      <c r="AA686" s="439"/>
    </row>
    <row r="687" spans="1:27">
      <c r="C687" s="421" t="s">
        <v>872</v>
      </c>
      <c r="D687" s="417" t="s">
        <v>1270</v>
      </c>
      <c r="E687" s="421" t="s">
        <v>1282</v>
      </c>
      <c r="F687" s="236"/>
      <c r="G687" s="236"/>
      <c r="H687" s="211"/>
      <c r="I687" s="211"/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  <c r="AA687" s="210"/>
    </row>
    <row r="688" spans="1:27" s="268" customFormat="1">
      <c r="A688" s="405"/>
      <c r="B688" s="405"/>
      <c r="C688" s="421"/>
      <c r="D688" s="417"/>
      <c r="E688" s="421" t="s">
        <v>1283</v>
      </c>
      <c r="F688" s="236"/>
      <c r="G688" s="236"/>
      <c r="H688" s="278">
        <v>115100</v>
      </c>
      <c r="I688" s="282" t="s">
        <v>507</v>
      </c>
      <c r="J688" s="405"/>
      <c r="K688" s="405"/>
      <c r="L688" s="405"/>
      <c r="M688" s="405"/>
      <c r="N688" s="405"/>
      <c r="O688" s="405"/>
      <c r="P688" s="405"/>
      <c r="Q688" s="405"/>
      <c r="R688" s="405"/>
      <c r="S688" s="405"/>
      <c r="T688" s="405"/>
      <c r="U688" s="405"/>
      <c r="V688" s="405"/>
      <c r="W688" s="405"/>
      <c r="X688" s="405"/>
      <c r="Y688" s="405"/>
      <c r="Z688" s="405"/>
      <c r="AA688" s="405"/>
    </row>
    <row r="689" spans="1:27">
      <c r="C689" s="421" t="s">
        <v>873</v>
      </c>
      <c r="D689" s="417" t="s">
        <v>1274</v>
      </c>
      <c r="E689" s="421" t="s">
        <v>874</v>
      </c>
      <c r="F689" s="236"/>
      <c r="G689" s="236"/>
      <c r="H689" s="278">
        <v>20000</v>
      </c>
      <c r="I689" s="282" t="s">
        <v>507</v>
      </c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</row>
    <row r="690" spans="1:27">
      <c r="C690" s="421" t="s">
        <v>875</v>
      </c>
      <c r="D690" s="424" t="s">
        <v>1275</v>
      </c>
      <c r="E690" s="421" t="s">
        <v>876</v>
      </c>
      <c r="F690" s="236"/>
      <c r="G690" s="236"/>
      <c r="H690" s="278">
        <v>1423800</v>
      </c>
      <c r="I690" s="282" t="s">
        <v>507</v>
      </c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0"/>
    </row>
    <row r="691" spans="1:27">
      <c r="C691" s="421" t="s">
        <v>877</v>
      </c>
      <c r="D691" s="417" t="s">
        <v>1276</v>
      </c>
      <c r="E691" s="421" t="s">
        <v>878</v>
      </c>
      <c r="F691" s="236"/>
      <c r="G691" s="236"/>
      <c r="H691" s="278">
        <v>393600</v>
      </c>
      <c r="I691" s="282" t="s">
        <v>507</v>
      </c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0"/>
    </row>
    <row r="692" spans="1:27">
      <c r="C692" s="421" t="s">
        <v>879</v>
      </c>
      <c r="D692" s="417" t="s">
        <v>1277</v>
      </c>
      <c r="E692" s="421" t="s">
        <v>880</v>
      </c>
      <c r="F692" s="236"/>
      <c r="G692" s="236"/>
      <c r="H692" s="278">
        <v>10000</v>
      </c>
      <c r="I692" s="282" t="s">
        <v>507</v>
      </c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  <c r="AA692" s="210"/>
    </row>
    <row r="693" spans="1:27">
      <c r="C693" s="421" t="s">
        <v>881</v>
      </c>
      <c r="D693" s="417" t="s">
        <v>1373</v>
      </c>
      <c r="E693" s="421" t="s">
        <v>882</v>
      </c>
      <c r="F693" s="236"/>
      <c r="G693" s="236"/>
      <c r="H693" s="278">
        <v>567000</v>
      </c>
      <c r="I693" s="282" t="s">
        <v>507</v>
      </c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</row>
    <row r="694" spans="1:27">
      <c r="C694" s="236"/>
      <c r="D694" s="417"/>
      <c r="E694" s="421"/>
      <c r="F694" s="236"/>
      <c r="G694" s="236"/>
      <c r="H694" s="278"/>
      <c r="I694" s="282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</row>
    <row r="695" spans="1:27" s="268" customFormat="1">
      <c r="A695" s="405"/>
      <c r="B695" s="212" t="s">
        <v>1303</v>
      </c>
      <c r="C695" s="425"/>
      <c r="D695" s="417"/>
      <c r="E695" s="421"/>
      <c r="F695" s="236"/>
      <c r="G695" s="236"/>
      <c r="H695" s="278"/>
      <c r="I695" s="282"/>
      <c r="J695" s="405"/>
      <c r="K695" s="405"/>
      <c r="L695" s="405"/>
      <c r="M695" s="405"/>
      <c r="N695" s="405"/>
      <c r="O695" s="405"/>
      <c r="P695" s="405"/>
      <c r="Q695" s="405"/>
      <c r="R695" s="405"/>
      <c r="S695" s="405"/>
      <c r="T695" s="405"/>
      <c r="U695" s="405"/>
      <c r="V695" s="405"/>
      <c r="W695" s="405"/>
      <c r="X695" s="405"/>
      <c r="Y695" s="405"/>
      <c r="Z695" s="405"/>
      <c r="AA695" s="405"/>
    </row>
    <row r="696" spans="1:27" s="268" customFormat="1">
      <c r="A696" s="405"/>
      <c r="B696" s="212" t="s">
        <v>1287</v>
      </c>
      <c r="C696" s="212"/>
      <c r="D696" s="429"/>
      <c r="E696" s="212"/>
      <c r="F696" s="212"/>
      <c r="G696" s="594">
        <f>F697</f>
        <v>160000</v>
      </c>
      <c r="H696" s="541"/>
      <c r="I696" s="269" t="s">
        <v>507</v>
      </c>
      <c r="J696" s="405"/>
      <c r="K696" s="405"/>
      <c r="L696" s="405"/>
      <c r="M696" s="405"/>
      <c r="N696" s="405"/>
      <c r="O696" s="405"/>
      <c r="P696" s="405"/>
      <c r="Q696" s="405"/>
      <c r="R696" s="405"/>
      <c r="S696" s="405"/>
      <c r="T696" s="405"/>
      <c r="U696" s="405"/>
      <c r="V696" s="405"/>
      <c r="W696" s="405"/>
      <c r="X696" s="405"/>
      <c r="Y696" s="405"/>
      <c r="Z696" s="405"/>
      <c r="AA696" s="405"/>
    </row>
    <row r="697" spans="1:27" s="268" customFormat="1">
      <c r="A697" s="405"/>
      <c r="B697" s="212" t="s">
        <v>799</v>
      </c>
      <c r="C697" s="212"/>
      <c r="D697" s="429"/>
      <c r="E697" s="212"/>
      <c r="F697" s="590">
        <f>H698</f>
        <v>160000</v>
      </c>
      <c r="G697" s="541"/>
      <c r="H697" s="269" t="s">
        <v>507</v>
      </c>
      <c r="I697" s="212"/>
      <c r="J697" s="405"/>
      <c r="K697" s="405"/>
      <c r="L697" s="405"/>
      <c r="M697" s="405"/>
      <c r="N697" s="405"/>
      <c r="O697" s="405"/>
      <c r="P697" s="405"/>
      <c r="Q697" s="405"/>
      <c r="R697" s="405"/>
      <c r="S697" s="405"/>
      <c r="T697" s="405"/>
      <c r="U697" s="405"/>
      <c r="V697" s="405"/>
      <c r="W697" s="405"/>
      <c r="X697" s="405"/>
      <c r="Y697" s="405"/>
      <c r="Z697" s="405"/>
      <c r="AA697" s="405"/>
    </row>
    <row r="698" spans="1:27" s="268" customFormat="1" ht="20.25" customHeight="1">
      <c r="A698" s="405"/>
      <c r="B698" s="220"/>
      <c r="C698" s="281" t="s">
        <v>891</v>
      </c>
      <c r="D698" s="424"/>
      <c r="E698" s="409" t="s">
        <v>772</v>
      </c>
      <c r="F698" s="220"/>
      <c r="G698" s="220"/>
      <c r="H698" s="278">
        <v>160000</v>
      </c>
      <c r="I698" s="282" t="s">
        <v>507</v>
      </c>
      <c r="J698" s="405"/>
      <c r="K698" s="405"/>
      <c r="L698" s="405"/>
      <c r="M698" s="405"/>
      <c r="N698" s="405"/>
      <c r="O698" s="405"/>
      <c r="P698" s="405"/>
      <c r="Q698" s="405"/>
      <c r="R698" s="405"/>
      <c r="S698" s="405"/>
      <c r="T698" s="405"/>
      <c r="U698" s="405"/>
      <c r="V698" s="405"/>
      <c r="W698" s="405"/>
      <c r="X698" s="405"/>
      <c r="Y698" s="405"/>
      <c r="Z698" s="405"/>
      <c r="AA698" s="405"/>
    </row>
    <row r="699" spans="1:27" s="268" customFormat="1">
      <c r="A699" s="405"/>
      <c r="B699" s="405"/>
      <c r="C699" s="236"/>
      <c r="D699" s="417"/>
      <c r="E699" s="421"/>
      <c r="F699" s="236"/>
      <c r="G699" s="236"/>
      <c r="H699" s="278"/>
      <c r="I699" s="282"/>
      <c r="J699" s="405"/>
      <c r="K699" s="405"/>
      <c r="L699" s="405"/>
      <c r="M699" s="405"/>
      <c r="N699" s="405"/>
      <c r="O699" s="405"/>
      <c r="P699" s="405"/>
      <c r="Q699" s="405"/>
      <c r="R699" s="405"/>
      <c r="S699" s="405"/>
      <c r="T699" s="405"/>
      <c r="U699" s="405"/>
      <c r="V699" s="405"/>
      <c r="W699" s="405"/>
      <c r="X699" s="405"/>
      <c r="Y699" s="405"/>
      <c r="Z699" s="405"/>
      <c r="AA699" s="405"/>
    </row>
    <row r="700" spans="1:27" s="268" customFormat="1">
      <c r="A700" s="405"/>
      <c r="B700" s="212" t="s">
        <v>1304</v>
      </c>
      <c r="C700" s="425"/>
      <c r="D700" s="417"/>
      <c r="E700" s="421"/>
      <c r="F700" s="236"/>
      <c r="G700" s="236"/>
      <c r="H700" s="278"/>
      <c r="I700" s="282"/>
      <c r="J700" s="405"/>
      <c r="K700" s="405"/>
      <c r="L700" s="405"/>
      <c r="M700" s="405"/>
      <c r="N700" s="405"/>
      <c r="O700" s="405"/>
      <c r="P700" s="405"/>
      <c r="Q700" s="405"/>
      <c r="R700" s="405"/>
      <c r="S700" s="405"/>
      <c r="T700" s="405"/>
      <c r="U700" s="405"/>
      <c r="V700" s="405"/>
      <c r="W700" s="405"/>
      <c r="X700" s="405"/>
      <c r="Y700" s="405"/>
      <c r="Z700" s="405"/>
      <c r="AA700" s="405"/>
    </row>
    <row r="701" spans="1:27" s="268" customFormat="1">
      <c r="A701" s="440"/>
      <c r="B701" s="212" t="s">
        <v>1405</v>
      </c>
      <c r="C701" s="440"/>
      <c r="D701" s="440"/>
      <c r="E701" s="440"/>
      <c r="F701" s="236"/>
      <c r="G701" s="236"/>
      <c r="H701" s="278"/>
      <c r="I701" s="282"/>
      <c r="J701" s="440"/>
      <c r="K701" s="440"/>
      <c r="L701" s="440"/>
      <c r="M701" s="440"/>
      <c r="N701" s="440"/>
      <c r="O701" s="440"/>
      <c r="P701" s="440"/>
      <c r="Q701" s="440"/>
      <c r="R701" s="440"/>
      <c r="S701" s="440"/>
      <c r="T701" s="440"/>
      <c r="U701" s="440"/>
      <c r="V701" s="440"/>
      <c r="W701" s="440"/>
      <c r="X701" s="440"/>
      <c r="Y701" s="440"/>
      <c r="Z701" s="440"/>
      <c r="AA701" s="440"/>
    </row>
    <row r="702" spans="1:27">
      <c r="A702" s="223"/>
      <c r="B702" s="422" t="s">
        <v>1285</v>
      </c>
      <c r="C702" s="421"/>
      <c r="D702" s="421"/>
      <c r="E702" s="421"/>
      <c r="F702" s="421"/>
      <c r="G702" s="211"/>
      <c r="H702" s="211"/>
      <c r="I702" s="211"/>
      <c r="J702" s="212"/>
      <c r="K702" s="212"/>
      <c r="L702" s="212"/>
      <c r="M702" s="212"/>
      <c r="N702" s="212"/>
      <c r="O702" s="212"/>
      <c r="P702" s="212"/>
      <c r="Q702" s="212"/>
      <c r="R702" s="212"/>
      <c r="S702" s="212"/>
      <c r="T702" s="212"/>
      <c r="U702" s="212"/>
      <c r="V702" s="212"/>
      <c r="W702" s="212"/>
      <c r="X702" s="212"/>
      <c r="Y702" s="212"/>
      <c r="Z702" s="212"/>
      <c r="AA702" s="212"/>
    </row>
    <row r="703" spans="1:27">
      <c r="A703" s="223"/>
      <c r="B703" s="422" t="s">
        <v>1286</v>
      </c>
      <c r="C703" s="421"/>
      <c r="D703" s="421"/>
      <c r="E703" s="421"/>
      <c r="F703" s="421"/>
      <c r="G703" s="595">
        <f>F704+F731</f>
        <v>292000</v>
      </c>
      <c r="H703" s="595"/>
      <c r="I703" s="426" t="s">
        <v>507</v>
      </c>
      <c r="J703" s="212"/>
      <c r="K703" s="212"/>
      <c r="L703" s="212"/>
      <c r="M703" s="212"/>
      <c r="N703" s="212"/>
      <c r="O703" s="212"/>
      <c r="P703" s="212"/>
      <c r="Q703" s="212"/>
      <c r="R703" s="212"/>
      <c r="S703" s="212"/>
      <c r="T703" s="212"/>
      <c r="U703" s="212"/>
      <c r="V703" s="212"/>
      <c r="W703" s="212"/>
      <c r="X703" s="212"/>
      <c r="Y703" s="212"/>
      <c r="Z703" s="212"/>
      <c r="AA703" s="212"/>
    </row>
    <row r="704" spans="1:27" outlineLevel="1">
      <c r="A704" s="212"/>
      <c r="B704" s="212" t="s">
        <v>799</v>
      </c>
      <c r="C704" s="212"/>
      <c r="D704" s="429"/>
      <c r="E704" s="212"/>
      <c r="F704" s="590">
        <f>H706</f>
        <v>292000</v>
      </c>
      <c r="G704" s="541"/>
      <c r="H704" s="269" t="s">
        <v>507</v>
      </c>
      <c r="I704" s="212"/>
      <c r="J704" s="231"/>
      <c r="K704" s="231"/>
      <c r="L704" s="231"/>
      <c r="M704" s="231"/>
      <c r="N704" s="231"/>
      <c r="O704" s="231"/>
      <c r="P704" s="231"/>
      <c r="Q704" s="231"/>
      <c r="R704" s="231"/>
      <c r="S704" s="231"/>
      <c r="T704" s="231"/>
      <c r="U704" s="231"/>
      <c r="V704" s="231"/>
      <c r="W704" s="231"/>
      <c r="X704" s="231"/>
      <c r="Y704" s="231"/>
      <c r="Z704" s="231"/>
      <c r="AA704" s="231"/>
    </row>
    <row r="705" spans="1:27" outlineLevel="1">
      <c r="A705" s="220"/>
      <c r="B705" s="220"/>
      <c r="C705" s="220" t="s">
        <v>890</v>
      </c>
      <c r="E705" s="409" t="s">
        <v>1284</v>
      </c>
      <c r="F705" s="220"/>
      <c r="G705" s="220"/>
      <c r="H705" s="211"/>
      <c r="I705" s="211"/>
      <c r="J705" s="228"/>
      <c r="K705" s="228"/>
      <c r="L705" s="228"/>
      <c r="M705" s="228"/>
      <c r="N705" s="228"/>
      <c r="O705" s="228"/>
      <c r="P705" s="228"/>
      <c r="Q705" s="228"/>
      <c r="R705" s="228"/>
      <c r="S705" s="228"/>
      <c r="T705" s="228"/>
      <c r="U705" s="228"/>
      <c r="V705" s="228"/>
      <c r="W705" s="228"/>
      <c r="X705" s="228"/>
      <c r="Y705" s="228"/>
      <c r="Z705" s="228"/>
      <c r="AA705" s="228"/>
    </row>
    <row r="706" spans="1:27" s="268" customFormat="1" outlineLevel="1">
      <c r="A706" s="220"/>
      <c r="B706" s="220"/>
      <c r="C706" s="220"/>
      <c r="D706" s="424"/>
      <c r="E706" s="409" t="s">
        <v>1455</v>
      </c>
      <c r="F706" s="220"/>
      <c r="G706" s="220"/>
      <c r="H706" s="278">
        <v>292000</v>
      </c>
      <c r="I706" s="282" t="s">
        <v>507</v>
      </c>
      <c r="J706" s="228"/>
      <c r="K706" s="228"/>
      <c r="L706" s="228"/>
      <c r="M706" s="228"/>
      <c r="N706" s="228"/>
      <c r="O706" s="228"/>
      <c r="P706" s="228"/>
      <c r="Q706" s="228"/>
      <c r="R706" s="228"/>
      <c r="S706" s="228"/>
      <c r="T706" s="228"/>
      <c r="U706" s="228"/>
      <c r="V706" s="228"/>
      <c r="W706" s="228"/>
      <c r="X706" s="228"/>
      <c r="Y706" s="228"/>
      <c r="Z706" s="228"/>
      <c r="AA706" s="228"/>
    </row>
    <row r="707" spans="1:27" s="268" customFormat="1" outlineLevel="1">
      <c r="A707" s="220"/>
      <c r="B707" s="220"/>
      <c r="C707" s="220"/>
      <c r="D707" s="424"/>
      <c r="E707" s="409"/>
      <c r="F707" s="220"/>
      <c r="G707" s="220"/>
      <c r="H707" s="278"/>
      <c r="I707" s="282"/>
      <c r="J707" s="228"/>
      <c r="K707" s="228"/>
      <c r="L707" s="228"/>
      <c r="M707" s="228"/>
      <c r="N707" s="228"/>
      <c r="O707" s="228"/>
      <c r="P707" s="228"/>
      <c r="Q707" s="228"/>
      <c r="R707" s="228"/>
      <c r="S707" s="228"/>
      <c r="T707" s="228"/>
      <c r="U707" s="228"/>
      <c r="V707" s="228"/>
      <c r="W707" s="228"/>
      <c r="X707" s="228"/>
      <c r="Y707" s="228"/>
      <c r="Z707" s="228"/>
      <c r="AA707" s="228"/>
    </row>
    <row r="708" spans="1:27" s="268" customFormat="1" outlineLevel="1">
      <c r="A708" s="220"/>
      <c r="B708" s="220"/>
      <c r="C708" s="220"/>
      <c r="D708" s="424"/>
      <c r="E708" s="409"/>
      <c r="F708" s="220"/>
      <c r="G708" s="220"/>
      <c r="H708" s="278"/>
      <c r="I708" s="282"/>
      <c r="J708" s="228"/>
      <c r="K708" s="228"/>
      <c r="L708" s="228"/>
      <c r="M708" s="228"/>
      <c r="N708" s="228"/>
      <c r="O708" s="228"/>
      <c r="P708" s="228"/>
      <c r="Q708" s="228"/>
      <c r="R708" s="228"/>
      <c r="S708" s="228"/>
      <c r="T708" s="228"/>
      <c r="U708" s="228"/>
      <c r="V708" s="228"/>
      <c r="W708" s="228"/>
      <c r="X708" s="228"/>
      <c r="Y708" s="228"/>
      <c r="Z708" s="228"/>
      <c r="AA708" s="228"/>
    </row>
    <row r="709" spans="1:27" s="268" customFormat="1" outlineLevel="1">
      <c r="A709" s="220"/>
      <c r="B709" s="220"/>
      <c r="C709" s="220"/>
      <c r="D709" s="424"/>
      <c r="E709" s="409"/>
      <c r="F709" s="220"/>
      <c r="G709" s="220"/>
      <c r="H709" s="278"/>
      <c r="I709" s="282"/>
      <c r="J709" s="228"/>
      <c r="K709" s="228"/>
      <c r="L709" s="228"/>
      <c r="M709" s="228"/>
      <c r="N709" s="228"/>
      <c r="O709" s="228"/>
      <c r="P709" s="228"/>
      <c r="Q709" s="228"/>
      <c r="R709" s="228"/>
      <c r="S709" s="228"/>
      <c r="T709" s="228"/>
      <c r="U709" s="228"/>
      <c r="V709" s="228"/>
      <c r="W709" s="228"/>
      <c r="X709" s="228"/>
      <c r="Y709" s="228"/>
      <c r="Z709" s="228"/>
      <c r="AA709" s="228"/>
    </row>
    <row r="710" spans="1:27" s="268" customFormat="1" outlineLevel="1">
      <c r="A710" s="220"/>
      <c r="B710" s="220"/>
      <c r="C710" s="220"/>
      <c r="D710" s="424"/>
      <c r="E710" s="409"/>
      <c r="F710" s="220"/>
      <c r="G710" s="220"/>
      <c r="H710" s="278"/>
      <c r="I710" s="282"/>
      <c r="J710" s="228"/>
      <c r="K710" s="228"/>
      <c r="L710" s="228"/>
      <c r="M710" s="228"/>
      <c r="N710" s="228"/>
      <c r="O710" s="228"/>
      <c r="P710" s="228"/>
      <c r="Q710" s="228"/>
      <c r="R710" s="228"/>
      <c r="S710" s="228"/>
      <c r="T710" s="228"/>
      <c r="U710" s="228"/>
      <c r="V710" s="228"/>
      <c r="W710" s="228"/>
      <c r="X710" s="228"/>
      <c r="Y710" s="228"/>
      <c r="Z710" s="228"/>
      <c r="AA710" s="228"/>
    </row>
    <row r="711" spans="1:27" s="268" customFormat="1" outlineLevel="1">
      <c r="A711" s="220"/>
      <c r="B711" s="220"/>
      <c r="C711" s="220"/>
      <c r="D711" s="424"/>
      <c r="E711" s="409"/>
      <c r="F711" s="220"/>
      <c r="G711" s="220"/>
      <c r="H711" s="278"/>
      <c r="I711" s="282"/>
      <c r="J711" s="228"/>
      <c r="K711" s="228"/>
      <c r="L711" s="228"/>
      <c r="M711" s="228"/>
      <c r="N711" s="228"/>
      <c r="O711" s="228"/>
      <c r="P711" s="228"/>
      <c r="Q711" s="228"/>
      <c r="R711" s="228"/>
      <c r="S711" s="228"/>
      <c r="T711" s="228"/>
      <c r="U711" s="228"/>
      <c r="V711" s="228"/>
      <c r="W711" s="228"/>
      <c r="X711" s="228"/>
      <c r="Y711" s="228"/>
      <c r="Z711" s="228"/>
      <c r="AA711" s="228"/>
    </row>
    <row r="712" spans="1:27" s="268" customFormat="1" outlineLevel="1">
      <c r="A712" s="220"/>
      <c r="B712" s="220"/>
      <c r="C712" s="220"/>
      <c r="D712" s="424"/>
      <c r="E712" s="409"/>
      <c r="F712" s="220"/>
      <c r="G712" s="220"/>
      <c r="H712" s="278"/>
      <c r="I712" s="282"/>
      <c r="J712" s="228"/>
      <c r="K712" s="228"/>
      <c r="L712" s="228"/>
      <c r="M712" s="228"/>
      <c r="N712" s="228"/>
      <c r="O712" s="228"/>
      <c r="P712" s="228"/>
      <c r="Q712" s="228"/>
      <c r="R712" s="228"/>
      <c r="S712" s="228"/>
      <c r="T712" s="228"/>
      <c r="U712" s="228"/>
      <c r="V712" s="228"/>
      <c r="W712" s="228"/>
      <c r="X712" s="228"/>
      <c r="Y712" s="228"/>
      <c r="Z712" s="228"/>
      <c r="AA712" s="228"/>
    </row>
    <row r="713" spans="1:27" s="268" customFormat="1" outlineLevel="1">
      <c r="A713" s="220"/>
      <c r="B713" s="220"/>
      <c r="C713" s="220"/>
      <c r="D713" s="424"/>
      <c r="E713" s="409"/>
      <c r="F713" s="220"/>
      <c r="G713" s="220"/>
      <c r="H713" s="278"/>
      <c r="I713" s="282"/>
      <c r="J713" s="228"/>
      <c r="K713" s="228"/>
      <c r="L713" s="228"/>
      <c r="M713" s="228"/>
      <c r="N713" s="228"/>
      <c r="O713" s="228"/>
      <c r="P713" s="228"/>
      <c r="Q713" s="228"/>
      <c r="R713" s="228"/>
      <c r="S713" s="228"/>
      <c r="T713" s="228"/>
      <c r="U713" s="228"/>
      <c r="V713" s="228"/>
      <c r="W713" s="228"/>
      <c r="X713" s="228"/>
      <c r="Y713" s="228"/>
      <c r="Z713" s="228"/>
      <c r="AA713" s="228"/>
    </row>
    <row r="714" spans="1:27" s="268" customFormat="1" outlineLevel="1">
      <c r="A714" s="220"/>
      <c r="B714" s="220"/>
      <c r="C714" s="220"/>
      <c r="D714" s="424"/>
      <c r="E714" s="409"/>
      <c r="F714" s="220"/>
      <c r="G714" s="220"/>
      <c r="H714" s="278"/>
      <c r="I714" s="282"/>
      <c r="J714" s="228"/>
      <c r="K714" s="228"/>
      <c r="L714" s="228"/>
      <c r="M714" s="228"/>
      <c r="N714" s="228"/>
      <c r="O714" s="228"/>
      <c r="P714" s="228"/>
      <c r="Q714" s="228"/>
      <c r="R714" s="228"/>
      <c r="S714" s="228"/>
      <c r="T714" s="228"/>
      <c r="U714" s="228"/>
      <c r="V714" s="228"/>
      <c r="W714" s="228"/>
      <c r="X714" s="228"/>
      <c r="Y714" s="228"/>
      <c r="Z714" s="228"/>
      <c r="AA714" s="228"/>
    </row>
    <row r="715" spans="1:27">
      <c r="A715" s="223"/>
      <c r="B715" s="211"/>
      <c r="C715" s="211"/>
      <c r="D715" s="402"/>
      <c r="E715" s="211"/>
      <c r="F715" s="211"/>
      <c r="G715" s="211"/>
      <c r="H715" s="211"/>
      <c r="I715" s="211"/>
      <c r="J715" s="212"/>
      <c r="K715" s="212"/>
      <c r="L715" s="212"/>
      <c r="M715" s="212"/>
      <c r="N715" s="212"/>
      <c r="O715" s="212"/>
      <c r="P715" s="212"/>
      <c r="Q715" s="212"/>
      <c r="R715" s="212"/>
      <c r="S715" s="212"/>
      <c r="T715" s="212"/>
      <c r="U715" s="212"/>
      <c r="V715" s="212"/>
      <c r="W715" s="212"/>
      <c r="X715" s="212"/>
      <c r="Y715" s="212"/>
      <c r="Z715" s="212"/>
      <c r="AA715" s="212"/>
    </row>
    <row r="716" spans="1:27" s="268" customFormat="1">
      <c r="A716" s="223"/>
      <c r="D716" s="402"/>
      <c r="J716" s="212"/>
      <c r="K716" s="212"/>
      <c r="L716" s="212"/>
      <c r="M716" s="212"/>
      <c r="N716" s="212"/>
      <c r="O716" s="212"/>
      <c r="P716" s="212"/>
      <c r="Q716" s="212"/>
      <c r="R716" s="212"/>
      <c r="S716" s="212"/>
      <c r="T716" s="212"/>
      <c r="U716" s="212"/>
      <c r="V716" s="212"/>
      <c r="W716" s="212"/>
      <c r="X716" s="212"/>
      <c r="Y716" s="212"/>
      <c r="Z716" s="212"/>
      <c r="AA716" s="212"/>
    </row>
    <row r="717" spans="1:27" s="268" customFormat="1">
      <c r="A717" s="223"/>
      <c r="D717" s="402"/>
      <c r="J717" s="212"/>
      <c r="K717" s="212"/>
      <c r="L717" s="212"/>
      <c r="M717" s="212"/>
      <c r="N717" s="212"/>
      <c r="O717" s="212"/>
      <c r="P717" s="212"/>
      <c r="Q717" s="212"/>
      <c r="R717" s="212"/>
      <c r="S717" s="212"/>
      <c r="T717" s="212"/>
      <c r="U717" s="212"/>
      <c r="V717" s="212"/>
      <c r="W717" s="212"/>
      <c r="X717" s="212"/>
      <c r="Y717" s="212"/>
      <c r="Z717" s="212"/>
      <c r="AA717" s="212"/>
    </row>
    <row r="718" spans="1:27" s="268" customFormat="1">
      <c r="A718" s="223"/>
      <c r="D718" s="402"/>
      <c r="J718" s="212"/>
      <c r="K718" s="212"/>
      <c r="L718" s="212"/>
      <c r="M718" s="212"/>
      <c r="N718" s="212"/>
      <c r="O718" s="212"/>
      <c r="P718" s="212"/>
      <c r="Q718" s="212"/>
      <c r="R718" s="212"/>
      <c r="S718" s="212"/>
      <c r="T718" s="212"/>
      <c r="U718" s="212"/>
      <c r="V718" s="212"/>
      <c r="W718" s="212"/>
      <c r="X718" s="212"/>
      <c r="Y718" s="212"/>
      <c r="Z718" s="212"/>
      <c r="AA718" s="212"/>
    </row>
    <row r="719" spans="1:27" s="268" customFormat="1">
      <c r="A719" s="223"/>
      <c r="D719" s="402"/>
      <c r="J719" s="212"/>
      <c r="K719" s="212"/>
      <c r="L719" s="212"/>
      <c r="M719" s="212"/>
      <c r="N719" s="212"/>
      <c r="O719" s="212"/>
      <c r="P719" s="212"/>
      <c r="Q719" s="212"/>
      <c r="R719" s="212"/>
      <c r="S719" s="212"/>
      <c r="T719" s="212"/>
      <c r="U719" s="212"/>
      <c r="V719" s="212"/>
      <c r="W719" s="212"/>
      <c r="X719" s="212"/>
      <c r="Y719" s="212"/>
      <c r="Z719" s="212"/>
      <c r="AA719" s="212"/>
    </row>
    <row r="720" spans="1:27" s="268" customFormat="1">
      <c r="A720" s="223"/>
      <c r="D720" s="402"/>
      <c r="J720" s="212"/>
      <c r="K720" s="212"/>
      <c r="L720" s="212"/>
      <c r="M720" s="212"/>
      <c r="N720" s="212"/>
      <c r="O720" s="212"/>
      <c r="P720" s="212"/>
      <c r="Q720" s="212"/>
      <c r="R720" s="212"/>
      <c r="S720" s="212"/>
      <c r="T720" s="212"/>
      <c r="U720" s="212"/>
      <c r="V720" s="212"/>
      <c r="W720" s="212"/>
      <c r="X720" s="212"/>
      <c r="Y720" s="212"/>
      <c r="Z720" s="212"/>
      <c r="AA720" s="212"/>
    </row>
    <row r="721" spans="1:27">
      <c r="A721" s="223"/>
      <c r="B721" s="212" t="s">
        <v>773</v>
      </c>
      <c r="C721" s="212"/>
      <c r="D721" s="429"/>
      <c r="E721" s="212"/>
      <c r="F721" s="212"/>
      <c r="G721" s="594">
        <f>SUM(F722,F734)</f>
        <v>502320</v>
      </c>
      <c r="H721" s="541"/>
      <c r="I721" s="218" t="s">
        <v>507</v>
      </c>
      <c r="J721" s="212"/>
      <c r="K721" s="212"/>
      <c r="L721" s="212"/>
      <c r="M721" s="212"/>
      <c r="N721" s="212"/>
      <c r="O721" s="212"/>
      <c r="P721" s="212"/>
      <c r="Q721" s="212"/>
      <c r="R721" s="212"/>
      <c r="S721" s="212"/>
      <c r="T721" s="212"/>
      <c r="U721" s="212"/>
      <c r="V721" s="212"/>
      <c r="W721" s="212"/>
      <c r="X721" s="212"/>
      <c r="Y721" s="212"/>
      <c r="Z721" s="212"/>
      <c r="AA721" s="212"/>
    </row>
    <row r="722" spans="1:27" outlineLevel="1">
      <c r="A722" s="212"/>
      <c r="B722" s="212" t="s">
        <v>839</v>
      </c>
      <c r="C722" s="212"/>
      <c r="D722" s="429"/>
      <c r="E722" s="212"/>
      <c r="F722" s="590">
        <f>F723</f>
        <v>356900</v>
      </c>
      <c r="G722" s="541"/>
      <c r="H722" s="218" t="s">
        <v>507</v>
      </c>
      <c r="I722" s="212"/>
      <c r="J722" s="231"/>
      <c r="K722" s="231"/>
      <c r="L722" s="231"/>
      <c r="M722" s="231"/>
      <c r="N722" s="231"/>
      <c r="O722" s="231"/>
      <c r="P722" s="231"/>
      <c r="Q722" s="231"/>
      <c r="R722" s="231"/>
      <c r="S722" s="231"/>
      <c r="T722" s="231"/>
      <c r="U722" s="231"/>
      <c r="V722" s="231"/>
      <c r="W722" s="231"/>
      <c r="X722" s="231"/>
      <c r="Y722" s="231"/>
      <c r="Z722" s="231"/>
      <c r="AA722" s="231"/>
    </row>
    <row r="723" spans="1:27" outlineLevel="1">
      <c r="A723" s="215"/>
      <c r="B723" s="233" t="s">
        <v>1460</v>
      </c>
      <c r="C723" s="233"/>
      <c r="D723" s="429"/>
      <c r="E723" s="233"/>
      <c r="F723" s="591">
        <f>SUM(F724,F726,F729)</f>
        <v>356900</v>
      </c>
      <c r="G723" s="541"/>
      <c r="H723" s="507" t="s">
        <v>507</v>
      </c>
      <c r="I723" s="233"/>
      <c r="J723" s="231"/>
      <c r="K723" s="231"/>
      <c r="L723" s="231"/>
      <c r="M723" s="231"/>
      <c r="N723" s="231"/>
      <c r="O723" s="231"/>
      <c r="P723" s="231"/>
      <c r="Q723" s="231"/>
      <c r="R723" s="231"/>
      <c r="S723" s="231"/>
      <c r="T723" s="231"/>
      <c r="U723" s="231"/>
      <c r="V723" s="231"/>
      <c r="W723" s="231"/>
      <c r="X723" s="231"/>
      <c r="Y723" s="231"/>
      <c r="Z723" s="231"/>
      <c r="AA723" s="231"/>
    </row>
    <row r="724" spans="1:27" outlineLevel="1">
      <c r="A724" s="215"/>
      <c r="B724" s="233" t="s">
        <v>1461</v>
      </c>
      <c r="C724" s="233"/>
      <c r="D724" s="429"/>
      <c r="E724" s="233"/>
      <c r="F724" s="591">
        <v>11700</v>
      </c>
      <c r="G724" s="541"/>
      <c r="H724" s="507" t="s">
        <v>507</v>
      </c>
      <c r="I724" s="233"/>
      <c r="J724" s="231"/>
      <c r="K724" s="231"/>
      <c r="L724" s="231"/>
      <c r="M724" s="231"/>
      <c r="N724" s="231"/>
      <c r="O724" s="231"/>
      <c r="P724" s="231"/>
      <c r="Q724" s="231"/>
      <c r="R724" s="231"/>
      <c r="S724" s="231"/>
      <c r="T724" s="231"/>
      <c r="U724" s="231"/>
      <c r="V724" s="231"/>
      <c r="W724" s="231"/>
      <c r="X724" s="231"/>
      <c r="Y724" s="231"/>
      <c r="Z724" s="231"/>
      <c r="AA724" s="231"/>
    </row>
    <row r="725" spans="1:27">
      <c r="A725" s="215"/>
      <c r="B725" s="215"/>
      <c r="C725" s="220" t="s">
        <v>1462</v>
      </c>
      <c r="E725" s="211"/>
      <c r="F725" s="215"/>
      <c r="G725" s="215"/>
      <c r="H725" s="508"/>
      <c r="I725" s="283"/>
      <c r="J725" s="212"/>
      <c r="K725" s="212"/>
      <c r="L725" s="212"/>
      <c r="M725" s="212"/>
      <c r="N725" s="212"/>
      <c r="O725" s="212"/>
      <c r="P725" s="212"/>
      <c r="Q725" s="212"/>
      <c r="R725" s="212"/>
      <c r="S725" s="212"/>
      <c r="T725" s="212"/>
      <c r="U725" s="212"/>
      <c r="V725" s="212"/>
      <c r="W725" s="212"/>
      <c r="X725" s="212"/>
      <c r="Y725" s="212"/>
      <c r="Z725" s="212"/>
      <c r="AA725" s="212"/>
    </row>
    <row r="726" spans="1:27">
      <c r="A726" s="215"/>
      <c r="B726" s="233" t="s">
        <v>1463</v>
      </c>
      <c r="C726" s="233"/>
      <c r="D726" s="429"/>
      <c r="E726" s="233"/>
      <c r="F726" s="591">
        <v>48200</v>
      </c>
      <c r="G726" s="541"/>
      <c r="H726" s="507" t="s">
        <v>507</v>
      </c>
      <c r="I726" s="233"/>
      <c r="J726" s="214"/>
      <c r="K726" s="214"/>
      <c r="L726" s="214"/>
      <c r="M726" s="214"/>
      <c r="N726" s="214"/>
      <c r="O726" s="214"/>
      <c r="P726" s="214"/>
      <c r="Q726" s="214"/>
      <c r="R726" s="214"/>
      <c r="S726" s="214"/>
      <c r="T726" s="214"/>
      <c r="U726" s="214"/>
      <c r="V726" s="214"/>
      <c r="W726" s="214"/>
      <c r="X726" s="214"/>
      <c r="Y726" s="214"/>
      <c r="Z726" s="214"/>
      <c r="AA726" s="214"/>
    </row>
    <row r="727" spans="1:27" outlineLevel="1">
      <c r="A727" s="215"/>
      <c r="B727" s="215"/>
      <c r="C727" s="220" t="s">
        <v>1474</v>
      </c>
      <c r="E727" s="211"/>
      <c r="F727" s="215"/>
      <c r="G727" s="215"/>
      <c r="H727" s="279"/>
      <c r="I727" s="283"/>
      <c r="J727" s="231"/>
      <c r="K727" s="231"/>
      <c r="L727" s="231"/>
      <c r="M727" s="231"/>
      <c r="N727" s="231"/>
      <c r="O727" s="231"/>
      <c r="P727" s="231"/>
      <c r="Q727" s="231"/>
      <c r="R727" s="231"/>
      <c r="S727" s="231"/>
      <c r="T727" s="231"/>
      <c r="U727" s="231"/>
      <c r="V727" s="231"/>
      <c r="W727" s="231"/>
      <c r="X727" s="231"/>
      <c r="Y727" s="231"/>
      <c r="Z727" s="231"/>
      <c r="AA727" s="231"/>
    </row>
    <row r="728" spans="1:27" outlineLevel="1">
      <c r="A728" s="215"/>
      <c r="B728" s="215"/>
      <c r="C728" s="220" t="s">
        <v>1491</v>
      </c>
      <c r="E728" s="211"/>
      <c r="F728" s="215"/>
      <c r="G728" s="215"/>
      <c r="H728" s="279"/>
      <c r="I728" s="283"/>
      <c r="J728" s="231"/>
      <c r="K728" s="231"/>
      <c r="L728" s="231"/>
      <c r="M728" s="231"/>
      <c r="N728" s="231"/>
      <c r="O728" s="231"/>
      <c r="P728" s="231"/>
      <c r="Q728" s="231"/>
      <c r="R728" s="231"/>
      <c r="S728" s="231"/>
      <c r="T728" s="231"/>
      <c r="U728" s="231"/>
      <c r="V728" s="231"/>
      <c r="W728" s="231"/>
      <c r="X728" s="231"/>
      <c r="Y728" s="231"/>
      <c r="Z728" s="231"/>
      <c r="AA728" s="231"/>
    </row>
    <row r="729" spans="1:27" outlineLevel="1">
      <c r="A729" s="215"/>
      <c r="B729" s="233" t="s">
        <v>1467</v>
      </c>
      <c r="C729" s="233"/>
      <c r="D729" s="429"/>
      <c r="E729" s="233"/>
      <c r="F729" s="591">
        <v>297000</v>
      </c>
      <c r="G729" s="541"/>
      <c r="H729" s="507" t="s">
        <v>507</v>
      </c>
      <c r="I729" s="233"/>
      <c r="J729" s="231"/>
      <c r="K729" s="231"/>
      <c r="L729" s="231"/>
      <c r="M729" s="231"/>
      <c r="N729" s="231"/>
      <c r="O729" s="231"/>
      <c r="P729" s="231"/>
      <c r="Q729" s="231"/>
      <c r="R729" s="231"/>
      <c r="S729" s="231"/>
      <c r="T729" s="231"/>
      <c r="U729" s="231"/>
      <c r="V729" s="231"/>
      <c r="W729" s="231"/>
      <c r="X729" s="231"/>
      <c r="Y729" s="231"/>
      <c r="Z729" s="231"/>
      <c r="AA729" s="231"/>
    </row>
    <row r="730" spans="1:27" outlineLevel="1">
      <c r="A730" s="215"/>
      <c r="B730" s="215"/>
      <c r="C730" s="220" t="s">
        <v>1523</v>
      </c>
      <c r="E730" s="211"/>
      <c r="F730" s="215"/>
      <c r="G730" s="215"/>
      <c r="H730" s="508"/>
      <c r="I730" s="283"/>
      <c r="J730" s="231"/>
      <c r="K730" s="231"/>
      <c r="L730" s="231"/>
      <c r="M730" s="231"/>
      <c r="N730" s="231"/>
      <c r="O730" s="231"/>
      <c r="P730" s="231"/>
      <c r="Q730" s="231"/>
      <c r="R730" s="231"/>
      <c r="S730" s="231"/>
      <c r="T730" s="231"/>
      <c r="U730" s="231"/>
      <c r="V730" s="231"/>
      <c r="W730" s="231"/>
      <c r="X730" s="231"/>
      <c r="Y730" s="231"/>
      <c r="Z730" s="231"/>
      <c r="AA730" s="231"/>
    </row>
    <row r="731" spans="1:27" outlineLevel="1">
      <c r="A731" s="215"/>
      <c r="B731" s="215"/>
      <c r="C731" s="220" t="s">
        <v>1535</v>
      </c>
      <c r="E731" s="211"/>
      <c r="F731" s="215"/>
      <c r="G731" s="215"/>
      <c r="H731" s="508"/>
      <c r="I731" s="283"/>
      <c r="J731" s="231"/>
      <c r="K731" s="231"/>
      <c r="L731" s="231"/>
      <c r="M731" s="231"/>
      <c r="N731" s="231"/>
      <c r="O731" s="231"/>
      <c r="P731" s="231"/>
      <c r="Q731" s="231"/>
      <c r="R731" s="231"/>
      <c r="S731" s="231"/>
      <c r="T731" s="231"/>
      <c r="U731" s="231"/>
      <c r="V731" s="231"/>
      <c r="W731" s="231"/>
      <c r="X731" s="231"/>
      <c r="Y731" s="231"/>
      <c r="Z731" s="231"/>
      <c r="AA731" s="231"/>
    </row>
    <row r="732" spans="1:27" outlineLevel="1">
      <c r="A732" s="215"/>
      <c r="B732" s="215"/>
      <c r="C732" s="220" t="s">
        <v>1536</v>
      </c>
      <c r="E732" s="281"/>
      <c r="F732" s="215"/>
      <c r="G732" s="215"/>
      <c r="H732" s="508"/>
      <c r="I732" s="283"/>
      <c r="J732" s="231"/>
      <c r="K732" s="231"/>
      <c r="L732" s="231"/>
      <c r="M732" s="231"/>
      <c r="N732" s="231"/>
      <c r="O732" s="231"/>
      <c r="P732" s="231"/>
      <c r="Q732" s="231"/>
      <c r="R732" s="231"/>
      <c r="S732" s="231"/>
      <c r="T732" s="231"/>
      <c r="U732" s="231"/>
      <c r="V732" s="231"/>
      <c r="W732" s="231"/>
      <c r="X732" s="231"/>
      <c r="Y732" s="231"/>
      <c r="Z732" s="231"/>
      <c r="AA732" s="231"/>
    </row>
    <row r="733" spans="1:27" outlineLevel="1">
      <c r="A733" s="215"/>
      <c r="B733" s="215"/>
      <c r="C733" s="220"/>
      <c r="E733" s="281"/>
      <c r="F733" s="215"/>
      <c r="G733" s="215"/>
      <c r="H733" s="508"/>
      <c r="I733" s="283"/>
      <c r="J733" s="231"/>
      <c r="K733" s="231"/>
      <c r="L733" s="231"/>
      <c r="M733" s="231"/>
      <c r="N733" s="231"/>
      <c r="O733" s="231"/>
      <c r="P733" s="231"/>
      <c r="Q733" s="231"/>
      <c r="R733" s="231"/>
      <c r="S733" s="231"/>
      <c r="T733" s="231"/>
      <c r="U733" s="231"/>
      <c r="V733" s="231"/>
      <c r="W733" s="231"/>
      <c r="X733" s="231"/>
      <c r="Y733" s="231"/>
      <c r="Z733" s="231"/>
      <c r="AA733" s="231"/>
    </row>
    <row r="734" spans="1:27" outlineLevel="1">
      <c r="A734" s="212"/>
      <c r="B734" s="212" t="s">
        <v>842</v>
      </c>
      <c r="C734" s="212"/>
      <c r="D734" s="429"/>
      <c r="E734" s="212"/>
      <c r="F734" s="590">
        <f t="shared" ref="F734:F735" si="9">F735</f>
        <v>145420</v>
      </c>
      <c r="G734" s="541"/>
      <c r="H734" s="218" t="s">
        <v>507</v>
      </c>
      <c r="I734" s="212"/>
      <c r="J734" s="231"/>
      <c r="K734" s="231"/>
      <c r="L734" s="231"/>
      <c r="M734" s="231"/>
      <c r="N734" s="231"/>
      <c r="O734" s="231"/>
      <c r="P734" s="231"/>
      <c r="Q734" s="231"/>
      <c r="R734" s="231"/>
      <c r="S734" s="231"/>
      <c r="T734" s="231"/>
      <c r="U734" s="231"/>
      <c r="V734" s="231"/>
      <c r="W734" s="231"/>
      <c r="X734" s="231"/>
      <c r="Y734" s="231"/>
      <c r="Z734" s="231"/>
      <c r="AA734" s="231"/>
    </row>
    <row r="735" spans="1:27" outlineLevel="1">
      <c r="A735" s="215"/>
      <c r="B735" s="233" t="s">
        <v>1395</v>
      </c>
      <c r="C735" s="233"/>
      <c r="D735" s="429"/>
      <c r="E735" s="233"/>
      <c r="F735" s="591">
        <f t="shared" si="9"/>
        <v>145420</v>
      </c>
      <c r="G735" s="541"/>
      <c r="H735" s="507" t="s">
        <v>507</v>
      </c>
      <c r="I735" s="233"/>
      <c r="J735" s="231"/>
      <c r="K735" s="231"/>
      <c r="L735" s="231"/>
      <c r="M735" s="231"/>
      <c r="N735" s="231"/>
      <c r="O735" s="231"/>
      <c r="P735" s="231"/>
      <c r="Q735" s="231"/>
      <c r="R735" s="231"/>
      <c r="S735" s="231"/>
      <c r="T735" s="231"/>
      <c r="U735" s="231"/>
      <c r="V735" s="231"/>
      <c r="W735" s="231"/>
      <c r="X735" s="231"/>
      <c r="Y735" s="231"/>
      <c r="Z735" s="231"/>
      <c r="AA735" s="231"/>
    </row>
    <row r="736" spans="1:27" outlineLevel="1">
      <c r="A736" s="215"/>
      <c r="B736" s="233" t="s">
        <v>1534</v>
      </c>
      <c r="C736" s="233"/>
      <c r="D736" s="429"/>
      <c r="E736" s="233"/>
      <c r="F736" s="591">
        <f>SUM(H738:H743)</f>
        <v>145420</v>
      </c>
      <c r="G736" s="541"/>
      <c r="H736" s="507" t="s">
        <v>507</v>
      </c>
      <c r="I736" s="233"/>
      <c r="J736" s="231"/>
      <c r="K736" s="231"/>
      <c r="L736" s="231"/>
      <c r="M736" s="231"/>
      <c r="N736" s="231"/>
      <c r="O736" s="231"/>
      <c r="P736" s="231"/>
      <c r="Q736" s="231"/>
      <c r="R736" s="231"/>
      <c r="S736" s="231"/>
      <c r="T736" s="231"/>
      <c r="U736" s="231"/>
      <c r="V736" s="231"/>
      <c r="W736" s="231"/>
      <c r="X736" s="231"/>
      <c r="Y736" s="231"/>
      <c r="Z736" s="231"/>
      <c r="AA736" s="231"/>
    </row>
    <row r="737" spans="1:27" outlineLevel="1">
      <c r="A737" s="220"/>
      <c r="B737" s="220"/>
      <c r="C737" s="220" t="s">
        <v>859</v>
      </c>
      <c r="D737" s="511" t="s">
        <v>1212</v>
      </c>
      <c r="E737" s="409" t="s">
        <v>1288</v>
      </c>
      <c r="F737" s="220"/>
      <c r="G737" s="220"/>
      <c r="H737" s="211"/>
      <c r="I737" s="211"/>
      <c r="J737" s="228"/>
      <c r="K737" s="228"/>
      <c r="L737" s="228"/>
      <c r="M737" s="228"/>
      <c r="N737" s="228"/>
      <c r="O737" s="228"/>
      <c r="P737" s="228"/>
      <c r="Q737" s="228"/>
      <c r="R737" s="228"/>
      <c r="S737" s="228"/>
      <c r="T737" s="228"/>
      <c r="U737" s="228"/>
      <c r="V737" s="228"/>
      <c r="W737" s="228"/>
      <c r="X737" s="228"/>
      <c r="Y737" s="228"/>
      <c r="Z737" s="228"/>
      <c r="AA737" s="228"/>
    </row>
    <row r="738" spans="1:27" s="268" customFormat="1" outlineLevel="1">
      <c r="A738" s="220"/>
      <c r="B738" s="220"/>
      <c r="C738" s="220"/>
      <c r="D738" s="511"/>
      <c r="E738" s="409" t="s">
        <v>1211</v>
      </c>
      <c r="F738" s="220"/>
      <c r="G738" s="220"/>
      <c r="H738" s="278"/>
      <c r="I738" s="282"/>
      <c r="J738" s="228"/>
      <c r="K738" s="228"/>
      <c r="L738" s="228"/>
      <c r="M738" s="228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28"/>
      <c r="Y738" s="228"/>
      <c r="Z738" s="228"/>
      <c r="AA738" s="228"/>
    </row>
    <row r="739" spans="1:27" s="268" customFormat="1" outlineLevel="1">
      <c r="A739" s="220"/>
      <c r="B739" s="220"/>
      <c r="C739" s="220"/>
      <c r="D739" s="511"/>
      <c r="E739" s="409" t="s">
        <v>1289</v>
      </c>
      <c r="F739" s="220"/>
      <c r="G739" s="220"/>
      <c r="H739" s="278">
        <v>94400</v>
      </c>
      <c r="I739" s="505" t="s">
        <v>507</v>
      </c>
      <c r="J739" s="228"/>
      <c r="K739" s="228"/>
      <c r="L739" s="228"/>
      <c r="M739" s="228"/>
      <c r="N739" s="228"/>
      <c r="O739" s="228"/>
      <c r="P739" s="228"/>
      <c r="Q739" s="228"/>
      <c r="R739" s="228"/>
      <c r="S739" s="228"/>
      <c r="T739" s="228"/>
      <c r="U739" s="228"/>
      <c r="V739" s="228"/>
      <c r="W739" s="228"/>
      <c r="X739" s="228"/>
      <c r="Y739" s="228"/>
      <c r="Z739" s="228"/>
      <c r="AA739" s="228"/>
    </row>
    <row r="740" spans="1:27" outlineLevel="1">
      <c r="A740" s="220"/>
      <c r="B740" s="220"/>
      <c r="C740" s="220" t="s">
        <v>860</v>
      </c>
      <c r="D740" s="511" t="s">
        <v>1213</v>
      </c>
      <c r="E740" s="409" t="s">
        <v>1290</v>
      </c>
      <c r="F740" s="220"/>
      <c r="G740" s="220"/>
      <c r="H740" s="211"/>
      <c r="I740" s="211"/>
      <c r="J740" s="228"/>
      <c r="K740" s="228"/>
      <c r="L740" s="228"/>
      <c r="M740" s="228"/>
      <c r="N740" s="228"/>
      <c r="O740" s="228"/>
      <c r="P740" s="228"/>
      <c r="Q740" s="228"/>
      <c r="R740" s="228"/>
      <c r="S740" s="228"/>
      <c r="T740" s="228"/>
      <c r="U740" s="228"/>
      <c r="V740" s="228"/>
      <c r="W740" s="228"/>
      <c r="X740" s="228"/>
      <c r="Y740" s="228"/>
      <c r="Z740" s="228"/>
      <c r="AA740" s="228"/>
    </row>
    <row r="741" spans="1:27" outlineLevel="1">
      <c r="A741" s="220"/>
      <c r="B741" s="220"/>
      <c r="C741" s="220"/>
      <c r="E741" s="409" t="s">
        <v>1291</v>
      </c>
      <c r="F741" s="220"/>
      <c r="G741" s="220"/>
      <c r="H741" s="278"/>
      <c r="I741" s="282"/>
      <c r="J741" s="228"/>
      <c r="K741" s="228"/>
      <c r="L741" s="228"/>
      <c r="M741" s="228"/>
      <c r="N741" s="228"/>
      <c r="O741" s="228"/>
      <c r="P741" s="228"/>
      <c r="Q741" s="228"/>
      <c r="R741" s="228"/>
      <c r="S741" s="228"/>
      <c r="T741" s="228"/>
      <c r="U741" s="228"/>
      <c r="V741" s="228"/>
      <c r="W741" s="228"/>
      <c r="X741" s="228"/>
      <c r="Y741" s="228"/>
      <c r="Z741" s="228"/>
      <c r="AA741" s="228"/>
    </row>
    <row r="742" spans="1:27" s="268" customFormat="1" outlineLevel="1">
      <c r="A742" s="220"/>
      <c r="B742" s="220"/>
      <c r="C742" s="220"/>
      <c r="D742" s="424"/>
      <c r="E742" s="409" t="s">
        <v>1292</v>
      </c>
      <c r="F742" s="220"/>
      <c r="G742" s="220"/>
      <c r="H742" s="278"/>
      <c r="I742" s="282"/>
      <c r="J742" s="228"/>
      <c r="K742" s="228"/>
      <c r="L742" s="228"/>
      <c r="M742" s="228"/>
      <c r="N742" s="228"/>
      <c r="O742" s="228"/>
      <c r="P742" s="228"/>
      <c r="Q742" s="228"/>
      <c r="R742" s="228"/>
      <c r="S742" s="228"/>
      <c r="T742" s="228"/>
      <c r="U742" s="228"/>
      <c r="V742" s="228"/>
      <c r="W742" s="228"/>
      <c r="X742" s="228"/>
      <c r="Y742" s="228"/>
      <c r="Z742" s="228"/>
      <c r="AA742" s="228"/>
    </row>
    <row r="743" spans="1:27" s="268" customFormat="1" outlineLevel="1">
      <c r="A743" s="220"/>
      <c r="B743" s="220"/>
      <c r="C743" s="220"/>
      <c r="D743" s="424"/>
      <c r="E743" s="409" t="s">
        <v>1409</v>
      </c>
      <c r="F743" s="220"/>
      <c r="G743" s="220"/>
      <c r="H743" s="278">
        <v>51020</v>
      </c>
      <c r="I743" s="505" t="s">
        <v>507</v>
      </c>
      <c r="J743" s="228"/>
      <c r="K743" s="228"/>
      <c r="L743" s="228"/>
      <c r="M743" s="228"/>
      <c r="N743" s="228"/>
      <c r="O743" s="228"/>
      <c r="P743" s="228"/>
      <c r="Q743" s="228"/>
      <c r="R743" s="228"/>
      <c r="S743" s="228"/>
      <c r="T743" s="228"/>
      <c r="U743" s="228"/>
      <c r="V743" s="228"/>
      <c r="W743" s="228"/>
      <c r="X743" s="228"/>
      <c r="Y743" s="228"/>
      <c r="Z743" s="228"/>
      <c r="AA743" s="228"/>
    </row>
    <row r="744" spans="1:27" s="268" customFormat="1" outlineLevel="1">
      <c r="A744" s="220"/>
      <c r="B744" s="220"/>
      <c r="C744" s="220"/>
      <c r="D744" s="424"/>
      <c r="E744" s="494"/>
      <c r="F744" s="220"/>
      <c r="G744" s="220"/>
      <c r="H744" s="278"/>
      <c r="I744" s="282"/>
      <c r="J744" s="228"/>
      <c r="K744" s="228"/>
      <c r="L744" s="228"/>
      <c r="M744" s="228"/>
      <c r="N744" s="228"/>
      <c r="O744" s="228"/>
      <c r="P744" s="228"/>
      <c r="Q744" s="228"/>
      <c r="R744" s="228"/>
      <c r="S744" s="228"/>
      <c r="T744" s="228"/>
      <c r="U744" s="228"/>
      <c r="V744" s="228"/>
      <c r="W744" s="228"/>
      <c r="X744" s="228"/>
      <c r="Y744" s="228"/>
      <c r="Z744" s="228"/>
      <c r="AA744" s="228"/>
    </row>
    <row r="745" spans="1:27" s="268" customFormat="1" outlineLevel="1">
      <c r="A745" s="220"/>
      <c r="B745" s="220"/>
      <c r="C745" s="220"/>
      <c r="D745" s="424"/>
      <c r="E745" s="494"/>
      <c r="F745" s="220"/>
      <c r="G745" s="220"/>
      <c r="H745" s="278"/>
      <c r="I745" s="282"/>
      <c r="J745" s="228"/>
      <c r="K745" s="228"/>
      <c r="L745" s="228"/>
      <c r="M745" s="228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28"/>
      <c r="Y745" s="228"/>
      <c r="Z745" s="228"/>
      <c r="AA745" s="228"/>
    </row>
    <row r="746" spans="1:27" s="268" customFormat="1" outlineLevel="1">
      <c r="A746" s="220"/>
      <c r="B746" s="220"/>
      <c r="C746" s="220"/>
      <c r="D746" s="424"/>
      <c r="E746" s="494"/>
      <c r="F746" s="220"/>
      <c r="G746" s="220"/>
      <c r="H746" s="278"/>
      <c r="I746" s="282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28"/>
      <c r="AA746" s="228"/>
    </row>
    <row r="747" spans="1:27" s="268" customFormat="1" outlineLevel="1">
      <c r="A747" s="220"/>
      <c r="B747" s="220"/>
      <c r="C747" s="220"/>
      <c r="D747" s="424"/>
      <c r="E747" s="494"/>
      <c r="F747" s="220"/>
      <c r="G747" s="220"/>
      <c r="H747" s="278"/>
      <c r="I747" s="282"/>
      <c r="J747" s="228"/>
      <c r="K747" s="228"/>
      <c r="L747" s="228"/>
      <c r="M747" s="228"/>
      <c r="N747" s="228"/>
      <c r="O747" s="228"/>
      <c r="P747" s="228"/>
      <c r="Q747" s="228"/>
      <c r="R747" s="228"/>
      <c r="S747" s="228"/>
      <c r="T747" s="228"/>
      <c r="U747" s="228"/>
      <c r="V747" s="228"/>
      <c r="W747" s="228"/>
      <c r="X747" s="228"/>
      <c r="Y747" s="228"/>
      <c r="Z747" s="228"/>
      <c r="AA747" s="228"/>
    </row>
    <row r="748" spans="1:27" s="268" customFormat="1" outlineLevel="1">
      <c r="A748" s="220"/>
      <c r="B748" s="220"/>
      <c r="C748" s="220"/>
      <c r="D748" s="424"/>
      <c r="E748" s="494"/>
      <c r="F748" s="220"/>
      <c r="G748" s="220"/>
      <c r="H748" s="278"/>
      <c r="I748" s="282"/>
      <c r="J748" s="228"/>
      <c r="K748" s="228"/>
      <c r="L748" s="228"/>
      <c r="M748" s="228"/>
      <c r="N748" s="228"/>
      <c r="O748" s="228"/>
      <c r="P748" s="228"/>
      <c r="Q748" s="228"/>
      <c r="R748" s="228"/>
      <c r="S748" s="228"/>
      <c r="T748" s="228"/>
      <c r="U748" s="228"/>
      <c r="V748" s="228"/>
      <c r="W748" s="228"/>
      <c r="X748" s="228"/>
      <c r="Y748" s="228"/>
      <c r="Z748" s="228"/>
      <c r="AA748" s="228"/>
    </row>
    <row r="749" spans="1:27" s="268" customFormat="1" outlineLevel="1">
      <c r="A749" s="220"/>
      <c r="B749" s="220"/>
      <c r="C749" s="220"/>
      <c r="D749" s="424"/>
      <c r="E749" s="494"/>
      <c r="F749" s="220"/>
      <c r="G749" s="220"/>
      <c r="H749" s="278"/>
      <c r="I749" s="282"/>
      <c r="J749" s="228"/>
      <c r="K749" s="228"/>
      <c r="L749" s="228"/>
      <c r="M749" s="228"/>
      <c r="N749" s="228"/>
      <c r="O749" s="228"/>
      <c r="P749" s="228"/>
      <c r="Q749" s="228"/>
      <c r="R749" s="228"/>
      <c r="S749" s="228"/>
      <c r="T749" s="228"/>
      <c r="U749" s="228"/>
      <c r="V749" s="228"/>
      <c r="W749" s="228"/>
      <c r="X749" s="228"/>
      <c r="Y749" s="228"/>
      <c r="Z749" s="228"/>
      <c r="AA749" s="228"/>
    </row>
    <row r="750" spans="1:27" s="268" customFormat="1" outlineLevel="1">
      <c r="A750" s="220"/>
      <c r="B750" s="220"/>
      <c r="C750" s="220"/>
      <c r="D750" s="424"/>
      <c r="E750" s="494"/>
      <c r="F750" s="220"/>
      <c r="G750" s="220"/>
      <c r="H750" s="278"/>
      <c r="I750" s="282"/>
      <c r="J750" s="228"/>
      <c r="K750" s="228"/>
      <c r="L750" s="228"/>
      <c r="M750" s="228"/>
      <c r="N750" s="228"/>
      <c r="O750" s="228"/>
      <c r="P750" s="228"/>
      <c r="Q750" s="228"/>
      <c r="R750" s="228"/>
      <c r="S750" s="228"/>
      <c r="T750" s="228"/>
      <c r="U750" s="228"/>
      <c r="V750" s="228"/>
      <c r="W750" s="228"/>
      <c r="X750" s="228"/>
      <c r="Y750" s="228"/>
      <c r="Z750" s="228"/>
      <c r="AA750" s="228"/>
    </row>
    <row r="751" spans="1:27" s="268" customFormat="1" outlineLevel="1">
      <c r="A751" s="220"/>
      <c r="B751" s="220"/>
      <c r="C751" s="220"/>
      <c r="D751" s="424"/>
      <c r="E751" s="494"/>
      <c r="F751" s="220"/>
      <c r="G751" s="220"/>
      <c r="H751" s="278"/>
      <c r="I751" s="282"/>
      <c r="J751" s="228"/>
      <c r="K751" s="228"/>
      <c r="L751" s="228"/>
      <c r="M751" s="228"/>
      <c r="N751" s="228"/>
      <c r="O751" s="228"/>
      <c r="P751" s="228"/>
      <c r="Q751" s="228"/>
      <c r="R751" s="228"/>
      <c r="S751" s="228"/>
      <c r="T751" s="228"/>
      <c r="U751" s="228"/>
      <c r="V751" s="228"/>
      <c r="W751" s="228"/>
      <c r="X751" s="228"/>
      <c r="Y751" s="228"/>
      <c r="Z751" s="228"/>
      <c r="AA751" s="228"/>
    </row>
    <row r="752" spans="1:27" s="268" customFormat="1" outlineLevel="1">
      <c r="A752" s="220"/>
      <c r="B752" s="220"/>
      <c r="C752" s="220"/>
      <c r="D752" s="424"/>
      <c r="E752" s="494"/>
      <c r="F752" s="220"/>
      <c r="G752" s="220"/>
      <c r="H752" s="278"/>
      <c r="I752" s="282"/>
      <c r="J752" s="228"/>
      <c r="K752" s="228"/>
      <c r="L752" s="228"/>
      <c r="M752" s="228"/>
      <c r="N752" s="228"/>
      <c r="O752" s="228"/>
      <c r="P752" s="228"/>
      <c r="Q752" s="228"/>
      <c r="R752" s="228"/>
      <c r="S752" s="228"/>
      <c r="T752" s="228"/>
      <c r="U752" s="228"/>
      <c r="V752" s="228"/>
      <c r="W752" s="228"/>
      <c r="X752" s="228"/>
      <c r="Y752" s="228"/>
      <c r="Z752" s="228"/>
      <c r="AA752" s="228"/>
    </row>
    <row r="753" spans="1:27" s="268" customFormat="1" outlineLevel="1">
      <c r="A753" s="220"/>
      <c r="B753" s="220"/>
      <c r="C753" s="220"/>
      <c r="D753" s="424"/>
      <c r="E753" s="494"/>
      <c r="F753" s="220"/>
      <c r="G753" s="220"/>
      <c r="H753" s="278"/>
      <c r="I753" s="282"/>
      <c r="J753" s="228"/>
      <c r="K753" s="228"/>
      <c r="L753" s="228"/>
      <c r="M753" s="228"/>
      <c r="N753" s="228"/>
      <c r="O753" s="228"/>
      <c r="P753" s="228"/>
      <c r="Q753" s="228"/>
      <c r="R753" s="228"/>
      <c r="S753" s="228"/>
      <c r="T753" s="228"/>
      <c r="U753" s="228"/>
      <c r="V753" s="228"/>
      <c r="W753" s="228"/>
      <c r="X753" s="228"/>
      <c r="Y753" s="228"/>
      <c r="Z753" s="228"/>
      <c r="AA753" s="228"/>
    </row>
    <row r="754" spans="1:27" s="268" customFormat="1" outlineLevel="1">
      <c r="A754" s="220"/>
      <c r="B754" s="220"/>
      <c r="C754" s="220"/>
      <c r="D754" s="424"/>
      <c r="E754" s="494"/>
      <c r="F754" s="220"/>
      <c r="G754" s="220"/>
      <c r="H754" s="278"/>
      <c r="I754" s="282"/>
      <c r="J754" s="228"/>
      <c r="K754" s="228"/>
      <c r="L754" s="228"/>
      <c r="M754" s="228"/>
      <c r="N754" s="228"/>
      <c r="O754" s="228"/>
      <c r="P754" s="228"/>
      <c r="Q754" s="228"/>
      <c r="R754" s="228"/>
      <c r="S754" s="228"/>
      <c r="T754" s="228"/>
      <c r="U754" s="228"/>
      <c r="V754" s="228"/>
      <c r="W754" s="228"/>
      <c r="X754" s="228"/>
      <c r="Y754" s="228"/>
      <c r="Z754" s="228"/>
      <c r="AA754" s="228"/>
    </row>
    <row r="755" spans="1:27" s="268" customFormat="1" outlineLevel="1">
      <c r="A755" s="220"/>
      <c r="B755" s="220"/>
      <c r="C755" s="220"/>
      <c r="D755" s="424"/>
      <c r="E755" s="494"/>
      <c r="F755" s="220"/>
      <c r="G755" s="220"/>
      <c r="H755" s="278"/>
      <c r="I755" s="282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  <c r="U755" s="228"/>
      <c r="V755" s="228"/>
      <c r="W755" s="228"/>
      <c r="X755" s="228"/>
      <c r="Y755" s="228"/>
      <c r="Z755" s="228"/>
      <c r="AA755" s="228"/>
    </row>
    <row r="756" spans="1:27" s="268" customFormat="1" outlineLevel="1">
      <c r="A756" s="220"/>
      <c r="B756" s="220"/>
      <c r="C756" s="220"/>
      <c r="D756" s="424"/>
      <c r="E756" s="530"/>
      <c r="F756" s="220"/>
      <c r="G756" s="220"/>
      <c r="H756" s="278"/>
      <c r="I756" s="282"/>
      <c r="J756" s="228"/>
      <c r="K756" s="228"/>
      <c r="L756" s="228"/>
      <c r="M756" s="228"/>
      <c r="N756" s="228"/>
      <c r="O756" s="228"/>
      <c r="P756" s="228"/>
      <c r="Q756" s="228"/>
      <c r="R756" s="228"/>
      <c r="S756" s="228"/>
      <c r="T756" s="228"/>
      <c r="U756" s="228"/>
      <c r="V756" s="228"/>
      <c r="W756" s="228"/>
      <c r="X756" s="228"/>
      <c r="Y756" s="228"/>
      <c r="Z756" s="228"/>
      <c r="AA756" s="228"/>
    </row>
    <row r="757" spans="1:27">
      <c r="A757" s="223"/>
      <c r="B757" s="212" t="s">
        <v>774</v>
      </c>
      <c r="C757" s="212"/>
      <c r="D757" s="429"/>
      <c r="E757" s="212"/>
      <c r="F757" s="212"/>
      <c r="G757" s="594">
        <f>SUM(F758,F770+F765)</f>
        <v>1417610</v>
      </c>
      <c r="H757" s="541"/>
      <c r="I757" s="218" t="s">
        <v>507</v>
      </c>
      <c r="J757" s="212"/>
      <c r="K757" s="212"/>
      <c r="L757" s="212"/>
      <c r="M757" s="212"/>
      <c r="N757" s="212"/>
      <c r="O757" s="212"/>
      <c r="P757" s="212"/>
      <c r="Q757" s="212"/>
      <c r="R757" s="212"/>
      <c r="S757" s="212"/>
      <c r="T757" s="212"/>
      <c r="U757" s="212"/>
      <c r="V757" s="212"/>
      <c r="W757" s="212"/>
      <c r="X757" s="212"/>
      <c r="Y757" s="212"/>
      <c r="Z757" s="212"/>
      <c r="AA757" s="212"/>
    </row>
    <row r="758" spans="1:27" outlineLevel="1">
      <c r="A758" s="212"/>
      <c r="B758" s="212" t="s">
        <v>839</v>
      </c>
      <c r="C758" s="212"/>
      <c r="D758" s="429"/>
      <c r="E758" s="212"/>
      <c r="F758" s="590">
        <f>F759</f>
        <v>832000</v>
      </c>
      <c r="G758" s="541"/>
      <c r="H758" s="218" t="s">
        <v>507</v>
      </c>
      <c r="I758" s="212"/>
      <c r="J758" s="231"/>
      <c r="K758" s="231"/>
      <c r="L758" s="231"/>
      <c r="M758" s="231"/>
      <c r="N758" s="231"/>
      <c r="O758" s="231"/>
      <c r="P758" s="231"/>
      <c r="Q758" s="231"/>
      <c r="R758" s="231"/>
      <c r="S758" s="231"/>
      <c r="T758" s="231"/>
      <c r="U758" s="231"/>
      <c r="V758" s="231"/>
      <c r="W758" s="231"/>
      <c r="X758" s="231"/>
      <c r="Y758" s="231"/>
      <c r="Z758" s="231"/>
      <c r="AA758" s="231"/>
    </row>
    <row r="759" spans="1:27" outlineLevel="1">
      <c r="A759" s="215"/>
      <c r="B759" s="233" t="s">
        <v>1460</v>
      </c>
      <c r="C759" s="233"/>
      <c r="D759" s="429"/>
      <c r="E759" s="233"/>
      <c r="F759" s="591">
        <f>SUM(F760,F762)</f>
        <v>832000</v>
      </c>
      <c r="G759" s="541"/>
      <c r="H759" s="507" t="s">
        <v>507</v>
      </c>
      <c r="I759" s="233"/>
      <c r="J759" s="231"/>
      <c r="K759" s="231"/>
      <c r="L759" s="231"/>
      <c r="M759" s="231"/>
      <c r="N759" s="231"/>
      <c r="O759" s="231"/>
      <c r="P759" s="231"/>
      <c r="Q759" s="231"/>
      <c r="R759" s="231"/>
      <c r="S759" s="231"/>
      <c r="T759" s="231"/>
      <c r="U759" s="231"/>
      <c r="V759" s="231"/>
      <c r="W759" s="231"/>
      <c r="X759" s="231"/>
      <c r="Y759" s="231"/>
      <c r="Z759" s="231"/>
      <c r="AA759" s="231"/>
    </row>
    <row r="760" spans="1:27" outlineLevel="1">
      <c r="A760" s="215"/>
      <c r="B760" s="233" t="s">
        <v>1473</v>
      </c>
      <c r="C760" s="233"/>
      <c r="D760" s="429"/>
      <c r="E760" s="233"/>
      <c r="F760" s="591">
        <v>820800</v>
      </c>
      <c r="G760" s="541"/>
      <c r="H760" s="507" t="s">
        <v>507</v>
      </c>
      <c r="I760" s="233"/>
      <c r="J760" s="231"/>
      <c r="K760" s="231"/>
      <c r="L760" s="231"/>
      <c r="M760" s="231"/>
      <c r="N760" s="231"/>
      <c r="O760" s="231"/>
      <c r="P760" s="231"/>
      <c r="Q760" s="231"/>
      <c r="R760" s="231"/>
      <c r="S760" s="231"/>
      <c r="T760" s="231"/>
      <c r="U760" s="231"/>
      <c r="V760" s="231"/>
      <c r="W760" s="231"/>
      <c r="X760" s="231"/>
      <c r="Y760" s="231"/>
      <c r="Z760" s="231"/>
      <c r="AA760" s="231"/>
    </row>
    <row r="761" spans="1:27">
      <c r="A761" s="215"/>
      <c r="B761" s="215"/>
      <c r="C761" s="220" t="s">
        <v>1490</v>
      </c>
      <c r="E761" s="211"/>
      <c r="F761" s="215"/>
      <c r="G761" s="215"/>
      <c r="H761" s="508"/>
      <c r="I761" s="283"/>
      <c r="J761" s="212"/>
      <c r="K761" s="212"/>
      <c r="L761" s="212"/>
      <c r="M761" s="212"/>
      <c r="N761" s="212"/>
      <c r="O761" s="212"/>
      <c r="P761" s="212"/>
      <c r="Q761" s="212"/>
      <c r="R761" s="212"/>
      <c r="S761" s="212"/>
      <c r="T761" s="212"/>
      <c r="U761" s="212"/>
      <c r="V761" s="212"/>
      <c r="W761" s="212"/>
      <c r="X761" s="212"/>
      <c r="Y761" s="212"/>
      <c r="Z761" s="212"/>
      <c r="AA761" s="212"/>
    </row>
    <row r="762" spans="1:27" outlineLevel="1">
      <c r="A762" s="215"/>
      <c r="B762" s="234" t="s">
        <v>1537</v>
      </c>
      <c r="C762" s="233"/>
      <c r="D762" s="429"/>
      <c r="E762" s="233"/>
      <c r="F762" s="591">
        <v>11200</v>
      </c>
      <c r="G762" s="541"/>
      <c r="H762" s="507" t="s">
        <v>507</v>
      </c>
      <c r="I762" s="233"/>
      <c r="J762" s="231"/>
      <c r="K762" s="231"/>
      <c r="L762" s="231"/>
      <c r="M762" s="231"/>
      <c r="N762" s="231"/>
      <c r="O762" s="231"/>
      <c r="P762" s="231"/>
      <c r="Q762" s="231"/>
      <c r="R762" s="231"/>
      <c r="S762" s="231"/>
      <c r="T762" s="231"/>
      <c r="U762" s="231"/>
      <c r="V762" s="231"/>
      <c r="W762" s="231"/>
      <c r="X762" s="231"/>
      <c r="Y762" s="231"/>
      <c r="Z762" s="231"/>
      <c r="AA762" s="231"/>
    </row>
    <row r="763" spans="1:27">
      <c r="A763" s="215"/>
      <c r="B763" s="215"/>
      <c r="C763" s="220" t="s">
        <v>1476</v>
      </c>
      <c r="E763" s="211"/>
      <c r="F763" s="215"/>
      <c r="G763" s="215"/>
      <c r="H763" s="508"/>
      <c r="I763" s="283"/>
      <c r="J763" s="212"/>
      <c r="K763" s="212"/>
      <c r="L763" s="212"/>
      <c r="M763" s="212"/>
      <c r="N763" s="212"/>
      <c r="O763" s="212"/>
      <c r="P763" s="212"/>
      <c r="Q763" s="212"/>
      <c r="R763" s="212"/>
      <c r="S763" s="212"/>
      <c r="T763" s="212"/>
      <c r="U763" s="212"/>
      <c r="V763" s="212"/>
      <c r="W763" s="212"/>
      <c r="X763" s="212"/>
      <c r="Y763" s="212"/>
      <c r="Z763" s="212"/>
      <c r="AA763" s="212"/>
    </row>
    <row r="764" spans="1:27" s="268" customFormat="1">
      <c r="A764" s="215"/>
      <c r="B764" s="215"/>
      <c r="C764" s="220"/>
      <c r="D764" s="424"/>
      <c r="E764" s="281"/>
      <c r="F764" s="215"/>
      <c r="G764" s="215"/>
      <c r="H764" s="508"/>
      <c r="I764" s="283"/>
      <c r="J764" s="212"/>
      <c r="K764" s="212"/>
      <c r="L764" s="212"/>
      <c r="M764" s="212"/>
      <c r="N764" s="212"/>
      <c r="O764" s="212"/>
      <c r="P764" s="212"/>
      <c r="Q764" s="212"/>
      <c r="R764" s="212"/>
      <c r="S764" s="212"/>
      <c r="T764" s="212"/>
      <c r="U764" s="212"/>
      <c r="V764" s="212"/>
      <c r="W764" s="212"/>
      <c r="X764" s="212"/>
      <c r="Y764" s="212"/>
      <c r="Z764" s="212"/>
      <c r="AA764" s="212"/>
    </row>
    <row r="765" spans="1:27">
      <c r="A765" s="212"/>
      <c r="B765" s="212" t="s">
        <v>842</v>
      </c>
      <c r="C765" s="212"/>
      <c r="D765" s="429"/>
      <c r="E765" s="212"/>
      <c r="F765" s="593">
        <f t="shared" ref="F765:F766" si="10">F766</f>
        <v>420510</v>
      </c>
      <c r="G765" s="541"/>
      <c r="H765" s="218" t="s">
        <v>507</v>
      </c>
      <c r="I765" s="212"/>
      <c r="J765" s="212"/>
      <c r="K765" s="212"/>
      <c r="L765" s="212"/>
      <c r="M765" s="212"/>
      <c r="N765" s="212"/>
      <c r="O765" s="212"/>
      <c r="P765" s="212"/>
      <c r="Q765" s="212"/>
      <c r="R765" s="212"/>
      <c r="S765" s="212"/>
      <c r="T765" s="212"/>
      <c r="U765" s="212"/>
      <c r="V765" s="212"/>
      <c r="W765" s="212"/>
      <c r="X765" s="212"/>
      <c r="Y765" s="212"/>
      <c r="Z765" s="212"/>
      <c r="AA765" s="212"/>
    </row>
    <row r="766" spans="1:27">
      <c r="A766" s="212"/>
      <c r="B766" s="212" t="s">
        <v>1395</v>
      </c>
      <c r="C766" s="212"/>
      <c r="D766" s="429"/>
      <c r="E766" s="212"/>
      <c r="F766" s="593">
        <f t="shared" si="10"/>
        <v>420510</v>
      </c>
      <c r="G766" s="541"/>
      <c r="H766" s="218" t="s">
        <v>507</v>
      </c>
      <c r="I766" s="212"/>
      <c r="J766" s="232"/>
      <c r="K766" s="232"/>
      <c r="L766" s="232"/>
      <c r="M766" s="232"/>
      <c r="N766" s="232"/>
      <c r="O766" s="232"/>
      <c r="P766" s="232"/>
      <c r="Q766" s="232"/>
      <c r="R766" s="232"/>
      <c r="S766" s="232"/>
      <c r="T766" s="232"/>
      <c r="U766" s="232"/>
      <c r="V766" s="232"/>
      <c r="W766" s="232"/>
      <c r="X766" s="232"/>
      <c r="Y766" s="232"/>
      <c r="Z766" s="232"/>
      <c r="AA766" s="232"/>
    </row>
    <row r="767" spans="1:27">
      <c r="A767" s="212"/>
      <c r="B767" s="212" t="s">
        <v>1534</v>
      </c>
      <c r="C767" s="212"/>
      <c r="D767" s="429"/>
      <c r="E767" s="212"/>
      <c r="F767" s="593">
        <f>H768</f>
        <v>420510</v>
      </c>
      <c r="G767" s="541"/>
      <c r="H767" s="218" t="s">
        <v>507</v>
      </c>
      <c r="I767" s="212"/>
      <c r="J767" s="232"/>
      <c r="K767" s="232"/>
      <c r="L767" s="232"/>
      <c r="M767" s="232"/>
      <c r="N767" s="232"/>
      <c r="O767" s="232"/>
      <c r="P767" s="232"/>
      <c r="Q767" s="232"/>
      <c r="R767" s="232"/>
      <c r="S767" s="232"/>
      <c r="T767" s="232"/>
      <c r="U767" s="232"/>
      <c r="V767" s="232"/>
      <c r="W767" s="232"/>
      <c r="X767" s="232"/>
      <c r="Y767" s="232"/>
      <c r="Z767" s="232"/>
      <c r="AA767" s="232"/>
    </row>
    <row r="768" spans="1:27">
      <c r="C768" s="220" t="s">
        <v>892</v>
      </c>
      <c r="E768" s="281" t="s">
        <v>893</v>
      </c>
      <c r="H768" s="287">
        <v>420510</v>
      </c>
      <c r="I768" s="514" t="s">
        <v>507</v>
      </c>
      <c r="J768" s="222"/>
      <c r="K768" s="222"/>
      <c r="L768" s="222"/>
      <c r="M768" s="222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  <c r="Z768" s="222"/>
      <c r="AA768" s="222"/>
    </row>
    <row r="769" spans="1:27">
      <c r="I769" s="514"/>
      <c r="J769" s="210"/>
      <c r="K769" s="210"/>
      <c r="L769" s="210"/>
      <c r="M769" s="210"/>
      <c r="N769" s="210"/>
      <c r="O769" s="210"/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  <c r="AA769" s="210"/>
    </row>
    <row r="770" spans="1:27" outlineLevel="1">
      <c r="A770" s="212"/>
      <c r="B770" s="212" t="s">
        <v>1302</v>
      </c>
      <c r="C770" s="212"/>
      <c r="D770" s="429"/>
      <c r="E770" s="212"/>
      <c r="F770" s="590">
        <f>H772</f>
        <v>165100</v>
      </c>
      <c r="G770" s="541"/>
      <c r="H770" s="218" t="s">
        <v>507</v>
      </c>
      <c r="I770" s="218"/>
      <c r="J770" s="231"/>
      <c r="K770" s="231"/>
      <c r="L770" s="231"/>
      <c r="M770" s="231"/>
      <c r="N770" s="231"/>
      <c r="O770" s="231"/>
      <c r="P770" s="231"/>
      <c r="Q770" s="231"/>
      <c r="R770" s="231"/>
      <c r="S770" s="231"/>
      <c r="T770" s="231"/>
      <c r="U770" s="231"/>
      <c r="V770" s="231"/>
      <c r="W770" s="231"/>
      <c r="X770" s="231"/>
      <c r="Y770" s="231"/>
      <c r="Z770" s="231"/>
      <c r="AA770" s="231"/>
    </row>
    <row r="771" spans="1:27" outlineLevel="1">
      <c r="A771" s="220"/>
      <c r="B771" s="220"/>
      <c r="C771" s="220" t="s">
        <v>847</v>
      </c>
      <c r="E771" s="409" t="s">
        <v>1293</v>
      </c>
      <c r="F771" s="220"/>
      <c r="G771" s="220"/>
      <c r="H771" s="211"/>
      <c r="I771" s="512"/>
      <c r="J771" s="228"/>
      <c r="K771" s="228"/>
      <c r="L771" s="228"/>
      <c r="M771" s="228"/>
      <c r="N771" s="228"/>
      <c r="O771" s="228"/>
      <c r="P771" s="228"/>
      <c r="Q771" s="228"/>
      <c r="R771" s="228"/>
      <c r="S771" s="228"/>
      <c r="T771" s="228"/>
      <c r="U771" s="228"/>
      <c r="V771" s="228"/>
      <c r="W771" s="228"/>
      <c r="X771" s="228"/>
      <c r="Y771" s="228"/>
      <c r="Z771" s="228"/>
      <c r="AA771" s="228"/>
    </row>
    <row r="772" spans="1:27" s="268" customFormat="1" outlineLevel="1">
      <c r="A772" s="220"/>
      <c r="B772" s="220"/>
      <c r="C772" s="220"/>
      <c r="D772" s="424"/>
      <c r="E772" s="409" t="s">
        <v>1294</v>
      </c>
      <c r="F772" s="220"/>
      <c r="G772" s="220"/>
      <c r="H772" s="278">
        <v>165100</v>
      </c>
      <c r="I772" s="505" t="s">
        <v>507</v>
      </c>
      <c r="J772" s="228"/>
      <c r="K772" s="228"/>
      <c r="L772" s="228"/>
      <c r="M772" s="228"/>
      <c r="N772" s="228"/>
      <c r="O772" s="228"/>
      <c r="P772" s="228"/>
      <c r="Q772" s="228"/>
      <c r="R772" s="228"/>
      <c r="S772" s="228"/>
      <c r="T772" s="228"/>
      <c r="U772" s="228"/>
      <c r="V772" s="228"/>
      <c r="W772" s="228"/>
      <c r="X772" s="228"/>
      <c r="Y772" s="228"/>
      <c r="Z772" s="228"/>
      <c r="AA772" s="228"/>
    </row>
    <row r="773" spans="1:27" s="268" customFormat="1" outlineLevel="1">
      <c r="A773" s="220"/>
      <c r="B773" s="220"/>
      <c r="C773" s="220"/>
      <c r="D773" s="424"/>
      <c r="E773" s="409"/>
      <c r="F773" s="220"/>
      <c r="G773" s="220"/>
      <c r="H773" s="278"/>
      <c r="I773" s="505"/>
      <c r="J773" s="228"/>
      <c r="K773" s="228"/>
      <c r="L773" s="228"/>
      <c r="M773" s="228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28"/>
      <c r="Y773" s="228"/>
      <c r="Z773" s="228"/>
      <c r="AA773" s="228"/>
    </row>
    <row r="774" spans="1:27" s="268" customFormat="1" outlineLevel="1">
      <c r="A774" s="220"/>
      <c r="B774" s="234" t="s">
        <v>1303</v>
      </c>
      <c r="C774" s="220"/>
      <c r="D774" s="424"/>
      <c r="E774" s="409"/>
      <c r="F774" s="220"/>
      <c r="G774" s="220"/>
      <c r="H774" s="278"/>
      <c r="I774" s="505"/>
      <c r="J774" s="228"/>
      <c r="K774" s="228"/>
      <c r="L774" s="228"/>
      <c r="M774" s="228"/>
      <c r="N774" s="228"/>
      <c r="O774" s="228"/>
      <c r="P774" s="228"/>
      <c r="Q774" s="228"/>
      <c r="R774" s="228"/>
      <c r="S774" s="228"/>
      <c r="T774" s="228"/>
      <c r="U774" s="228"/>
      <c r="V774" s="228"/>
      <c r="W774" s="228"/>
      <c r="X774" s="228"/>
      <c r="Y774" s="228"/>
      <c r="Z774" s="228"/>
      <c r="AA774" s="228"/>
    </row>
    <row r="775" spans="1:27">
      <c r="A775" s="223"/>
      <c r="B775" s="212" t="s">
        <v>1295</v>
      </c>
      <c r="C775" s="212"/>
      <c r="D775" s="429"/>
      <c r="E775" s="212"/>
      <c r="F775" s="212"/>
      <c r="G775" s="594">
        <f>F776</f>
        <v>117800</v>
      </c>
      <c r="H775" s="541"/>
      <c r="I775" s="218" t="s">
        <v>507</v>
      </c>
      <c r="J775" s="212"/>
      <c r="K775" s="212"/>
      <c r="L775" s="212"/>
      <c r="M775" s="212"/>
      <c r="N775" s="212"/>
      <c r="O775" s="212"/>
      <c r="P775" s="212"/>
      <c r="Q775" s="212"/>
      <c r="R775" s="212"/>
      <c r="S775" s="212"/>
      <c r="T775" s="212"/>
      <c r="U775" s="212"/>
      <c r="V775" s="212"/>
      <c r="W775" s="212"/>
      <c r="X775" s="212"/>
      <c r="Y775" s="212"/>
      <c r="Z775" s="212"/>
      <c r="AA775" s="212"/>
    </row>
    <row r="776" spans="1:27" outlineLevel="1">
      <c r="A776" s="212"/>
      <c r="B776" s="212" t="s">
        <v>799</v>
      </c>
      <c r="C776" s="212"/>
      <c r="D776" s="429"/>
      <c r="E776" s="212"/>
      <c r="F776" s="590">
        <f>H777</f>
        <v>117800</v>
      </c>
      <c r="G776" s="541"/>
      <c r="H776" s="218" t="s">
        <v>507</v>
      </c>
      <c r="I776" s="218"/>
      <c r="J776" s="231"/>
      <c r="K776" s="231"/>
      <c r="L776" s="231"/>
      <c r="M776" s="231"/>
      <c r="N776" s="231"/>
      <c r="O776" s="231"/>
      <c r="P776" s="231"/>
      <c r="Q776" s="231"/>
      <c r="R776" s="231"/>
      <c r="S776" s="231"/>
      <c r="T776" s="231"/>
      <c r="U776" s="231"/>
      <c r="V776" s="231"/>
      <c r="W776" s="231"/>
      <c r="X776" s="231"/>
      <c r="Y776" s="231"/>
      <c r="Z776" s="231"/>
      <c r="AA776" s="231"/>
    </row>
    <row r="777" spans="1:27" outlineLevel="1">
      <c r="A777" s="220"/>
      <c r="B777" s="220"/>
      <c r="C777" s="220" t="s">
        <v>855</v>
      </c>
      <c r="E777" s="409" t="s">
        <v>775</v>
      </c>
      <c r="F777" s="220"/>
      <c r="G777" s="220"/>
      <c r="H777" s="278">
        <v>117800</v>
      </c>
      <c r="I777" s="505" t="s">
        <v>507</v>
      </c>
      <c r="J777" s="228"/>
      <c r="K777" s="228"/>
      <c r="L777" s="228"/>
      <c r="M777" s="228"/>
      <c r="N777" s="228"/>
      <c r="O777" s="228"/>
      <c r="P777" s="228"/>
      <c r="Q777" s="228"/>
      <c r="R777" s="228"/>
      <c r="S777" s="228"/>
      <c r="T777" s="228"/>
      <c r="U777" s="228"/>
      <c r="V777" s="228"/>
      <c r="W777" s="228"/>
      <c r="X777" s="228"/>
      <c r="Y777" s="228"/>
      <c r="Z777" s="228"/>
      <c r="AA777" s="228"/>
    </row>
    <row r="778" spans="1:27" s="268" customFormat="1" outlineLevel="1">
      <c r="A778" s="220"/>
      <c r="B778" s="220"/>
      <c r="C778" s="220"/>
      <c r="D778" s="424"/>
      <c r="E778" s="441"/>
      <c r="F778" s="220"/>
      <c r="G778" s="220"/>
      <c r="H778" s="278"/>
      <c r="I778" s="505"/>
      <c r="J778" s="228"/>
      <c r="K778" s="228"/>
      <c r="L778" s="228"/>
      <c r="M778" s="228"/>
      <c r="N778" s="228"/>
      <c r="O778" s="228"/>
      <c r="P778" s="228"/>
      <c r="Q778" s="228"/>
      <c r="R778" s="228"/>
      <c r="S778" s="228"/>
      <c r="T778" s="228"/>
      <c r="U778" s="228"/>
      <c r="V778" s="228"/>
      <c r="W778" s="228"/>
      <c r="X778" s="228"/>
      <c r="Y778" s="228"/>
      <c r="Z778" s="228"/>
      <c r="AA778" s="228"/>
    </row>
    <row r="779" spans="1:27" s="268" customFormat="1" outlineLevel="1">
      <c r="A779" s="220"/>
      <c r="B779" s="212" t="s">
        <v>1300</v>
      </c>
      <c r="C779" s="212"/>
      <c r="D779" s="429"/>
      <c r="E779" s="212"/>
      <c r="F779" s="212"/>
      <c r="G779" s="594">
        <f>F780</f>
        <v>100000</v>
      </c>
      <c r="H779" s="541"/>
      <c r="I779" s="218" t="s">
        <v>507</v>
      </c>
      <c r="J779" s="228"/>
      <c r="K779" s="228"/>
      <c r="L779" s="228"/>
      <c r="M779" s="228"/>
      <c r="N779" s="228"/>
      <c r="O779" s="228"/>
      <c r="P779" s="228"/>
      <c r="Q779" s="228"/>
      <c r="R779" s="228"/>
      <c r="S779" s="228"/>
      <c r="T779" s="228"/>
      <c r="U779" s="228"/>
      <c r="V779" s="228"/>
      <c r="W779" s="228"/>
      <c r="X779" s="228"/>
      <c r="Y779" s="228"/>
      <c r="Z779" s="228"/>
      <c r="AA779" s="228"/>
    </row>
    <row r="780" spans="1:27" s="268" customFormat="1" outlineLevel="1">
      <c r="A780" s="220"/>
      <c r="B780" s="212" t="s">
        <v>799</v>
      </c>
      <c r="C780" s="212"/>
      <c r="D780" s="429"/>
      <c r="E780" s="212"/>
      <c r="F780" s="590">
        <f>SUM(H781)</f>
        <v>100000</v>
      </c>
      <c r="G780" s="541"/>
      <c r="H780" s="218" t="s">
        <v>507</v>
      </c>
      <c r="I780" s="218"/>
      <c r="J780" s="228"/>
      <c r="K780" s="228"/>
      <c r="L780" s="228"/>
      <c r="M780" s="228"/>
      <c r="N780" s="228"/>
      <c r="O780" s="228"/>
      <c r="P780" s="228"/>
      <c r="Q780" s="228"/>
      <c r="R780" s="228"/>
      <c r="S780" s="228"/>
      <c r="T780" s="228"/>
      <c r="U780" s="228"/>
      <c r="V780" s="228"/>
      <c r="W780" s="228"/>
      <c r="X780" s="228"/>
      <c r="Y780" s="228"/>
      <c r="Z780" s="228"/>
      <c r="AA780" s="228"/>
    </row>
    <row r="781" spans="1:27" s="268" customFormat="1" outlineLevel="1">
      <c r="A781" s="220"/>
      <c r="B781" s="220"/>
      <c r="C781" s="220" t="s">
        <v>891</v>
      </c>
      <c r="D781" s="424"/>
      <c r="E781" s="409" t="s">
        <v>894</v>
      </c>
      <c r="F781" s="220"/>
      <c r="G781" s="220"/>
      <c r="H781" s="278">
        <v>100000</v>
      </c>
      <c r="I781" s="505" t="s">
        <v>507</v>
      </c>
      <c r="J781" s="228"/>
      <c r="K781" s="228"/>
      <c r="L781" s="228"/>
      <c r="M781" s="228"/>
      <c r="N781" s="228"/>
      <c r="O781" s="228"/>
      <c r="P781" s="228"/>
      <c r="Q781" s="228"/>
      <c r="R781" s="228"/>
      <c r="S781" s="228"/>
      <c r="T781" s="228"/>
      <c r="U781" s="228"/>
      <c r="V781" s="228"/>
      <c r="W781" s="228"/>
      <c r="X781" s="228"/>
      <c r="Y781" s="228"/>
      <c r="Z781" s="228"/>
      <c r="AA781" s="228"/>
    </row>
    <row r="782" spans="1:27" s="268" customFormat="1" outlineLevel="1">
      <c r="A782" s="220"/>
      <c r="B782" s="220"/>
      <c r="C782" s="220"/>
      <c r="D782" s="424"/>
      <c r="E782" s="494"/>
      <c r="F782" s="220"/>
      <c r="G782" s="220"/>
      <c r="H782" s="278"/>
      <c r="I782" s="282"/>
      <c r="J782" s="228"/>
      <c r="K782" s="228"/>
      <c r="L782" s="228"/>
      <c r="M782" s="228"/>
      <c r="N782" s="228"/>
      <c r="O782" s="228"/>
      <c r="P782" s="228"/>
      <c r="Q782" s="228"/>
      <c r="R782" s="228"/>
      <c r="S782" s="228"/>
      <c r="T782" s="228"/>
      <c r="U782" s="228"/>
      <c r="V782" s="228"/>
      <c r="W782" s="228"/>
      <c r="X782" s="228"/>
      <c r="Y782" s="228"/>
      <c r="Z782" s="228"/>
      <c r="AA782" s="228"/>
    </row>
    <row r="783" spans="1:27" s="268" customFormat="1" outlineLevel="1">
      <c r="A783" s="220"/>
      <c r="B783" s="220"/>
      <c r="C783" s="220"/>
      <c r="D783" s="424"/>
      <c r="E783" s="494"/>
      <c r="F783" s="220"/>
      <c r="G783" s="220"/>
      <c r="H783" s="278"/>
      <c r="I783" s="282"/>
      <c r="J783" s="228"/>
      <c r="K783" s="228"/>
      <c r="L783" s="228"/>
      <c r="M783" s="228"/>
      <c r="N783" s="228"/>
      <c r="O783" s="228"/>
      <c r="P783" s="228"/>
      <c r="Q783" s="228"/>
      <c r="R783" s="228"/>
      <c r="S783" s="228"/>
      <c r="T783" s="228"/>
      <c r="U783" s="228"/>
      <c r="V783" s="228"/>
      <c r="W783" s="228"/>
      <c r="X783" s="228"/>
      <c r="Y783" s="228"/>
      <c r="Z783" s="228"/>
      <c r="AA783" s="228"/>
    </row>
    <row r="784" spans="1:27" s="268" customFormat="1" outlineLevel="1">
      <c r="A784" s="220"/>
      <c r="B784" s="220"/>
      <c r="C784" s="220"/>
      <c r="D784" s="424"/>
      <c r="E784" s="497"/>
      <c r="F784" s="220"/>
      <c r="G784" s="220"/>
      <c r="H784" s="278"/>
      <c r="I784" s="282"/>
      <c r="J784" s="228"/>
      <c r="K784" s="228"/>
      <c r="L784" s="228"/>
      <c r="M784" s="228"/>
      <c r="N784" s="228"/>
      <c r="O784" s="228"/>
      <c r="P784" s="228"/>
      <c r="Q784" s="228"/>
      <c r="R784" s="228"/>
      <c r="S784" s="228"/>
      <c r="T784" s="228"/>
      <c r="U784" s="228"/>
      <c r="V784" s="228"/>
      <c r="W784" s="228"/>
      <c r="X784" s="228"/>
      <c r="Y784" s="228"/>
      <c r="Z784" s="228"/>
      <c r="AA784" s="228"/>
    </row>
    <row r="785" spans="1:27" s="268" customFormat="1" outlineLevel="1">
      <c r="A785" s="220"/>
      <c r="B785" s="220"/>
      <c r="C785" s="220"/>
      <c r="D785" s="424"/>
      <c r="E785" s="497"/>
      <c r="F785" s="220"/>
      <c r="G785" s="220"/>
      <c r="H785" s="278"/>
      <c r="I785" s="282"/>
      <c r="J785" s="228"/>
      <c r="K785" s="228"/>
      <c r="L785" s="228"/>
      <c r="M785" s="228"/>
      <c r="N785" s="228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28"/>
      <c r="Z785" s="228"/>
      <c r="AA785" s="228"/>
    </row>
    <row r="786" spans="1:27" s="268" customFormat="1" outlineLevel="1">
      <c r="A786" s="220"/>
      <c r="B786" s="220"/>
      <c r="C786" s="220"/>
      <c r="D786" s="424"/>
      <c r="E786" s="497"/>
      <c r="F786" s="220"/>
      <c r="G786" s="220"/>
      <c r="H786" s="278"/>
      <c r="I786" s="282"/>
      <c r="J786" s="228"/>
      <c r="K786" s="228"/>
      <c r="L786" s="228"/>
      <c r="M786" s="228"/>
      <c r="N786" s="228"/>
      <c r="O786" s="228"/>
      <c r="P786" s="228"/>
      <c r="Q786" s="228"/>
      <c r="R786" s="228"/>
      <c r="S786" s="228"/>
      <c r="T786" s="228"/>
      <c r="U786" s="228"/>
      <c r="V786" s="228"/>
      <c r="W786" s="228"/>
      <c r="X786" s="228"/>
      <c r="Y786" s="228"/>
      <c r="Z786" s="228"/>
      <c r="AA786" s="228"/>
    </row>
    <row r="787" spans="1:27" s="268" customFormat="1" outlineLevel="1">
      <c r="A787" s="220"/>
      <c r="B787" s="220"/>
      <c r="C787" s="220"/>
      <c r="D787" s="424"/>
      <c r="E787" s="494"/>
      <c r="F787" s="220"/>
      <c r="G787" s="220"/>
      <c r="H787" s="278"/>
      <c r="I787" s="282"/>
      <c r="J787" s="228"/>
      <c r="K787" s="228"/>
      <c r="L787" s="228"/>
      <c r="M787" s="228"/>
      <c r="N787" s="228"/>
      <c r="O787" s="228"/>
      <c r="P787" s="228"/>
      <c r="Q787" s="228"/>
      <c r="R787" s="228"/>
      <c r="S787" s="228"/>
      <c r="T787" s="228"/>
      <c r="U787" s="228"/>
      <c r="V787" s="228"/>
      <c r="W787" s="228"/>
      <c r="X787" s="228"/>
      <c r="Y787" s="228"/>
      <c r="Z787" s="228"/>
      <c r="AA787" s="228"/>
    </row>
    <row r="788" spans="1:27" s="268" customFormat="1" outlineLevel="1">
      <c r="A788" s="220"/>
      <c r="B788" s="220"/>
      <c r="C788" s="220"/>
      <c r="D788" s="424"/>
      <c r="E788" s="494"/>
      <c r="F788" s="220"/>
      <c r="G788" s="220"/>
      <c r="H788" s="278"/>
      <c r="I788" s="282"/>
      <c r="J788" s="228"/>
      <c r="K788" s="228"/>
      <c r="L788" s="228"/>
      <c r="M788" s="228"/>
      <c r="N788" s="228"/>
      <c r="O788" s="228"/>
      <c r="P788" s="228"/>
      <c r="Q788" s="228"/>
      <c r="R788" s="228"/>
      <c r="S788" s="228"/>
      <c r="T788" s="228"/>
      <c r="U788" s="228"/>
      <c r="V788" s="228"/>
      <c r="W788" s="228"/>
      <c r="X788" s="228"/>
      <c r="Y788" s="228"/>
      <c r="Z788" s="228"/>
      <c r="AA788" s="228"/>
    </row>
    <row r="789" spans="1:27" s="268" customFormat="1" outlineLevel="1">
      <c r="A789" s="220"/>
      <c r="B789" s="220"/>
      <c r="C789" s="220"/>
      <c r="D789" s="424"/>
      <c r="E789" s="497"/>
      <c r="F789" s="220"/>
      <c r="G789" s="220"/>
      <c r="H789" s="278"/>
      <c r="I789" s="282"/>
      <c r="J789" s="228"/>
      <c r="K789" s="228"/>
      <c r="L789" s="228"/>
      <c r="M789" s="228"/>
      <c r="N789" s="228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28"/>
      <c r="Z789" s="228"/>
      <c r="AA789" s="228"/>
    </row>
    <row r="790" spans="1:27" s="268" customFormat="1" outlineLevel="1">
      <c r="A790" s="220"/>
      <c r="B790" s="220"/>
      <c r="C790" s="220"/>
      <c r="D790" s="424"/>
      <c r="E790" s="522"/>
      <c r="F790" s="220"/>
      <c r="G790" s="220"/>
      <c r="H790" s="278"/>
      <c r="I790" s="282"/>
      <c r="J790" s="228"/>
      <c r="K790" s="228"/>
      <c r="L790" s="228"/>
      <c r="M790" s="228"/>
      <c r="N790" s="228"/>
      <c r="O790" s="228"/>
      <c r="P790" s="228"/>
      <c r="Q790" s="228"/>
      <c r="R790" s="228"/>
      <c r="S790" s="228"/>
      <c r="T790" s="228"/>
      <c r="U790" s="228"/>
      <c r="V790" s="228"/>
      <c r="W790" s="228"/>
      <c r="X790" s="228"/>
      <c r="Y790" s="228"/>
      <c r="Z790" s="228"/>
      <c r="AA790" s="228"/>
    </row>
    <row r="791" spans="1:27" s="268" customFormat="1" outlineLevel="1">
      <c r="A791" s="220"/>
      <c r="B791" s="220"/>
      <c r="C791" s="220"/>
      <c r="D791" s="424"/>
      <c r="E791" s="494"/>
      <c r="F791" s="220"/>
      <c r="G791" s="220"/>
      <c r="H791" s="278"/>
      <c r="I791" s="282"/>
      <c r="J791" s="228"/>
      <c r="K791" s="228"/>
      <c r="L791" s="228"/>
      <c r="M791" s="228"/>
      <c r="N791" s="228"/>
      <c r="O791" s="228"/>
      <c r="P791" s="228"/>
      <c r="Q791" s="228"/>
      <c r="R791" s="228"/>
      <c r="S791" s="228"/>
      <c r="T791" s="228"/>
      <c r="U791" s="228"/>
      <c r="V791" s="228"/>
      <c r="W791" s="228"/>
      <c r="X791" s="228"/>
      <c r="Y791" s="228"/>
      <c r="Z791" s="228"/>
      <c r="AA791" s="228"/>
    </row>
    <row r="792" spans="1:27" s="268" customFormat="1" outlineLevel="1">
      <c r="A792" s="220"/>
      <c r="B792" s="220"/>
      <c r="C792" s="220"/>
      <c r="D792" s="424"/>
      <c r="E792" s="530"/>
      <c r="F792" s="220"/>
      <c r="G792" s="220"/>
      <c r="H792" s="278"/>
      <c r="I792" s="282"/>
      <c r="J792" s="228"/>
      <c r="K792" s="228"/>
      <c r="L792" s="228"/>
      <c r="M792" s="228"/>
      <c r="N792" s="228"/>
      <c r="O792" s="228"/>
      <c r="P792" s="228"/>
      <c r="Q792" s="228"/>
      <c r="R792" s="228"/>
      <c r="S792" s="228"/>
      <c r="T792" s="228"/>
      <c r="U792" s="228"/>
      <c r="V792" s="228"/>
      <c r="W792" s="228"/>
      <c r="X792" s="228"/>
      <c r="Y792" s="228"/>
      <c r="Z792" s="228"/>
      <c r="AA792" s="228"/>
    </row>
    <row r="793" spans="1:27">
      <c r="A793" s="223"/>
      <c r="B793" s="212" t="s">
        <v>776</v>
      </c>
      <c r="C793" s="212"/>
      <c r="D793" s="429"/>
      <c r="E793" s="212"/>
      <c r="F793" s="212"/>
      <c r="G793" s="594">
        <f>SUM(F794,F802)</f>
        <v>213370</v>
      </c>
      <c r="H793" s="541"/>
      <c r="I793" s="218" t="s">
        <v>507</v>
      </c>
      <c r="J793" s="212"/>
      <c r="K793" s="212"/>
      <c r="L793" s="212"/>
      <c r="M793" s="212"/>
      <c r="N793" s="212"/>
      <c r="O793" s="212"/>
      <c r="P793" s="212"/>
      <c r="Q793" s="212"/>
      <c r="R793" s="212"/>
      <c r="S793" s="212"/>
      <c r="T793" s="212"/>
      <c r="U793" s="212"/>
      <c r="V793" s="212"/>
      <c r="W793" s="212"/>
      <c r="X793" s="212"/>
      <c r="Y793" s="212"/>
      <c r="Z793" s="212"/>
      <c r="AA793" s="212"/>
    </row>
    <row r="794" spans="1:27" outlineLevel="1">
      <c r="A794" s="212"/>
      <c r="B794" s="212" t="s">
        <v>839</v>
      </c>
      <c r="C794" s="212"/>
      <c r="D794" s="429"/>
      <c r="E794" s="212"/>
      <c r="F794" s="590">
        <f>F795</f>
        <v>65870</v>
      </c>
      <c r="G794" s="541"/>
      <c r="H794" s="218" t="s">
        <v>507</v>
      </c>
      <c r="I794" s="212"/>
      <c r="J794" s="231"/>
      <c r="K794" s="231"/>
      <c r="L794" s="231"/>
      <c r="M794" s="231"/>
      <c r="N794" s="231"/>
      <c r="O794" s="231"/>
      <c r="P794" s="231"/>
      <c r="Q794" s="231"/>
      <c r="R794" s="231"/>
      <c r="S794" s="231"/>
      <c r="T794" s="231"/>
      <c r="U794" s="231"/>
      <c r="V794" s="231"/>
      <c r="W794" s="231"/>
      <c r="X794" s="231"/>
      <c r="Y794" s="231"/>
      <c r="Z794" s="231"/>
      <c r="AA794" s="231"/>
    </row>
    <row r="795" spans="1:27" outlineLevel="1">
      <c r="A795" s="215"/>
      <c r="B795" s="233" t="s">
        <v>1460</v>
      </c>
      <c r="C795" s="233"/>
      <c r="D795" s="429"/>
      <c r="E795" s="233"/>
      <c r="F795" s="591">
        <f>SUM(F796,F798)</f>
        <v>65870</v>
      </c>
      <c r="G795" s="541"/>
      <c r="H795" s="507" t="s">
        <v>507</v>
      </c>
      <c r="I795" s="233"/>
      <c r="J795" s="231"/>
      <c r="K795" s="231"/>
      <c r="L795" s="231"/>
      <c r="M795" s="231"/>
      <c r="N795" s="231"/>
      <c r="O795" s="231"/>
      <c r="P795" s="231"/>
      <c r="Q795" s="231"/>
      <c r="R795" s="231"/>
      <c r="S795" s="231"/>
      <c r="T795" s="231"/>
      <c r="U795" s="231"/>
      <c r="V795" s="231"/>
      <c r="W795" s="231"/>
      <c r="X795" s="231"/>
      <c r="Y795" s="231"/>
      <c r="Z795" s="231"/>
      <c r="AA795" s="231"/>
    </row>
    <row r="796" spans="1:27" outlineLevel="1">
      <c r="A796" s="215"/>
      <c r="B796" s="233" t="s">
        <v>1473</v>
      </c>
      <c r="C796" s="233"/>
      <c r="D796" s="429"/>
      <c r="E796" s="233"/>
      <c r="F796" s="591">
        <v>17500</v>
      </c>
      <c r="G796" s="541"/>
      <c r="H796" s="507" t="s">
        <v>507</v>
      </c>
      <c r="I796" s="233"/>
      <c r="J796" s="231"/>
      <c r="K796" s="231"/>
      <c r="L796" s="231"/>
      <c r="M796" s="231"/>
      <c r="N796" s="231"/>
      <c r="O796" s="231"/>
      <c r="P796" s="231"/>
      <c r="Q796" s="231"/>
      <c r="R796" s="231"/>
      <c r="S796" s="231"/>
      <c r="T796" s="231"/>
      <c r="U796" s="231"/>
      <c r="V796" s="231"/>
      <c r="W796" s="231"/>
      <c r="X796" s="231"/>
      <c r="Y796" s="231"/>
      <c r="Z796" s="231"/>
      <c r="AA796" s="231"/>
    </row>
    <row r="797" spans="1:27">
      <c r="A797" s="215"/>
      <c r="B797" s="215"/>
      <c r="C797" s="220" t="s">
        <v>1491</v>
      </c>
      <c r="E797" s="211"/>
      <c r="F797" s="215"/>
      <c r="G797" s="215"/>
      <c r="H797" s="508"/>
      <c r="I797" s="283"/>
      <c r="J797" s="212"/>
      <c r="K797" s="212"/>
      <c r="L797" s="212"/>
      <c r="M797" s="212"/>
      <c r="N797" s="212"/>
      <c r="O797" s="212"/>
      <c r="P797" s="212"/>
      <c r="Q797" s="212"/>
      <c r="R797" s="212"/>
      <c r="S797" s="212"/>
      <c r="T797" s="212"/>
      <c r="U797" s="212"/>
      <c r="V797" s="212"/>
      <c r="W797" s="212"/>
      <c r="X797" s="212"/>
      <c r="Y797" s="212"/>
      <c r="Z797" s="212"/>
      <c r="AA797" s="212"/>
    </row>
    <row r="798" spans="1:27" outlineLevel="1">
      <c r="A798" s="215"/>
      <c r="B798" s="233" t="s">
        <v>1538</v>
      </c>
      <c r="C798" s="233"/>
      <c r="D798" s="429"/>
      <c r="E798" s="233"/>
      <c r="F798" s="591">
        <v>48370</v>
      </c>
      <c r="G798" s="541"/>
      <c r="H798" s="507" t="s">
        <v>507</v>
      </c>
      <c r="I798" s="233"/>
      <c r="J798" s="231"/>
      <c r="K798" s="231"/>
      <c r="L798" s="231"/>
      <c r="M798" s="231"/>
      <c r="N798" s="231"/>
      <c r="O798" s="231"/>
      <c r="P798" s="231"/>
      <c r="Q798" s="231"/>
      <c r="R798" s="231"/>
      <c r="S798" s="231"/>
      <c r="T798" s="231"/>
      <c r="U798" s="231"/>
      <c r="V798" s="231"/>
      <c r="W798" s="231"/>
      <c r="X798" s="231"/>
      <c r="Y798" s="231"/>
      <c r="Z798" s="231"/>
      <c r="AA798" s="231"/>
    </row>
    <row r="799" spans="1:27">
      <c r="A799" s="215"/>
      <c r="B799" s="215"/>
      <c r="C799" s="220" t="s">
        <v>1539</v>
      </c>
      <c r="E799" s="211"/>
      <c r="F799" s="215"/>
      <c r="G799" s="215"/>
      <c r="H799" s="508"/>
      <c r="I799" s="283"/>
      <c r="J799" s="212"/>
      <c r="K799" s="212"/>
      <c r="L799" s="212"/>
      <c r="M799" s="212"/>
      <c r="N799" s="212"/>
      <c r="O799" s="212"/>
      <c r="P799" s="212"/>
      <c r="Q799" s="212"/>
      <c r="R799" s="212"/>
      <c r="S799" s="212"/>
      <c r="T799" s="212"/>
      <c r="U799" s="212"/>
      <c r="V799" s="212"/>
      <c r="W799" s="212"/>
      <c r="X799" s="212"/>
      <c r="Y799" s="212"/>
      <c r="Z799" s="212"/>
      <c r="AA799" s="212"/>
    </row>
    <row r="800" spans="1:27">
      <c r="A800" s="215"/>
      <c r="B800" s="215"/>
      <c r="C800" s="220" t="s">
        <v>1540</v>
      </c>
      <c r="E800" s="211"/>
      <c r="F800" s="215"/>
      <c r="G800" s="215"/>
      <c r="H800" s="508"/>
      <c r="I800" s="283"/>
      <c r="J800" s="212"/>
      <c r="K800" s="212"/>
      <c r="L800" s="212"/>
      <c r="M800" s="212"/>
      <c r="N800" s="212"/>
      <c r="O800" s="212"/>
      <c r="P800" s="212"/>
      <c r="Q800" s="212"/>
      <c r="R800" s="212"/>
      <c r="S800" s="212"/>
      <c r="T800" s="212"/>
      <c r="U800" s="212"/>
      <c r="V800" s="212"/>
      <c r="W800" s="212"/>
      <c r="X800" s="212"/>
      <c r="Y800" s="212"/>
      <c r="Z800" s="212"/>
      <c r="AA800" s="212"/>
    </row>
    <row r="801" spans="1:27" s="268" customFormat="1">
      <c r="A801" s="215"/>
      <c r="B801" s="215"/>
      <c r="C801" s="220"/>
      <c r="D801" s="424"/>
      <c r="F801" s="215"/>
      <c r="G801" s="215"/>
      <c r="H801" s="508"/>
      <c r="I801" s="283"/>
      <c r="J801" s="212"/>
      <c r="K801" s="212"/>
      <c r="L801" s="212"/>
      <c r="M801" s="212"/>
      <c r="N801" s="212"/>
      <c r="O801" s="212"/>
      <c r="P801" s="212"/>
      <c r="Q801" s="212"/>
      <c r="R801" s="212"/>
      <c r="S801" s="212"/>
      <c r="T801" s="212"/>
      <c r="U801" s="212"/>
      <c r="V801" s="212"/>
      <c r="W801" s="212"/>
      <c r="X801" s="212"/>
      <c r="Y801" s="212"/>
      <c r="Z801" s="212"/>
      <c r="AA801" s="212"/>
    </row>
    <row r="802" spans="1:27" outlineLevel="1">
      <c r="A802" s="212"/>
      <c r="B802" s="212" t="s">
        <v>1296</v>
      </c>
      <c r="C802" s="212"/>
      <c r="D802" s="429"/>
      <c r="E802" s="212"/>
      <c r="F802" s="590">
        <f>H805</f>
        <v>147500</v>
      </c>
      <c r="G802" s="541"/>
      <c r="H802" s="218" t="s">
        <v>507</v>
      </c>
      <c r="I802" s="212"/>
      <c r="J802" s="231"/>
      <c r="K802" s="231"/>
      <c r="L802" s="231"/>
      <c r="M802" s="231"/>
      <c r="N802" s="231"/>
      <c r="O802" s="231"/>
      <c r="P802" s="231"/>
      <c r="Q802" s="231"/>
      <c r="R802" s="231"/>
      <c r="S802" s="231"/>
      <c r="T802" s="231"/>
      <c r="U802" s="231"/>
      <c r="V802" s="231"/>
      <c r="W802" s="231"/>
      <c r="X802" s="231"/>
      <c r="Y802" s="231"/>
      <c r="Z802" s="231"/>
      <c r="AA802" s="231"/>
    </row>
    <row r="803" spans="1:27" outlineLevel="1">
      <c r="A803" s="220"/>
      <c r="B803" s="220"/>
      <c r="C803" s="220" t="s">
        <v>895</v>
      </c>
      <c r="E803" s="409" t="s">
        <v>1297</v>
      </c>
      <c r="F803" s="220"/>
      <c r="G803" s="220"/>
      <c r="H803" s="211"/>
      <c r="I803" s="211"/>
      <c r="J803" s="228"/>
      <c r="K803" s="228"/>
      <c r="L803" s="228"/>
      <c r="M803" s="228"/>
      <c r="N803" s="228"/>
      <c r="O803" s="228"/>
      <c r="P803" s="228"/>
      <c r="Q803" s="228"/>
      <c r="R803" s="228"/>
      <c r="S803" s="228"/>
      <c r="T803" s="228"/>
      <c r="U803" s="228"/>
      <c r="V803" s="228"/>
      <c r="W803" s="228"/>
      <c r="X803" s="228"/>
      <c r="Y803" s="228"/>
      <c r="Z803" s="228"/>
      <c r="AA803" s="228"/>
    </row>
    <row r="804" spans="1:27" s="268" customFormat="1" outlineLevel="1">
      <c r="A804" s="220"/>
      <c r="B804" s="220"/>
      <c r="C804" s="220"/>
      <c r="D804" s="424"/>
      <c r="E804" s="409" t="s">
        <v>1298</v>
      </c>
      <c r="F804" s="220"/>
      <c r="G804" s="220"/>
      <c r="H804" s="278"/>
      <c r="I804" s="282"/>
      <c r="J804" s="228"/>
      <c r="K804" s="228"/>
      <c r="L804" s="228"/>
      <c r="M804" s="228"/>
      <c r="N804" s="228"/>
      <c r="O804" s="228"/>
      <c r="P804" s="228"/>
      <c r="Q804" s="228"/>
      <c r="R804" s="228"/>
      <c r="S804" s="228"/>
      <c r="T804" s="228"/>
      <c r="U804" s="228"/>
      <c r="V804" s="228"/>
      <c r="W804" s="228"/>
      <c r="X804" s="228"/>
      <c r="Y804" s="228"/>
      <c r="Z804" s="228"/>
      <c r="AA804" s="228"/>
    </row>
    <row r="805" spans="1:27" s="268" customFormat="1" outlineLevel="1">
      <c r="A805" s="220"/>
      <c r="B805" s="220"/>
      <c r="C805" s="220"/>
      <c r="D805" s="424"/>
      <c r="E805" s="409" t="s">
        <v>1299</v>
      </c>
      <c r="F805" s="220"/>
      <c r="G805" s="220"/>
      <c r="H805" s="278">
        <v>147500</v>
      </c>
      <c r="I805" s="505" t="s">
        <v>507</v>
      </c>
      <c r="J805" s="228"/>
      <c r="K805" s="228"/>
      <c r="L805" s="228"/>
      <c r="M805" s="228"/>
      <c r="N805" s="228"/>
      <c r="O805" s="228"/>
      <c r="P805" s="228"/>
      <c r="Q805" s="228"/>
      <c r="R805" s="228"/>
      <c r="S805" s="228"/>
      <c r="T805" s="228"/>
      <c r="U805" s="228"/>
      <c r="V805" s="228"/>
      <c r="W805" s="228"/>
      <c r="X805" s="228"/>
      <c r="Y805" s="228"/>
      <c r="Z805" s="228"/>
      <c r="AA805" s="228"/>
    </row>
    <row r="806" spans="1:27" s="268" customFormat="1" outlineLevel="1">
      <c r="A806" s="220"/>
      <c r="B806" s="220"/>
      <c r="C806" s="220"/>
      <c r="D806" s="424"/>
      <c r="E806" s="494"/>
      <c r="F806" s="220"/>
      <c r="G806" s="220"/>
      <c r="H806" s="278"/>
      <c r="I806" s="282"/>
      <c r="J806" s="228"/>
      <c r="K806" s="228"/>
      <c r="L806" s="228"/>
      <c r="M806" s="228"/>
      <c r="N806" s="228"/>
      <c r="O806" s="228"/>
      <c r="P806" s="228"/>
      <c r="Q806" s="228"/>
      <c r="R806" s="228"/>
      <c r="S806" s="228"/>
      <c r="T806" s="228"/>
      <c r="U806" s="228"/>
      <c r="V806" s="228"/>
      <c r="W806" s="228"/>
      <c r="X806" s="228"/>
      <c r="Y806" s="228"/>
      <c r="Z806" s="228"/>
      <c r="AA806" s="228"/>
    </row>
    <row r="807" spans="1:27" s="268" customFormat="1" outlineLevel="1">
      <c r="A807" s="220"/>
      <c r="B807" s="220"/>
      <c r="C807" s="220"/>
      <c r="D807" s="424"/>
      <c r="E807" s="494"/>
      <c r="F807" s="220"/>
      <c r="G807" s="220"/>
      <c r="H807" s="278"/>
      <c r="I807" s="282"/>
      <c r="J807" s="228"/>
      <c r="K807" s="228"/>
      <c r="L807" s="228"/>
      <c r="M807" s="228"/>
      <c r="N807" s="228"/>
      <c r="O807" s="228"/>
      <c r="P807" s="228"/>
      <c r="Q807" s="228"/>
      <c r="R807" s="228"/>
      <c r="S807" s="228"/>
      <c r="T807" s="228"/>
      <c r="U807" s="228"/>
      <c r="V807" s="228"/>
      <c r="W807" s="228"/>
      <c r="X807" s="228"/>
      <c r="Y807" s="228"/>
      <c r="Z807" s="228"/>
      <c r="AA807" s="228"/>
    </row>
    <row r="808" spans="1:27" s="268" customFormat="1" outlineLevel="1">
      <c r="A808" s="220"/>
      <c r="B808" s="220"/>
      <c r="C808" s="220"/>
      <c r="D808" s="424"/>
      <c r="E808" s="494"/>
      <c r="F808" s="220"/>
      <c r="G808" s="220"/>
      <c r="H808" s="278"/>
      <c r="I808" s="282"/>
      <c r="J808" s="228"/>
      <c r="K808" s="228"/>
      <c r="L808" s="228"/>
      <c r="M808" s="228"/>
      <c r="N808" s="228"/>
      <c r="O808" s="228"/>
      <c r="P808" s="228"/>
      <c r="Q808" s="228"/>
      <c r="R808" s="228"/>
      <c r="S808" s="228"/>
      <c r="T808" s="228"/>
      <c r="U808" s="228"/>
      <c r="V808" s="228"/>
      <c r="W808" s="228"/>
      <c r="X808" s="228"/>
      <c r="Y808" s="228"/>
      <c r="Z808" s="228"/>
      <c r="AA808" s="228"/>
    </row>
    <row r="809" spans="1:27" s="268" customFormat="1" outlineLevel="1">
      <c r="A809" s="220"/>
      <c r="B809" s="220"/>
      <c r="C809" s="220"/>
      <c r="D809" s="424"/>
      <c r="E809" s="494"/>
      <c r="F809" s="220"/>
      <c r="G809" s="220"/>
      <c r="H809" s="278"/>
      <c r="I809" s="282"/>
      <c r="J809" s="228"/>
      <c r="K809" s="228"/>
      <c r="L809" s="228"/>
      <c r="M809" s="228"/>
      <c r="N809" s="228"/>
      <c r="O809" s="228"/>
      <c r="P809" s="228"/>
      <c r="Q809" s="228"/>
      <c r="R809" s="228"/>
      <c r="S809" s="228"/>
      <c r="T809" s="228"/>
      <c r="U809" s="228"/>
      <c r="V809" s="228"/>
      <c r="W809" s="228"/>
      <c r="X809" s="228"/>
      <c r="Y809" s="228"/>
      <c r="Z809" s="228"/>
      <c r="AA809" s="228"/>
    </row>
    <row r="810" spans="1:27" s="268" customFormat="1" outlineLevel="1">
      <c r="A810" s="220"/>
      <c r="B810" s="220"/>
      <c r="C810" s="220"/>
      <c r="D810" s="424"/>
      <c r="E810" s="494"/>
      <c r="F810" s="220"/>
      <c r="G810" s="220"/>
      <c r="H810" s="278"/>
      <c r="I810" s="282"/>
      <c r="J810" s="228"/>
      <c r="K810" s="228"/>
      <c r="L810" s="228"/>
      <c r="M810" s="228"/>
      <c r="N810" s="228"/>
      <c r="O810" s="228"/>
      <c r="P810" s="228"/>
      <c r="Q810" s="228"/>
      <c r="R810" s="228"/>
      <c r="S810" s="228"/>
      <c r="T810" s="228"/>
      <c r="U810" s="228"/>
      <c r="V810" s="228"/>
      <c r="W810" s="228"/>
      <c r="X810" s="228"/>
      <c r="Y810" s="228"/>
      <c r="Z810" s="228"/>
      <c r="AA810" s="228"/>
    </row>
    <row r="811" spans="1:27" s="268" customFormat="1" outlineLevel="1">
      <c r="A811" s="220"/>
      <c r="B811" s="220"/>
      <c r="C811" s="220"/>
      <c r="D811" s="424"/>
      <c r="E811" s="494"/>
      <c r="F811" s="220"/>
      <c r="G811" s="220"/>
      <c r="H811" s="278"/>
      <c r="I811" s="282"/>
      <c r="J811" s="228"/>
      <c r="K811" s="228"/>
      <c r="L811" s="228"/>
      <c r="M811" s="228"/>
      <c r="N811" s="228"/>
      <c r="O811" s="228"/>
      <c r="P811" s="228"/>
      <c r="Q811" s="228"/>
      <c r="R811" s="228"/>
      <c r="S811" s="228"/>
      <c r="T811" s="228"/>
      <c r="U811" s="228"/>
      <c r="V811" s="228"/>
      <c r="W811" s="228"/>
      <c r="X811" s="228"/>
      <c r="Y811" s="228"/>
      <c r="Z811" s="228"/>
      <c r="AA811" s="228"/>
    </row>
    <row r="812" spans="1:27" s="268" customFormat="1" outlineLevel="1">
      <c r="A812" s="220"/>
      <c r="B812" s="220"/>
      <c r="C812" s="220"/>
      <c r="D812" s="424"/>
      <c r="E812" s="494"/>
      <c r="F812" s="220"/>
      <c r="G812" s="220"/>
      <c r="H812" s="278"/>
      <c r="I812" s="282"/>
      <c r="J812" s="228"/>
      <c r="K812" s="228"/>
      <c r="L812" s="228"/>
      <c r="M812" s="228"/>
      <c r="N812" s="228"/>
      <c r="O812" s="228"/>
      <c r="P812" s="228"/>
      <c r="Q812" s="228"/>
      <c r="R812" s="228"/>
      <c r="S812" s="228"/>
      <c r="T812" s="228"/>
      <c r="U812" s="228"/>
      <c r="V812" s="228"/>
      <c r="W812" s="228"/>
      <c r="X812" s="228"/>
      <c r="Y812" s="228"/>
      <c r="Z812" s="228"/>
      <c r="AA812" s="228"/>
    </row>
    <row r="813" spans="1:27" s="268" customFormat="1" outlineLevel="1">
      <c r="A813" s="220"/>
      <c r="B813" s="220"/>
      <c r="C813" s="220"/>
      <c r="D813" s="424"/>
      <c r="E813" s="494"/>
      <c r="F813" s="220"/>
      <c r="G813" s="220"/>
      <c r="H813" s="278"/>
      <c r="I813" s="282"/>
      <c r="J813" s="228"/>
      <c r="K813" s="228"/>
      <c r="L813" s="228"/>
      <c r="M813" s="228"/>
      <c r="N813" s="228"/>
      <c r="O813" s="228"/>
      <c r="P813" s="228"/>
      <c r="Q813" s="228"/>
      <c r="R813" s="228"/>
      <c r="S813" s="228"/>
      <c r="T813" s="228"/>
      <c r="U813" s="228"/>
      <c r="V813" s="228"/>
      <c r="W813" s="228"/>
      <c r="X813" s="228"/>
      <c r="Y813" s="228"/>
      <c r="Z813" s="228"/>
      <c r="AA813" s="228"/>
    </row>
    <row r="814" spans="1:27" s="268" customFormat="1" outlineLevel="1">
      <c r="A814" s="220"/>
      <c r="B814" s="220"/>
      <c r="C814" s="220"/>
      <c r="D814" s="424"/>
      <c r="E814" s="494"/>
      <c r="F814" s="220"/>
      <c r="G814" s="220"/>
      <c r="H814" s="278"/>
      <c r="I814" s="282"/>
      <c r="J814" s="228"/>
      <c r="K814" s="228"/>
      <c r="L814" s="228"/>
      <c r="M814" s="228"/>
      <c r="N814" s="228"/>
      <c r="O814" s="228"/>
      <c r="P814" s="228"/>
      <c r="Q814" s="228"/>
      <c r="R814" s="228"/>
      <c r="S814" s="228"/>
      <c r="T814" s="228"/>
      <c r="U814" s="228"/>
      <c r="V814" s="228"/>
      <c r="W814" s="228"/>
      <c r="X814" s="228"/>
      <c r="Y814" s="228"/>
      <c r="Z814" s="228"/>
      <c r="AA814" s="228"/>
    </row>
    <row r="815" spans="1:27" s="268" customFormat="1" outlineLevel="1">
      <c r="A815" s="220"/>
      <c r="B815" s="220"/>
      <c r="C815" s="220"/>
      <c r="D815" s="424"/>
      <c r="E815" s="494"/>
      <c r="F815" s="220"/>
      <c r="G815" s="220"/>
      <c r="H815" s="278"/>
      <c r="I815" s="282"/>
      <c r="J815" s="228"/>
      <c r="K815" s="228"/>
      <c r="L815" s="228"/>
      <c r="M815" s="228"/>
      <c r="N815" s="228"/>
      <c r="O815" s="228"/>
      <c r="P815" s="228"/>
      <c r="Q815" s="228"/>
      <c r="R815" s="228"/>
      <c r="S815" s="228"/>
      <c r="T815" s="228"/>
      <c r="U815" s="228"/>
      <c r="V815" s="228"/>
      <c r="W815" s="228"/>
      <c r="X815" s="228"/>
      <c r="Y815" s="228"/>
      <c r="Z815" s="228"/>
      <c r="AA815" s="228"/>
    </row>
    <row r="816" spans="1:27" s="268" customFormat="1" outlineLevel="1">
      <c r="A816" s="220"/>
      <c r="B816" s="220"/>
      <c r="C816" s="220"/>
      <c r="D816" s="424"/>
      <c r="E816" s="494"/>
      <c r="F816" s="220"/>
      <c r="G816" s="220"/>
      <c r="H816" s="278"/>
      <c r="I816" s="282"/>
      <c r="J816" s="228"/>
      <c r="K816" s="228"/>
      <c r="L816" s="228"/>
      <c r="M816" s="228"/>
      <c r="N816" s="228"/>
      <c r="O816" s="228"/>
      <c r="P816" s="228"/>
      <c r="Q816" s="228"/>
      <c r="R816" s="228"/>
      <c r="S816" s="228"/>
      <c r="T816" s="228"/>
      <c r="U816" s="228"/>
      <c r="V816" s="228"/>
      <c r="W816" s="228"/>
      <c r="X816" s="228"/>
      <c r="Y816" s="228"/>
      <c r="Z816" s="228"/>
      <c r="AA816" s="228"/>
    </row>
    <row r="817" spans="1:27" s="268" customFormat="1" outlineLevel="1">
      <c r="A817" s="220"/>
      <c r="B817" s="220"/>
      <c r="C817" s="220"/>
      <c r="D817" s="424"/>
      <c r="E817" s="494"/>
      <c r="F817" s="220"/>
      <c r="G817" s="220"/>
      <c r="H817" s="278"/>
      <c r="I817" s="282"/>
      <c r="J817" s="228"/>
      <c r="K817" s="228"/>
      <c r="L817" s="228"/>
      <c r="M817" s="228"/>
      <c r="N817" s="228"/>
      <c r="O817" s="228"/>
      <c r="P817" s="228"/>
      <c r="Q817" s="228"/>
      <c r="R817" s="228"/>
      <c r="S817" s="228"/>
      <c r="T817" s="228"/>
      <c r="U817" s="228"/>
      <c r="V817" s="228"/>
      <c r="W817" s="228"/>
      <c r="X817" s="228"/>
      <c r="Y817" s="228"/>
      <c r="Z817" s="228"/>
      <c r="AA817" s="228"/>
    </row>
    <row r="818" spans="1:27" s="268" customFormat="1" outlineLevel="1">
      <c r="A818" s="220"/>
      <c r="B818" s="220"/>
      <c r="C818" s="220"/>
      <c r="D818" s="424"/>
      <c r="E818" s="494"/>
      <c r="F818" s="220"/>
      <c r="G818" s="220"/>
      <c r="H818" s="278"/>
      <c r="I818" s="282"/>
      <c r="J818" s="228"/>
      <c r="K818" s="228"/>
      <c r="L818" s="228"/>
      <c r="M818" s="228"/>
      <c r="N818" s="228"/>
      <c r="O818" s="228"/>
      <c r="P818" s="228"/>
      <c r="Q818" s="228"/>
      <c r="R818" s="228"/>
      <c r="S818" s="228"/>
      <c r="T818" s="228"/>
      <c r="U818" s="228"/>
      <c r="V818" s="228"/>
      <c r="W818" s="228"/>
      <c r="X818" s="228"/>
      <c r="Y818" s="228"/>
      <c r="Z818" s="228"/>
      <c r="AA818" s="228"/>
    </row>
    <row r="819" spans="1:27" s="268" customFormat="1" outlineLevel="1">
      <c r="A819" s="220"/>
      <c r="B819" s="220"/>
      <c r="C819" s="220"/>
      <c r="D819" s="424"/>
      <c r="E819" s="494"/>
      <c r="F819" s="220"/>
      <c r="G819" s="220"/>
      <c r="H819" s="278"/>
      <c r="I819" s="282"/>
      <c r="J819" s="228"/>
      <c r="K819" s="228"/>
      <c r="L819" s="228"/>
      <c r="M819" s="228"/>
      <c r="N819" s="228"/>
      <c r="O819" s="228"/>
      <c r="P819" s="228"/>
      <c r="Q819" s="228"/>
      <c r="R819" s="228"/>
      <c r="S819" s="228"/>
      <c r="T819" s="228"/>
      <c r="U819" s="228"/>
      <c r="V819" s="228"/>
      <c r="W819" s="228"/>
      <c r="X819" s="228"/>
      <c r="Y819" s="228"/>
      <c r="Z819" s="228"/>
      <c r="AA819" s="228"/>
    </row>
    <row r="820" spans="1:27" s="268" customFormat="1" outlineLevel="1">
      <c r="A820" s="220"/>
      <c r="B820" s="220"/>
      <c r="C820" s="220"/>
      <c r="D820" s="424"/>
      <c r="E820" s="494"/>
      <c r="F820" s="220"/>
      <c r="G820" s="220"/>
      <c r="H820" s="278"/>
      <c r="I820" s="282"/>
      <c r="J820" s="228"/>
      <c r="K820" s="228"/>
      <c r="L820" s="228"/>
      <c r="M820" s="228"/>
      <c r="N820" s="228"/>
      <c r="O820" s="228"/>
      <c r="P820" s="228"/>
      <c r="Q820" s="228"/>
      <c r="R820" s="228"/>
      <c r="S820" s="228"/>
      <c r="T820" s="228"/>
      <c r="U820" s="228"/>
      <c r="V820" s="228"/>
      <c r="W820" s="228"/>
      <c r="X820" s="228"/>
      <c r="Y820" s="228"/>
      <c r="Z820" s="228"/>
      <c r="AA820" s="228"/>
    </row>
    <row r="821" spans="1:27" s="268" customFormat="1" outlineLevel="1">
      <c r="A821" s="220"/>
      <c r="B821" s="220"/>
      <c r="C821" s="220"/>
      <c r="D821" s="424"/>
      <c r="E821" s="494"/>
      <c r="F821" s="220"/>
      <c r="G821" s="220"/>
      <c r="H821" s="278"/>
      <c r="I821" s="282"/>
      <c r="J821" s="228"/>
      <c r="K821" s="228"/>
      <c r="L821" s="228"/>
      <c r="M821" s="228"/>
      <c r="N821" s="228"/>
      <c r="O821" s="228"/>
      <c r="P821" s="228"/>
      <c r="Q821" s="228"/>
      <c r="R821" s="228"/>
      <c r="S821" s="228"/>
      <c r="T821" s="228"/>
      <c r="U821" s="228"/>
      <c r="V821" s="228"/>
      <c r="W821" s="228"/>
      <c r="X821" s="228"/>
      <c r="Y821" s="228"/>
      <c r="Z821" s="228"/>
      <c r="AA821" s="228"/>
    </row>
    <row r="822" spans="1:27" s="268" customFormat="1" outlineLevel="1">
      <c r="A822" s="220"/>
      <c r="B822" s="220"/>
      <c r="C822" s="220"/>
      <c r="D822" s="424"/>
      <c r="E822" s="494"/>
      <c r="F822" s="220"/>
      <c r="G822" s="220"/>
      <c r="H822" s="278"/>
      <c r="I822" s="282"/>
      <c r="J822" s="228"/>
      <c r="K822" s="228"/>
      <c r="L822" s="228"/>
      <c r="M822" s="228"/>
      <c r="N822" s="228"/>
      <c r="O822" s="228"/>
      <c r="P822" s="228"/>
      <c r="Q822" s="228"/>
      <c r="R822" s="228"/>
      <c r="S822" s="228"/>
      <c r="T822" s="228"/>
      <c r="U822" s="228"/>
      <c r="V822" s="228"/>
      <c r="W822" s="228"/>
      <c r="X822" s="228"/>
      <c r="Y822" s="228"/>
      <c r="Z822" s="228"/>
      <c r="AA822" s="228"/>
    </row>
    <row r="823" spans="1:27" s="268" customFormat="1" outlineLevel="1">
      <c r="A823" s="220"/>
      <c r="J823" s="228"/>
      <c r="K823" s="228"/>
      <c r="L823" s="228"/>
      <c r="M823" s="228"/>
      <c r="N823" s="228"/>
      <c r="O823" s="228"/>
      <c r="P823" s="228"/>
      <c r="Q823" s="228"/>
      <c r="R823" s="228"/>
      <c r="S823" s="228"/>
      <c r="T823" s="228"/>
      <c r="U823" s="228"/>
      <c r="V823" s="228"/>
      <c r="W823" s="228"/>
      <c r="X823" s="228"/>
      <c r="Y823" s="228"/>
      <c r="Z823" s="228"/>
      <c r="AA823" s="228"/>
    </row>
    <row r="824" spans="1:27" s="268" customFormat="1" outlineLevel="1">
      <c r="A824" s="220"/>
      <c r="J824" s="228"/>
      <c r="K824" s="228"/>
      <c r="L824" s="228"/>
      <c r="M824" s="228"/>
      <c r="N824" s="228"/>
      <c r="O824" s="228"/>
      <c r="P824" s="228"/>
      <c r="Q824" s="228"/>
      <c r="R824" s="228"/>
      <c r="S824" s="228"/>
      <c r="T824" s="228"/>
      <c r="U824" s="228"/>
      <c r="V824" s="228"/>
      <c r="W824" s="228"/>
      <c r="X824" s="228"/>
      <c r="Y824" s="228"/>
      <c r="Z824" s="228"/>
      <c r="AA824" s="228"/>
    </row>
    <row r="825" spans="1:27" s="268" customFormat="1" outlineLevel="1">
      <c r="A825" s="220"/>
      <c r="J825" s="228"/>
      <c r="K825" s="228"/>
      <c r="L825" s="228"/>
      <c r="M825" s="228"/>
      <c r="N825" s="228"/>
      <c r="O825" s="228"/>
      <c r="P825" s="228"/>
      <c r="Q825" s="228"/>
      <c r="R825" s="228"/>
      <c r="S825" s="228"/>
      <c r="T825" s="228"/>
      <c r="U825" s="228"/>
      <c r="V825" s="228"/>
      <c r="W825" s="228"/>
      <c r="X825" s="228"/>
      <c r="Y825" s="228"/>
      <c r="Z825" s="228"/>
      <c r="AA825" s="228"/>
    </row>
    <row r="826" spans="1:27" s="268" customFormat="1" outlineLevel="1">
      <c r="A826" s="405"/>
      <c r="J826" s="228"/>
      <c r="K826" s="228"/>
      <c r="L826" s="228"/>
      <c r="M826" s="228"/>
      <c r="N826" s="228"/>
      <c r="O826" s="228"/>
      <c r="P826" s="228"/>
      <c r="Q826" s="228"/>
      <c r="R826" s="228"/>
      <c r="S826" s="228"/>
      <c r="T826" s="228"/>
      <c r="U826" s="228"/>
      <c r="V826" s="228"/>
      <c r="W826" s="228"/>
      <c r="X826" s="228"/>
      <c r="Y826" s="228"/>
      <c r="Z826" s="228"/>
      <c r="AA826" s="228"/>
    </row>
    <row r="827" spans="1:27" s="268" customFormat="1" outlineLevel="1">
      <c r="A827" s="405"/>
      <c r="J827" s="228"/>
      <c r="K827" s="228"/>
      <c r="L827" s="228"/>
      <c r="M827" s="228"/>
      <c r="N827" s="228"/>
      <c r="O827" s="228"/>
      <c r="P827" s="228"/>
      <c r="Q827" s="228"/>
      <c r="R827" s="228"/>
      <c r="S827" s="228"/>
      <c r="T827" s="228"/>
      <c r="U827" s="228"/>
      <c r="V827" s="228"/>
      <c r="W827" s="228"/>
      <c r="X827" s="228"/>
      <c r="Y827" s="228"/>
      <c r="Z827" s="228"/>
      <c r="AA827" s="228"/>
    </row>
    <row r="828" spans="1:27" s="268" customFormat="1" outlineLevel="1">
      <c r="A828" s="525"/>
      <c r="J828" s="228"/>
      <c r="K828" s="228"/>
      <c r="L828" s="228"/>
      <c r="M828" s="228"/>
      <c r="N828" s="228"/>
      <c r="O828" s="228"/>
      <c r="P828" s="228"/>
      <c r="Q828" s="228"/>
      <c r="R828" s="228"/>
      <c r="S828" s="228"/>
      <c r="T828" s="228"/>
      <c r="U828" s="228"/>
      <c r="V828" s="228"/>
      <c r="W828" s="228"/>
      <c r="X828" s="228"/>
      <c r="Y828" s="228"/>
      <c r="Z828" s="228"/>
      <c r="AA828" s="228"/>
    </row>
    <row r="829" spans="1:27">
      <c r="A829" s="223"/>
      <c r="B829" s="212" t="s">
        <v>777</v>
      </c>
      <c r="C829" s="212"/>
      <c r="D829" s="429"/>
      <c r="E829" s="212"/>
      <c r="F829" s="212"/>
      <c r="G829" s="594">
        <f>SUM(F830,F842,F850)</f>
        <v>1246100</v>
      </c>
      <c r="H829" s="541"/>
      <c r="I829" s="218" t="s">
        <v>507</v>
      </c>
      <c r="J829" s="212"/>
      <c r="K829" s="212"/>
      <c r="L829" s="212"/>
      <c r="M829" s="212"/>
      <c r="N829" s="212"/>
      <c r="O829" s="212"/>
      <c r="P829" s="212"/>
      <c r="Q829" s="212"/>
      <c r="R829" s="212"/>
      <c r="S829" s="212"/>
      <c r="T829" s="212"/>
      <c r="U829" s="212"/>
      <c r="V829" s="212"/>
      <c r="W829" s="212"/>
      <c r="X829" s="212"/>
      <c r="Y829" s="212"/>
      <c r="Z829" s="212"/>
      <c r="AA829" s="212"/>
    </row>
    <row r="830" spans="1:27" outlineLevel="1">
      <c r="A830" s="212"/>
      <c r="B830" s="212" t="s">
        <v>839</v>
      </c>
      <c r="C830" s="212"/>
      <c r="D830" s="429"/>
      <c r="E830" s="212"/>
      <c r="F830" s="590">
        <f>F831</f>
        <v>1164390</v>
      </c>
      <c r="G830" s="541"/>
      <c r="H830" s="218" t="s">
        <v>507</v>
      </c>
      <c r="I830" s="212"/>
      <c r="J830" s="231"/>
      <c r="K830" s="231"/>
      <c r="L830" s="231"/>
      <c r="M830" s="231"/>
      <c r="N830" s="231"/>
      <c r="O830" s="231"/>
      <c r="P830" s="231"/>
      <c r="Q830" s="231"/>
      <c r="R830" s="231"/>
      <c r="S830" s="231"/>
      <c r="T830" s="231"/>
      <c r="U830" s="231"/>
      <c r="V830" s="231"/>
      <c r="W830" s="231"/>
      <c r="X830" s="231"/>
      <c r="Y830" s="231"/>
      <c r="Z830" s="231"/>
      <c r="AA830" s="231"/>
    </row>
    <row r="831" spans="1:27" outlineLevel="1">
      <c r="A831" s="215"/>
      <c r="B831" s="233" t="s">
        <v>1460</v>
      </c>
      <c r="C831" s="233"/>
      <c r="D831" s="429"/>
      <c r="E831" s="233"/>
      <c r="F831" s="591">
        <f>SUM(F832,F834,F837)</f>
        <v>1164390</v>
      </c>
      <c r="G831" s="541"/>
      <c r="H831" s="507" t="s">
        <v>507</v>
      </c>
      <c r="I831" s="233"/>
      <c r="J831" s="231"/>
      <c r="K831" s="231"/>
      <c r="L831" s="231"/>
      <c r="M831" s="231"/>
      <c r="N831" s="231"/>
      <c r="O831" s="231"/>
      <c r="P831" s="231"/>
      <c r="Q831" s="231"/>
      <c r="R831" s="231"/>
      <c r="S831" s="231"/>
      <c r="T831" s="231"/>
      <c r="U831" s="231"/>
      <c r="V831" s="231"/>
      <c r="W831" s="231"/>
      <c r="X831" s="231"/>
      <c r="Y831" s="231"/>
      <c r="Z831" s="231"/>
      <c r="AA831" s="231"/>
    </row>
    <row r="832" spans="1:27" outlineLevel="1">
      <c r="A832" s="215"/>
      <c r="B832" s="233" t="s">
        <v>1461</v>
      </c>
      <c r="C832" s="233"/>
      <c r="D832" s="429"/>
      <c r="E832" s="233"/>
      <c r="F832" s="591">
        <v>606000</v>
      </c>
      <c r="G832" s="541"/>
      <c r="H832" s="507" t="s">
        <v>507</v>
      </c>
      <c r="I832" s="233"/>
      <c r="J832" s="231"/>
      <c r="K832" s="231"/>
      <c r="L832" s="231"/>
      <c r="M832" s="231"/>
      <c r="N832" s="231"/>
      <c r="O832" s="231"/>
      <c r="P832" s="231"/>
      <c r="Q832" s="231"/>
      <c r="R832" s="231"/>
      <c r="S832" s="231"/>
      <c r="T832" s="231"/>
      <c r="U832" s="231"/>
      <c r="V832" s="231"/>
      <c r="W832" s="231"/>
      <c r="X832" s="231"/>
      <c r="Y832" s="231"/>
      <c r="Z832" s="231"/>
      <c r="AA832" s="231"/>
    </row>
    <row r="833" spans="1:27">
      <c r="A833" s="215"/>
      <c r="B833" s="215"/>
      <c r="C833" s="220" t="s">
        <v>1462</v>
      </c>
      <c r="E833" s="211"/>
      <c r="F833" s="215"/>
      <c r="G833" s="215"/>
      <c r="H833" s="508"/>
      <c r="I833" s="283"/>
      <c r="J833" s="212"/>
      <c r="K833" s="212"/>
      <c r="L833" s="212"/>
      <c r="M833" s="212"/>
      <c r="N833" s="212"/>
      <c r="O833" s="212"/>
      <c r="P833" s="212"/>
      <c r="Q833" s="212"/>
      <c r="R833" s="212"/>
      <c r="S833" s="212"/>
      <c r="T833" s="212"/>
      <c r="U833" s="212"/>
      <c r="V833" s="212"/>
      <c r="W833" s="212"/>
      <c r="X833" s="212"/>
      <c r="Y833" s="212"/>
      <c r="Z833" s="212"/>
      <c r="AA833" s="212"/>
    </row>
    <row r="834" spans="1:27">
      <c r="A834" s="215"/>
      <c r="B834" s="233" t="s">
        <v>1463</v>
      </c>
      <c r="C834" s="233"/>
      <c r="D834" s="429"/>
      <c r="E834" s="233"/>
      <c r="F834" s="591">
        <v>102400</v>
      </c>
      <c r="G834" s="541"/>
      <c r="H834" s="507" t="s">
        <v>507</v>
      </c>
      <c r="I834" s="233"/>
      <c r="J834" s="214"/>
      <c r="K834" s="214"/>
      <c r="L834" s="214"/>
      <c r="M834" s="214"/>
      <c r="N834" s="214"/>
      <c r="O834" s="214"/>
      <c r="P834" s="214"/>
      <c r="Q834" s="214"/>
      <c r="R834" s="214"/>
      <c r="S834" s="214"/>
      <c r="T834" s="214"/>
      <c r="U834" s="214"/>
      <c r="V834" s="214"/>
      <c r="W834" s="214"/>
      <c r="X834" s="214"/>
      <c r="Y834" s="214"/>
      <c r="Z834" s="214"/>
      <c r="AA834" s="214"/>
    </row>
    <row r="835" spans="1:27" outlineLevel="1">
      <c r="A835" s="215"/>
      <c r="B835" s="215"/>
      <c r="C835" s="220" t="s">
        <v>1474</v>
      </c>
      <c r="E835" s="211"/>
      <c r="F835" s="215"/>
      <c r="G835" s="215"/>
      <c r="H835" s="279"/>
      <c r="I835" s="283"/>
      <c r="J835" s="231"/>
      <c r="K835" s="231"/>
      <c r="L835" s="231"/>
      <c r="M835" s="231"/>
      <c r="N835" s="231"/>
      <c r="O835" s="231"/>
      <c r="P835" s="231"/>
      <c r="Q835" s="231"/>
      <c r="R835" s="231"/>
      <c r="S835" s="231"/>
      <c r="T835" s="231"/>
      <c r="U835" s="231"/>
      <c r="V835" s="231"/>
      <c r="W835" s="231"/>
      <c r="X835" s="231"/>
      <c r="Y835" s="231"/>
      <c r="Z835" s="231"/>
      <c r="AA835" s="231"/>
    </row>
    <row r="836" spans="1:27" outlineLevel="1">
      <c r="A836" s="215"/>
      <c r="B836" s="215"/>
      <c r="C836" s="220" t="s">
        <v>1491</v>
      </c>
      <c r="E836" s="211"/>
      <c r="F836" s="215"/>
      <c r="G836" s="215"/>
      <c r="H836" s="279"/>
      <c r="I836" s="283"/>
      <c r="J836" s="231"/>
      <c r="K836" s="231"/>
      <c r="L836" s="231"/>
      <c r="M836" s="231"/>
      <c r="N836" s="231"/>
      <c r="O836" s="231"/>
      <c r="P836" s="231"/>
      <c r="Q836" s="231"/>
      <c r="R836" s="231"/>
      <c r="S836" s="231"/>
      <c r="T836" s="231"/>
      <c r="U836" s="231"/>
      <c r="V836" s="231"/>
      <c r="W836" s="231"/>
      <c r="X836" s="231"/>
      <c r="Y836" s="231"/>
      <c r="Z836" s="231"/>
      <c r="AA836" s="231"/>
    </row>
    <row r="837" spans="1:27" outlineLevel="1">
      <c r="A837" s="215"/>
      <c r="B837" s="233" t="s">
        <v>1467</v>
      </c>
      <c r="C837" s="233"/>
      <c r="D837" s="429"/>
      <c r="E837" s="233"/>
      <c r="F837" s="591">
        <v>455990</v>
      </c>
      <c r="G837" s="541"/>
      <c r="H837" s="507" t="s">
        <v>507</v>
      </c>
      <c r="I837" s="233"/>
      <c r="J837" s="231"/>
      <c r="K837" s="231"/>
      <c r="L837" s="231"/>
      <c r="M837" s="231"/>
      <c r="N837" s="231"/>
      <c r="O837" s="231"/>
      <c r="P837" s="231"/>
      <c r="Q837" s="231"/>
      <c r="R837" s="231"/>
      <c r="S837" s="231"/>
      <c r="T837" s="231"/>
      <c r="U837" s="231"/>
      <c r="V837" s="231"/>
      <c r="W837" s="231"/>
      <c r="X837" s="231"/>
      <c r="Y837" s="231"/>
      <c r="Z837" s="231"/>
      <c r="AA837" s="231"/>
    </row>
    <row r="838" spans="1:27" outlineLevel="1">
      <c r="A838" s="215"/>
      <c r="B838" s="215"/>
      <c r="C838" s="220" t="s">
        <v>1501</v>
      </c>
      <c r="E838" s="281"/>
      <c r="F838" s="215"/>
      <c r="G838" s="215"/>
      <c r="H838" s="279"/>
      <c r="I838" s="283"/>
      <c r="J838" s="231"/>
      <c r="K838" s="231"/>
      <c r="L838" s="231"/>
      <c r="M838" s="231"/>
      <c r="N838" s="231"/>
      <c r="O838" s="231"/>
      <c r="P838" s="231"/>
      <c r="Q838" s="231"/>
      <c r="R838" s="231"/>
      <c r="S838" s="231"/>
      <c r="T838" s="231"/>
      <c r="U838" s="231"/>
      <c r="V838" s="231"/>
      <c r="W838" s="231"/>
      <c r="X838" s="231"/>
      <c r="Y838" s="231"/>
      <c r="Z838" s="231"/>
      <c r="AA838" s="231"/>
    </row>
    <row r="839" spans="1:27" outlineLevel="1">
      <c r="A839" s="215"/>
      <c r="B839" s="215"/>
      <c r="C839" s="220" t="s">
        <v>1476</v>
      </c>
      <c r="E839" s="220"/>
      <c r="F839" s="215"/>
      <c r="G839" s="215"/>
      <c r="H839" s="279"/>
      <c r="I839" s="283"/>
      <c r="J839" s="231"/>
      <c r="K839" s="231"/>
      <c r="L839" s="231"/>
      <c r="M839" s="231"/>
      <c r="N839" s="231"/>
      <c r="O839" s="231"/>
      <c r="P839" s="231"/>
      <c r="Q839" s="231"/>
      <c r="R839" s="231"/>
      <c r="S839" s="231"/>
      <c r="T839" s="231"/>
      <c r="U839" s="231"/>
      <c r="V839" s="231"/>
      <c r="W839" s="231"/>
      <c r="X839" s="231"/>
      <c r="Y839" s="231"/>
      <c r="Z839" s="231"/>
      <c r="AA839" s="231"/>
    </row>
    <row r="840" spans="1:27" outlineLevel="1">
      <c r="A840" s="215"/>
      <c r="B840" s="215"/>
      <c r="C840" s="220" t="s">
        <v>1541</v>
      </c>
      <c r="E840" s="281"/>
      <c r="F840" s="215"/>
      <c r="G840" s="215"/>
      <c r="H840" s="279"/>
      <c r="I840" s="283"/>
      <c r="J840" s="231"/>
      <c r="K840" s="231"/>
      <c r="L840" s="231"/>
      <c r="M840" s="231"/>
      <c r="N840" s="231"/>
      <c r="O840" s="231"/>
      <c r="P840" s="231"/>
      <c r="Q840" s="231"/>
      <c r="R840" s="231"/>
      <c r="S840" s="231"/>
      <c r="T840" s="231"/>
      <c r="U840" s="231"/>
      <c r="V840" s="231"/>
      <c r="W840" s="231"/>
      <c r="X840" s="231"/>
      <c r="Y840" s="231"/>
      <c r="Z840" s="231"/>
      <c r="AA840" s="231"/>
    </row>
    <row r="841" spans="1:27">
      <c r="J841" s="210"/>
      <c r="K841" s="210"/>
      <c r="L841" s="210"/>
      <c r="M841" s="210"/>
      <c r="N841" s="210"/>
      <c r="O841" s="210"/>
      <c r="P841" s="210"/>
      <c r="Q841" s="210"/>
      <c r="R841" s="210"/>
      <c r="S841" s="210"/>
      <c r="T841" s="210"/>
      <c r="U841" s="210"/>
      <c r="V841" s="210"/>
      <c r="W841" s="210"/>
      <c r="X841" s="210"/>
      <c r="Y841" s="210"/>
      <c r="Z841" s="210"/>
      <c r="AA841" s="210"/>
    </row>
    <row r="842" spans="1:27">
      <c r="A842" s="212"/>
      <c r="B842" s="212" t="s">
        <v>842</v>
      </c>
      <c r="C842" s="212"/>
      <c r="D842" s="429"/>
      <c r="E842" s="212"/>
      <c r="F842" s="593">
        <f t="shared" ref="F842:F843" si="11">F843</f>
        <v>25510</v>
      </c>
      <c r="G842" s="541"/>
      <c r="H842" s="218" t="s">
        <v>507</v>
      </c>
      <c r="I842" s="212"/>
      <c r="J842" s="212"/>
      <c r="K842" s="212"/>
      <c r="L842" s="212"/>
      <c r="M842" s="212"/>
      <c r="N842" s="212"/>
      <c r="O842" s="212"/>
      <c r="P842" s="212"/>
      <c r="Q842" s="212"/>
      <c r="R842" s="212"/>
      <c r="S842" s="212"/>
      <c r="T842" s="212"/>
      <c r="U842" s="212"/>
      <c r="V842" s="212"/>
      <c r="W842" s="212"/>
      <c r="X842" s="212"/>
      <c r="Y842" s="212"/>
      <c r="Z842" s="212"/>
      <c r="AA842" s="212"/>
    </row>
    <row r="843" spans="1:27">
      <c r="A843" s="212"/>
      <c r="B843" s="212" t="s">
        <v>1395</v>
      </c>
      <c r="C843" s="212"/>
      <c r="D843" s="429"/>
      <c r="E843" s="212"/>
      <c r="F843" s="593">
        <f t="shared" si="11"/>
        <v>25510</v>
      </c>
      <c r="G843" s="541"/>
      <c r="H843" s="218" t="s">
        <v>507</v>
      </c>
      <c r="I843" s="212"/>
      <c r="J843" s="232"/>
      <c r="K843" s="232"/>
      <c r="L843" s="232"/>
      <c r="M843" s="232"/>
      <c r="N843" s="232"/>
      <c r="O843" s="232"/>
      <c r="P843" s="232"/>
      <c r="Q843" s="232"/>
      <c r="R843" s="232"/>
      <c r="S843" s="232"/>
      <c r="T843" s="232"/>
      <c r="U843" s="232"/>
      <c r="V843" s="232"/>
      <c r="W843" s="232"/>
      <c r="X843" s="232"/>
      <c r="Y843" s="232"/>
      <c r="Z843" s="232"/>
      <c r="AA843" s="232"/>
    </row>
    <row r="844" spans="1:27">
      <c r="A844" s="212"/>
      <c r="B844" s="212" t="s">
        <v>1534</v>
      </c>
      <c r="C844" s="212"/>
      <c r="D844" s="429"/>
      <c r="E844" s="212"/>
      <c r="F844" s="593">
        <f>H848</f>
        <v>25510</v>
      </c>
      <c r="G844" s="541"/>
      <c r="H844" s="218" t="s">
        <v>507</v>
      </c>
      <c r="I844" s="212"/>
      <c r="J844" s="232"/>
      <c r="K844" s="232"/>
      <c r="L844" s="232"/>
      <c r="M844" s="232"/>
      <c r="N844" s="232"/>
      <c r="O844" s="232"/>
      <c r="P844" s="232"/>
      <c r="Q844" s="232"/>
      <c r="R844" s="232"/>
      <c r="S844" s="232"/>
      <c r="T844" s="232"/>
      <c r="U844" s="232"/>
      <c r="V844" s="232"/>
      <c r="W844" s="232"/>
      <c r="X844" s="232"/>
      <c r="Y844" s="232"/>
      <c r="Z844" s="232"/>
      <c r="AA844" s="232"/>
    </row>
    <row r="845" spans="1:27">
      <c r="A845" s="281"/>
      <c r="B845" s="281"/>
      <c r="C845" s="281" t="s">
        <v>860</v>
      </c>
      <c r="D845" s="417"/>
      <c r="E845" s="220" t="s">
        <v>1261</v>
      </c>
      <c r="F845" s="281"/>
      <c r="G845" s="281"/>
      <c r="H845" s="211"/>
      <c r="I845" s="211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</row>
    <row r="846" spans="1:27" s="268" customFormat="1">
      <c r="A846" s="281"/>
      <c r="B846" s="281"/>
      <c r="C846" s="281"/>
      <c r="D846" s="417"/>
      <c r="E846" s="220" t="s">
        <v>1262</v>
      </c>
      <c r="F846" s="281"/>
      <c r="G846" s="281"/>
      <c r="H846" s="288"/>
      <c r="I846" s="286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</row>
    <row r="847" spans="1:27">
      <c r="E847" s="405" t="s">
        <v>1265</v>
      </c>
      <c r="J847" s="210"/>
      <c r="K847" s="210"/>
      <c r="L847" s="210"/>
      <c r="M847" s="210"/>
      <c r="N847" s="210"/>
      <c r="O847" s="210"/>
      <c r="P847" s="210"/>
      <c r="Q847" s="210"/>
      <c r="R847" s="210"/>
      <c r="S847" s="210"/>
      <c r="T847" s="210"/>
      <c r="U847" s="210"/>
      <c r="V847" s="210"/>
      <c r="W847" s="210"/>
      <c r="X847" s="210"/>
      <c r="Y847" s="210"/>
      <c r="Z847" s="210"/>
      <c r="AA847" s="210"/>
    </row>
    <row r="848" spans="1:27" s="268" customFormat="1">
      <c r="A848" s="405"/>
      <c r="B848" s="405"/>
      <c r="C848" s="405"/>
      <c r="D848" s="424"/>
      <c r="E848" s="405" t="s">
        <v>1301</v>
      </c>
      <c r="F848" s="405"/>
      <c r="G848" s="405"/>
      <c r="H848" s="288">
        <v>25510</v>
      </c>
      <c r="I848" s="518" t="s">
        <v>507</v>
      </c>
      <c r="J848" s="405"/>
      <c r="K848" s="405"/>
      <c r="L848" s="405"/>
      <c r="M848" s="405"/>
      <c r="N848" s="405"/>
      <c r="O848" s="405"/>
      <c r="P848" s="405"/>
      <c r="Q848" s="405"/>
      <c r="R848" s="405"/>
      <c r="S848" s="405"/>
      <c r="T848" s="405"/>
      <c r="U848" s="405"/>
      <c r="V848" s="405"/>
      <c r="W848" s="405"/>
      <c r="X848" s="405"/>
      <c r="Y848" s="405"/>
      <c r="Z848" s="405"/>
      <c r="AA848" s="405"/>
    </row>
    <row r="849" spans="1:27" s="268" customFormat="1">
      <c r="A849" s="405"/>
      <c r="B849" s="405"/>
      <c r="C849" s="405"/>
      <c r="D849" s="424"/>
      <c r="E849" s="405"/>
      <c r="F849" s="405"/>
      <c r="G849" s="405"/>
      <c r="H849" s="288"/>
      <c r="I849" s="518"/>
      <c r="J849" s="405"/>
      <c r="K849" s="405"/>
      <c r="L849" s="405"/>
      <c r="M849" s="405"/>
      <c r="N849" s="405"/>
      <c r="O849" s="405"/>
      <c r="P849" s="405"/>
      <c r="Q849" s="405"/>
      <c r="R849" s="405"/>
      <c r="S849" s="405"/>
      <c r="T849" s="405"/>
      <c r="U849" s="405"/>
      <c r="V849" s="405"/>
      <c r="W849" s="405"/>
      <c r="X849" s="405"/>
      <c r="Y849" s="405"/>
      <c r="Z849" s="405"/>
      <c r="AA849" s="405"/>
    </row>
    <row r="850" spans="1:27">
      <c r="A850" s="212"/>
      <c r="B850" s="212" t="s">
        <v>1302</v>
      </c>
      <c r="C850" s="212"/>
      <c r="D850" s="429"/>
      <c r="E850" s="212"/>
      <c r="F850" s="593">
        <f>SUM(H851:H863)</f>
        <v>56200</v>
      </c>
      <c r="G850" s="541"/>
      <c r="H850" s="218" t="s">
        <v>507</v>
      </c>
      <c r="I850" s="218"/>
      <c r="J850" s="212"/>
      <c r="K850" s="212"/>
      <c r="L850" s="212"/>
      <c r="M850" s="212"/>
      <c r="N850" s="212"/>
      <c r="O850" s="212"/>
      <c r="P850" s="212"/>
      <c r="Q850" s="212"/>
      <c r="R850" s="212"/>
      <c r="S850" s="212"/>
      <c r="T850" s="212"/>
      <c r="U850" s="212"/>
      <c r="V850" s="212"/>
      <c r="W850" s="212"/>
      <c r="X850" s="212"/>
      <c r="Y850" s="212"/>
      <c r="Z850" s="212"/>
      <c r="AA850" s="212"/>
    </row>
    <row r="851" spans="1:27">
      <c r="A851" s="281"/>
      <c r="B851" s="281"/>
      <c r="C851" s="281" t="s">
        <v>896</v>
      </c>
      <c r="D851" s="516" t="s">
        <v>1212</v>
      </c>
      <c r="E851" s="281" t="s">
        <v>897</v>
      </c>
      <c r="F851" s="281"/>
      <c r="G851" s="281"/>
      <c r="H851" s="288">
        <v>18000</v>
      </c>
      <c r="I851" s="518" t="s">
        <v>507</v>
      </c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</row>
    <row r="852" spans="1:27">
      <c r="C852" s="236" t="s">
        <v>898</v>
      </c>
      <c r="D852" s="516" t="s">
        <v>1213</v>
      </c>
      <c r="E852" s="421" t="s">
        <v>899</v>
      </c>
      <c r="H852" s="289">
        <v>38200</v>
      </c>
      <c r="I852" s="518" t="s">
        <v>507</v>
      </c>
      <c r="J852" s="210"/>
      <c r="K852" s="210"/>
      <c r="L852" s="210"/>
      <c r="M852" s="210"/>
      <c r="N852" s="210"/>
      <c r="O852" s="210"/>
      <c r="P852" s="210"/>
      <c r="Q852" s="210"/>
      <c r="R852" s="210"/>
      <c r="S852" s="210"/>
      <c r="T852" s="210"/>
      <c r="U852" s="210"/>
      <c r="V852" s="210"/>
      <c r="W852" s="210"/>
      <c r="X852" s="210"/>
      <c r="Y852" s="210"/>
      <c r="Z852" s="210"/>
      <c r="AA852" s="210"/>
    </row>
    <row r="853" spans="1:27" s="268" customFormat="1">
      <c r="A853" s="493"/>
      <c r="B853" s="493"/>
      <c r="C853" s="236"/>
      <c r="D853" s="417"/>
      <c r="E853" s="421"/>
      <c r="F853" s="493"/>
      <c r="G853" s="493"/>
      <c r="H853" s="289"/>
      <c r="I853" s="492"/>
      <c r="J853" s="493"/>
      <c r="K853" s="493"/>
      <c r="L853" s="493"/>
      <c r="M853" s="493"/>
      <c r="N853" s="493"/>
      <c r="O853" s="493"/>
      <c r="P853" s="493"/>
      <c r="Q853" s="493"/>
      <c r="R853" s="493"/>
      <c r="S853" s="493"/>
      <c r="T853" s="493"/>
      <c r="U853" s="493"/>
      <c r="V853" s="493"/>
      <c r="W853" s="493"/>
      <c r="X853" s="493"/>
      <c r="Y853" s="493"/>
      <c r="Z853" s="493"/>
      <c r="AA853" s="493"/>
    </row>
    <row r="854" spans="1:27" s="268" customFormat="1">
      <c r="A854" s="493"/>
      <c r="B854" s="493"/>
      <c r="C854" s="236"/>
      <c r="D854" s="417"/>
      <c r="E854" s="421"/>
      <c r="F854" s="493"/>
      <c r="G854" s="493"/>
      <c r="H854" s="289"/>
      <c r="I854" s="492"/>
      <c r="J854" s="493"/>
      <c r="K854" s="493"/>
      <c r="L854" s="493"/>
      <c r="M854" s="493"/>
      <c r="N854" s="493"/>
      <c r="O854" s="493"/>
      <c r="P854" s="493"/>
      <c r="Q854" s="493"/>
      <c r="R854" s="493"/>
      <c r="S854" s="493"/>
      <c r="T854" s="493"/>
      <c r="U854" s="493"/>
      <c r="V854" s="493"/>
      <c r="W854" s="493"/>
      <c r="X854" s="493"/>
      <c r="Y854" s="493"/>
      <c r="Z854" s="493"/>
      <c r="AA854" s="493"/>
    </row>
    <row r="855" spans="1:27" s="268" customFormat="1">
      <c r="A855" s="493"/>
      <c r="B855" s="493"/>
      <c r="C855" s="236"/>
      <c r="D855" s="417"/>
      <c r="E855" s="421"/>
      <c r="F855" s="493"/>
      <c r="G855" s="493"/>
      <c r="H855" s="289"/>
      <c r="I855" s="492"/>
      <c r="J855" s="493"/>
      <c r="K855" s="493"/>
      <c r="L855" s="493"/>
      <c r="M855" s="493"/>
      <c r="N855" s="493"/>
      <c r="O855" s="493"/>
      <c r="P855" s="493"/>
      <c r="Q855" s="493"/>
      <c r="R855" s="493"/>
      <c r="S855" s="493"/>
      <c r="T855" s="493"/>
      <c r="U855" s="493"/>
      <c r="V855" s="493"/>
      <c r="W855" s="493"/>
      <c r="X855" s="493"/>
      <c r="Y855" s="493"/>
      <c r="Z855" s="493"/>
      <c r="AA855" s="493"/>
    </row>
    <row r="856" spans="1:27" s="268" customFormat="1">
      <c r="A856" s="493"/>
      <c r="B856" s="493"/>
      <c r="C856" s="236"/>
      <c r="D856" s="417"/>
      <c r="E856" s="421"/>
      <c r="F856" s="493"/>
      <c r="G856" s="493"/>
      <c r="H856" s="289"/>
      <c r="I856" s="492"/>
      <c r="J856" s="493"/>
      <c r="K856" s="493"/>
      <c r="L856" s="493"/>
      <c r="M856" s="493"/>
      <c r="N856" s="493"/>
      <c r="O856" s="493"/>
      <c r="P856" s="493"/>
      <c r="Q856" s="493"/>
      <c r="R856" s="493"/>
      <c r="S856" s="493"/>
      <c r="T856" s="493"/>
      <c r="U856" s="493"/>
      <c r="V856" s="493"/>
      <c r="W856" s="493"/>
      <c r="X856" s="493"/>
      <c r="Y856" s="493"/>
      <c r="Z856" s="493"/>
      <c r="AA856" s="493"/>
    </row>
    <row r="857" spans="1:27" s="268" customFormat="1">
      <c r="A857" s="493"/>
      <c r="B857" s="493"/>
      <c r="C857" s="236"/>
      <c r="D857" s="417"/>
      <c r="E857" s="421"/>
      <c r="F857" s="493"/>
      <c r="G857" s="493"/>
      <c r="H857" s="289"/>
      <c r="I857" s="492"/>
      <c r="J857" s="493"/>
      <c r="K857" s="493"/>
      <c r="L857" s="493"/>
      <c r="M857" s="493"/>
      <c r="N857" s="493"/>
      <c r="O857" s="493"/>
      <c r="P857" s="493"/>
      <c r="Q857" s="493"/>
      <c r="R857" s="493"/>
      <c r="S857" s="493"/>
      <c r="T857" s="493"/>
      <c r="U857" s="493"/>
      <c r="V857" s="493"/>
      <c r="W857" s="493"/>
      <c r="X857" s="493"/>
      <c r="Y857" s="493"/>
      <c r="Z857" s="493"/>
      <c r="AA857" s="493"/>
    </row>
    <row r="858" spans="1:27" s="268" customFormat="1">
      <c r="A858" s="493"/>
      <c r="B858" s="493"/>
      <c r="C858" s="236"/>
      <c r="D858" s="417"/>
      <c r="E858" s="421"/>
      <c r="F858" s="493"/>
      <c r="G858" s="493"/>
      <c r="H858" s="289"/>
      <c r="I858" s="492"/>
      <c r="J858" s="493"/>
      <c r="K858" s="493"/>
      <c r="L858" s="493"/>
      <c r="M858" s="493"/>
      <c r="N858" s="493"/>
      <c r="O858" s="493"/>
      <c r="P858" s="493"/>
      <c r="Q858" s="493"/>
      <c r="R858" s="493"/>
      <c r="S858" s="493"/>
      <c r="T858" s="493"/>
      <c r="U858" s="493"/>
      <c r="V858" s="493"/>
      <c r="W858" s="493"/>
      <c r="X858" s="493"/>
      <c r="Y858" s="493"/>
      <c r="Z858" s="493"/>
      <c r="AA858" s="493"/>
    </row>
    <row r="859" spans="1:27" s="268" customFormat="1">
      <c r="A859" s="493"/>
      <c r="B859" s="493"/>
      <c r="C859" s="236"/>
      <c r="D859" s="417"/>
      <c r="E859" s="421"/>
      <c r="F859" s="493"/>
      <c r="G859" s="493"/>
      <c r="H859" s="289"/>
      <c r="I859" s="492"/>
      <c r="J859" s="493"/>
      <c r="K859" s="493"/>
      <c r="L859" s="493"/>
      <c r="M859" s="493"/>
      <c r="N859" s="493"/>
      <c r="O859" s="493"/>
      <c r="P859" s="493"/>
      <c r="Q859" s="493"/>
      <c r="R859" s="493"/>
      <c r="S859" s="493"/>
      <c r="T859" s="493"/>
      <c r="U859" s="493"/>
      <c r="V859" s="493"/>
      <c r="W859" s="493"/>
      <c r="X859" s="493"/>
      <c r="Y859" s="493"/>
      <c r="Z859" s="493"/>
      <c r="AA859" s="493"/>
    </row>
    <row r="860" spans="1:27" s="268" customFormat="1">
      <c r="A860" s="493"/>
      <c r="B860" s="493"/>
      <c r="C860" s="236"/>
      <c r="D860" s="417"/>
      <c r="E860" s="421"/>
      <c r="F860" s="493"/>
      <c r="G860" s="493"/>
      <c r="H860" s="289"/>
      <c r="I860" s="492"/>
      <c r="J860" s="493"/>
      <c r="K860" s="493"/>
      <c r="L860" s="493"/>
      <c r="M860" s="493"/>
      <c r="N860" s="493"/>
      <c r="O860" s="493"/>
      <c r="P860" s="493"/>
      <c r="Q860" s="493"/>
      <c r="R860" s="493"/>
      <c r="S860" s="493"/>
      <c r="T860" s="493"/>
      <c r="U860" s="493"/>
      <c r="V860" s="493"/>
      <c r="W860" s="493"/>
      <c r="X860" s="493"/>
      <c r="Y860" s="493"/>
      <c r="Z860" s="493"/>
      <c r="AA860" s="493"/>
    </row>
    <row r="861" spans="1:27" s="268" customFormat="1">
      <c r="A861" s="493"/>
      <c r="B861" s="493"/>
      <c r="C861" s="236"/>
      <c r="D861" s="417"/>
      <c r="E861" s="421"/>
      <c r="F861" s="493"/>
      <c r="G861" s="493"/>
      <c r="H861" s="289"/>
      <c r="I861" s="492"/>
      <c r="J861" s="493"/>
      <c r="K861" s="493"/>
      <c r="L861" s="493"/>
      <c r="M861" s="493"/>
      <c r="N861" s="493"/>
      <c r="O861" s="493"/>
      <c r="P861" s="493"/>
      <c r="Q861" s="493"/>
      <c r="R861" s="493"/>
      <c r="S861" s="493"/>
      <c r="T861" s="493"/>
      <c r="U861" s="493"/>
      <c r="V861" s="493"/>
      <c r="W861" s="493"/>
      <c r="X861" s="493"/>
      <c r="Y861" s="493"/>
      <c r="Z861" s="493"/>
      <c r="AA861" s="493"/>
    </row>
    <row r="862" spans="1:27" s="268" customFormat="1">
      <c r="A862" s="493"/>
      <c r="B862" s="493"/>
      <c r="C862" s="236"/>
      <c r="D862" s="417"/>
      <c r="E862" s="421"/>
      <c r="F862" s="493"/>
      <c r="G862" s="493"/>
      <c r="H862" s="289"/>
      <c r="I862" s="492"/>
      <c r="J862" s="493"/>
      <c r="K862" s="493"/>
      <c r="L862" s="493"/>
      <c r="M862" s="493"/>
      <c r="N862" s="493"/>
      <c r="O862" s="493"/>
      <c r="P862" s="493"/>
      <c r="Q862" s="493"/>
      <c r="R862" s="493"/>
      <c r="S862" s="493"/>
      <c r="T862" s="493"/>
      <c r="U862" s="493"/>
      <c r="V862" s="493"/>
      <c r="W862" s="493"/>
      <c r="X862" s="493"/>
      <c r="Y862" s="493"/>
      <c r="Z862" s="493"/>
      <c r="AA862" s="493"/>
    </row>
    <row r="863" spans="1:27">
      <c r="C863" s="421"/>
      <c r="D863" s="417"/>
      <c r="E863" s="421"/>
      <c r="H863" s="289"/>
      <c r="I863" s="286"/>
      <c r="J863" s="210"/>
      <c r="K863" s="210"/>
      <c r="L863" s="210"/>
      <c r="M863" s="210"/>
      <c r="N863" s="210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0"/>
      <c r="Z863" s="210"/>
      <c r="AA863" s="210"/>
    </row>
    <row r="864" spans="1:27" s="268" customFormat="1">
      <c r="A864" s="525"/>
      <c r="B864" s="525"/>
      <c r="C864" s="421"/>
      <c r="D864" s="417"/>
      <c r="E864" s="421"/>
      <c r="F864" s="525"/>
      <c r="G864" s="525"/>
      <c r="H864" s="289"/>
      <c r="I864" s="286"/>
      <c r="J864" s="525"/>
      <c r="K864" s="525"/>
      <c r="L864" s="525"/>
      <c r="M864" s="525"/>
      <c r="N864" s="525"/>
      <c r="O864" s="525"/>
      <c r="P864" s="525"/>
      <c r="Q864" s="525"/>
      <c r="R864" s="525"/>
      <c r="S864" s="525"/>
      <c r="T864" s="525"/>
      <c r="U864" s="525"/>
      <c r="V864" s="525"/>
      <c r="W864" s="525"/>
      <c r="X864" s="525"/>
      <c r="Y864" s="525"/>
      <c r="Z864" s="525"/>
      <c r="AA864" s="525"/>
    </row>
    <row r="865" spans="1:27">
      <c r="A865" s="223"/>
      <c r="B865" s="212" t="s">
        <v>778</v>
      </c>
      <c r="C865" s="212"/>
      <c r="D865" s="429"/>
      <c r="E865" s="212"/>
      <c r="F865" s="212"/>
      <c r="G865" s="594">
        <f>SUM(F866,F884,F969,F973)</f>
        <v>111477400</v>
      </c>
      <c r="H865" s="541"/>
      <c r="I865" s="218" t="s">
        <v>507</v>
      </c>
      <c r="J865" s="212"/>
      <c r="K865" s="212"/>
      <c r="L865" s="212"/>
      <c r="M865" s="212"/>
      <c r="N865" s="212"/>
      <c r="O865" s="212"/>
      <c r="P865" s="212"/>
      <c r="Q865" s="212"/>
      <c r="R865" s="212"/>
      <c r="S865" s="212"/>
      <c r="T865" s="212"/>
      <c r="U865" s="212"/>
      <c r="V865" s="212"/>
      <c r="W865" s="212"/>
      <c r="X865" s="212"/>
      <c r="Y865" s="212"/>
      <c r="Z865" s="212"/>
      <c r="AA865" s="212"/>
    </row>
    <row r="866" spans="1:27" outlineLevel="1">
      <c r="A866" s="212"/>
      <c r="B866" s="212" t="s">
        <v>839</v>
      </c>
      <c r="C866" s="212"/>
      <c r="D866" s="429"/>
      <c r="E866" s="212"/>
      <c r="F866" s="590">
        <f>SUM(F867,F880)</f>
        <v>30654000</v>
      </c>
      <c r="G866" s="541"/>
      <c r="H866" s="218" t="s">
        <v>507</v>
      </c>
      <c r="I866" s="212"/>
      <c r="J866" s="231"/>
      <c r="K866" s="231"/>
      <c r="L866" s="231"/>
      <c r="M866" s="231"/>
      <c r="N866" s="231"/>
      <c r="O866" s="231"/>
      <c r="P866" s="231"/>
      <c r="Q866" s="231"/>
      <c r="R866" s="231"/>
      <c r="S866" s="231"/>
      <c r="T866" s="231"/>
      <c r="U866" s="231"/>
      <c r="V866" s="231"/>
      <c r="W866" s="231"/>
      <c r="X866" s="231"/>
      <c r="Y866" s="231"/>
      <c r="Z866" s="231"/>
      <c r="AA866" s="231"/>
    </row>
    <row r="867" spans="1:27" outlineLevel="1">
      <c r="A867" s="215"/>
      <c r="B867" s="233" t="s">
        <v>1460</v>
      </c>
      <c r="C867" s="233"/>
      <c r="D867" s="429"/>
      <c r="E867" s="233"/>
      <c r="F867" s="591">
        <f>SUM(F868,F872,F876)</f>
        <v>26202200</v>
      </c>
      <c r="G867" s="541"/>
      <c r="H867" s="507" t="s">
        <v>507</v>
      </c>
      <c r="I867" s="233"/>
      <c r="J867" s="231"/>
      <c r="K867" s="231"/>
      <c r="L867" s="231"/>
      <c r="M867" s="231"/>
      <c r="N867" s="231"/>
      <c r="O867" s="231"/>
      <c r="P867" s="231"/>
      <c r="Q867" s="231"/>
      <c r="R867" s="231"/>
      <c r="S867" s="231"/>
      <c r="T867" s="231"/>
      <c r="U867" s="231"/>
      <c r="V867" s="231"/>
      <c r="W867" s="231"/>
      <c r="X867" s="231"/>
      <c r="Y867" s="231"/>
      <c r="Z867" s="231"/>
      <c r="AA867" s="231"/>
    </row>
    <row r="868" spans="1:27" outlineLevel="1">
      <c r="A868" s="215"/>
      <c r="B868" s="233" t="s">
        <v>1461</v>
      </c>
      <c r="C868" s="233"/>
      <c r="D868" s="429"/>
      <c r="E868" s="233"/>
      <c r="F868" s="591">
        <v>5520000</v>
      </c>
      <c r="G868" s="541"/>
      <c r="H868" s="507" t="s">
        <v>507</v>
      </c>
      <c r="I868" s="233"/>
      <c r="J868" s="231"/>
      <c r="K868" s="231"/>
      <c r="L868" s="231"/>
      <c r="M868" s="231"/>
      <c r="N868" s="231"/>
      <c r="O868" s="231"/>
      <c r="P868" s="231"/>
      <c r="Q868" s="231"/>
      <c r="R868" s="231"/>
      <c r="S868" s="231"/>
      <c r="T868" s="231"/>
      <c r="U868" s="231"/>
      <c r="V868" s="231"/>
      <c r="W868" s="231"/>
      <c r="X868" s="231"/>
      <c r="Y868" s="231"/>
      <c r="Z868" s="231"/>
      <c r="AA868" s="231"/>
    </row>
    <row r="869" spans="1:27">
      <c r="A869" s="215"/>
      <c r="B869" s="215"/>
      <c r="C869" s="220" t="s">
        <v>1542</v>
      </c>
      <c r="E869" s="211"/>
      <c r="F869" s="215"/>
      <c r="G869" s="215"/>
      <c r="H869" s="508"/>
      <c r="I869" s="283"/>
      <c r="J869" s="212"/>
      <c r="K869" s="212"/>
      <c r="L869" s="212"/>
      <c r="M869" s="212"/>
      <c r="N869" s="212"/>
      <c r="O869" s="212"/>
      <c r="P869" s="212"/>
      <c r="Q869" s="212"/>
      <c r="R869" s="212"/>
      <c r="S869" s="212"/>
      <c r="T869" s="212"/>
      <c r="U869" s="212"/>
      <c r="V869" s="212"/>
      <c r="W869" s="212"/>
      <c r="X869" s="212"/>
      <c r="Y869" s="212"/>
      <c r="Z869" s="212"/>
      <c r="AA869" s="212"/>
    </row>
    <row r="870" spans="1:27" s="268" customFormat="1">
      <c r="A870" s="215"/>
      <c r="B870" s="215"/>
      <c r="C870" s="220" t="s">
        <v>1586</v>
      </c>
      <c r="D870" s="424"/>
      <c r="E870" s="220"/>
      <c r="F870" s="215"/>
      <c r="G870" s="215"/>
      <c r="H870" s="508"/>
      <c r="I870" s="283"/>
      <c r="J870" s="212"/>
      <c r="K870" s="212"/>
      <c r="L870" s="212"/>
      <c r="M870" s="212"/>
      <c r="N870" s="212"/>
      <c r="O870" s="212"/>
      <c r="P870" s="212"/>
      <c r="Q870" s="212"/>
      <c r="R870" s="212"/>
      <c r="S870" s="212"/>
      <c r="T870" s="212"/>
      <c r="U870" s="212"/>
      <c r="V870" s="212"/>
      <c r="W870" s="212"/>
      <c r="X870" s="212"/>
      <c r="Y870" s="212"/>
      <c r="Z870" s="212"/>
      <c r="AA870" s="212"/>
    </row>
    <row r="871" spans="1:27" s="268" customFormat="1">
      <c r="A871" s="215"/>
      <c r="B871" s="215"/>
      <c r="C871" s="220" t="s">
        <v>1587</v>
      </c>
      <c r="D871" s="424"/>
      <c r="E871" s="220"/>
      <c r="F871" s="215"/>
      <c r="G871" s="215"/>
      <c r="H871" s="508"/>
      <c r="I871" s="283"/>
      <c r="J871" s="212"/>
      <c r="K871" s="212"/>
      <c r="L871" s="212"/>
      <c r="M871" s="212"/>
      <c r="N871" s="212"/>
      <c r="O871" s="212"/>
      <c r="P871" s="212"/>
      <c r="Q871" s="212"/>
      <c r="R871" s="212"/>
      <c r="S871" s="212"/>
      <c r="T871" s="212"/>
      <c r="U871" s="212"/>
      <c r="V871" s="212"/>
      <c r="W871" s="212"/>
      <c r="X871" s="212"/>
      <c r="Y871" s="212"/>
      <c r="Z871" s="212"/>
      <c r="AA871" s="212"/>
    </row>
    <row r="872" spans="1:27">
      <c r="A872" s="215"/>
      <c r="B872" s="233" t="s">
        <v>1463</v>
      </c>
      <c r="C872" s="233"/>
      <c r="D872" s="429"/>
      <c r="E872" s="233"/>
      <c r="F872" s="591">
        <v>19781000</v>
      </c>
      <c r="G872" s="541"/>
      <c r="H872" s="507" t="s">
        <v>507</v>
      </c>
      <c r="I872" s="233"/>
      <c r="J872" s="214"/>
      <c r="K872" s="214"/>
      <c r="L872" s="214"/>
      <c r="M872" s="214"/>
      <c r="N872" s="214"/>
      <c r="O872" s="214"/>
      <c r="P872" s="214"/>
      <c r="Q872" s="214"/>
      <c r="R872" s="214"/>
      <c r="S872" s="214"/>
      <c r="T872" s="214"/>
      <c r="U872" s="214"/>
      <c r="V872" s="214"/>
      <c r="W872" s="214"/>
      <c r="X872" s="214"/>
      <c r="Y872" s="214"/>
      <c r="Z872" s="214"/>
      <c r="AA872" s="214"/>
    </row>
    <row r="873" spans="1:27" outlineLevel="1">
      <c r="A873" s="215"/>
      <c r="B873" s="215"/>
      <c r="C873" s="220" t="s">
        <v>1543</v>
      </c>
      <c r="E873" s="281"/>
      <c r="F873" s="215"/>
      <c r="G873" s="215"/>
      <c r="H873" s="509"/>
      <c r="I873" s="282"/>
      <c r="J873" s="231"/>
      <c r="K873" s="231"/>
      <c r="L873" s="231"/>
      <c r="M873" s="231"/>
      <c r="N873" s="231"/>
      <c r="O873" s="231"/>
      <c r="P873" s="231"/>
      <c r="Q873" s="231"/>
      <c r="R873" s="231"/>
      <c r="S873" s="231"/>
      <c r="T873" s="231"/>
      <c r="U873" s="231"/>
      <c r="V873" s="231"/>
      <c r="W873" s="231"/>
      <c r="X873" s="231"/>
      <c r="Y873" s="231"/>
      <c r="Z873" s="231"/>
      <c r="AA873" s="231"/>
    </row>
    <row r="874" spans="1:27" s="268" customFormat="1" outlineLevel="1">
      <c r="A874" s="215"/>
      <c r="B874" s="215"/>
      <c r="C874" s="220" t="s">
        <v>1544</v>
      </c>
      <c r="D874" s="424"/>
      <c r="E874" s="281"/>
      <c r="F874" s="215"/>
      <c r="G874" s="215"/>
      <c r="H874" s="509"/>
      <c r="I874" s="282"/>
      <c r="J874" s="231"/>
      <c r="K874" s="231"/>
      <c r="L874" s="231"/>
      <c r="M874" s="231"/>
      <c r="N874" s="231"/>
      <c r="O874" s="231"/>
      <c r="P874" s="231"/>
      <c r="Q874" s="231"/>
      <c r="R874" s="231"/>
      <c r="S874" s="231"/>
      <c r="T874" s="231"/>
      <c r="U874" s="231"/>
      <c r="V874" s="231"/>
      <c r="W874" s="231"/>
      <c r="X874" s="231"/>
      <c r="Y874" s="231"/>
      <c r="Z874" s="231"/>
      <c r="AA874" s="231"/>
    </row>
    <row r="875" spans="1:27" outlineLevel="1">
      <c r="A875" s="215"/>
      <c r="B875" s="215"/>
      <c r="C875" s="220" t="s">
        <v>1545</v>
      </c>
      <c r="E875" s="281"/>
      <c r="F875" s="215"/>
      <c r="G875" s="215"/>
      <c r="H875" s="509"/>
      <c r="I875" s="282"/>
      <c r="J875" s="231"/>
      <c r="K875" s="231"/>
      <c r="L875" s="231"/>
      <c r="M875" s="231"/>
      <c r="N875" s="231"/>
      <c r="O875" s="231"/>
      <c r="P875" s="231"/>
      <c r="Q875" s="231"/>
      <c r="R875" s="231"/>
      <c r="S875" s="231"/>
      <c r="T875" s="231"/>
      <c r="U875" s="231"/>
      <c r="V875" s="231"/>
      <c r="W875" s="231"/>
      <c r="X875" s="231"/>
      <c r="Y875" s="231"/>
      <c r="Z875" s="231"/>
      <c r="AA875" s="231"/>
    </row>
    <row r="876" spans="1:27" outlineLevel="1">
      <c r="A876" s="215"/>
      <c r="B876" s="233" t="s">
        <v>1546</v>
      </c>
      <c r="C876" s="233"/>
      <c r="D876" s="429"/>
      <c r="E876" s="233"/>
      <c r="F876" s="591">
        <v>901200</v>
      </c>
      <c r="G876" s="541"/>
      <c r="H876" s="507" t="s">
        <v>507</v>
      </c>
      <c r="I876" s="233"/>
      <c r="J876" s="231"/>
      <c r="K876" s="231"/>
      <c r="L876" s="231"/>
      <c r="M876" s="231"/>
      <c r="N876" s="231"/>
      <c r="O876" s="231"/>
      <c r="P876" s="231"/>
      <c r="Q876" s="231"/>
      <c r="R876" s="231"/>
      <c r="S876" s="231"/>
      <c r="T876" s="231"/>
      <c r="U876" s="231"/>
      <c r="V876" s="231"/>
      <c r="W876" s="231"/>
      <c r="X876" s="231"/>
      <c r="Y876" s="231"/>
      <c r="Z876" s="231"/>
      <c r="AA876" s="231"/>
    </row>
    <row r="877" spans="1:27" outlineLevel="1">
      <c r="A877" s="215"/>
      <c r="B877" s="215"/>
      <c r="C877" s="220" t="s">
        <v>1547</v>
      </c>
      <c r="E877" s="281"/>
      <c r="F877" s="215"/>
      <c r="G877" s="215"/>
      <c r="H877" s="279"/>
      <c r="I877" s="283"/>
      <c r="J877" s="231"/>
      <c r="K877" s="231"/>
      <c r="L877" s="231"/>
      <c r="M877" s="231"/>
      <c r="N877" s="231"/>
      <c r="O877" s="231"/>
      <c r="P877" s="231"/>
      <c r="Q877" s="231"/>
      <c r="R877" s="231"/>
      <c r="S877" s="231"/>
      <c r="T877" s="231"/>
      <c r="U877" s="231"/>
      <c r="V877" s="231"/>
      <c r="W877" s="231"/>
      <c r="X877" s="231"/>
      <c r="Y877" s="231"/>
      <c r="Z877" s="231"/>
      <c r="AA877" s="231"/>
    </row>
    <row r="878" spans="1:27" ht="24" customHeight="1" outlineLevel="1">
      <c r="A878" s="215"/>
      <c r="B878" s="215"/>
      <c r="C878" s="220" t="s">
        <v>1548</v>
      </c>
      <c r="E878" s="211"/>
      <c r="F878" s="215"/>
      <c r="G878" s="215"/>
      <c r="H878" s="279"/>
      <c r="I878" s="283"/>
      <c r="J878" s="231"/>
      <c r="K878" s="231"/>
      <c r="L878" s="231"/>
      <c r="M878" s="231"/>
      <c r="N878" s="231"/>
      <c r="O878" s="231"/>
      <c r="P878" s="231"/>
      <c r="Q878" s="231"/>
      <c r="R878" s="231"/>
      <c r="S878" s="231"/>
      <c r="T878" s="231"/>
      <c r="U878" s="231"/>
      <c r="V878" s="231"/>
      <c r="W878" s="231"/>
      <c r="X878" s="231"/>
      <c r="Y878" s="231"/>
      <c r="Z878" s="231"/>
      <c r="AA878" s="231"/>
    </row>
    <row r="879" spans="1:27" outlineLevel="1">
      <c r="A879" s="215"/>
      <c r="B879" s="215"/>
      <c r="C879" s="220" t="s">
        <v>1549</v>
      </c>
      <c r="E879" s="220"/>
      <c r="F879" s="215"/>
      <c r="G879" s="215"/>
      <c r="H879" s="279"/>
      <c r="I879" s="283"/>
      <c r="J879" s="231"/>
      <c r="K879" s="231"/>
      <c r="L879" s="231"/>
      <c r="M879" s="231"/>
      <c r="N879" s="231"/>
      <c r="O879" s="231"/>
      <c r="P879" s="231"/>
      <c r="Q879" s="231"/>
      <c r="R879" s="231"/>
      <c r="S879" s="231"/>
      <c r="T879" s="231"/>
      <c r="U879" s="231"/>
      <c r="V879" s="231"/>
      <c r="W879" s="231"/>
      <c r="X879" s="231"/>
      <c r="Y879" s="231"/>
      <c r="Z879" s="231"/>
      <c r="AA879" s="231"/>
    </row>
    <row r="880" spans="1:27" outlineLevel="1">
      <c r="A880" s="215"/>
      <c r="B880" s="233" t="s">
        <v>1471</v>
      </c>
      <c r="C880" s="233"/>
      <c r="D880" s="429"/>
      <c r="E880" s="233"/>
      <c r="F880" s="591">
        <v>4451800</v>
      </c>
      <c r="G880" s="541"/>
      <c r="H880" s="507" t="s">
        <v>507</v>
      </c>
      <c r="I880" s="233"/>
      <c r="J880" s="231"/>
      <c r="K880" s="231"/>
      <c r="L880" s="231"/>
      <c r="M880" s="231"/>
      <c r="N880" s="231"/>
      <c r="O880" s="231"/>
      <c r="P880" s="231"/>
      <c r="Q880" s="231"/>
      <c r="R880" s="231"/>
      <c r="S880" s="231"/>
      <c r="T880" s="231"/>
      <c r="U880" s="231"/>
      <c r="V880" s="231"/>
      <c r="W880" s="231"/>
      <c r="X880" s="231"/>
      <c r="Y880" s="231"/>
      <c r="Z880" s="231"/>
      <c r="AA880" s="231"/>
    </row>
    <row r="881" spans="1:27" outlineLevel="1">
      <c r="A881" s="215"/>
      <c r="B881" s="215"/>
      <c r="C881" s="220" t="s">
        <v>1550</v>
      </c>
      <c r="E881" s="281"/>
      <c r="F881" s="215"/>
      <c r="G881" s="215"/>
      <c r="H881" s="508"/>
      <c r="I881" s="283"/>
      <c r="J881" s="231"/>
      <c r="K881" s="231"/>
      <c r="L881" s="231"/>
      <c r="M881" s="231"/>
      <c r="N881" s="231"/>
      <c r="O881" s="231"/>
      <c r="P881" s="231"/>
      <c r="Q881" s="231"/>
      <c r="R881" s="231"/>
      <c r="S881" s="231"/>
      <c r="T881" s="231"/>
      <c r="U881" s="231"/>
      <c r="V881" s="231"/>
      <c r="W881" s="231"/>
      <c r="X881" s="231"/>
      <c r="Y881" s="231"/>
      <c r="Z881" s="231"/>
      <c r="AA881" s="231"/>
    </row>
    <row r="882" spans="1:27" outlineLevel="1">
      <c r="A882" s="215"/>
      <c r="B882" s="215"/>
      <c r="C882" s="220" t="s">
        <v>1551</v>
      </c>
      <c r="E882" s="281"/>
      <c r="F882" s="215"/>
      <c r="G882" s="215"/>
      <c r="H882" s="508"/>
      <c r="I882" s="283"/>
      <c r="J882" s="231"/>
      <c r="K882" s="231"/>
      <c r="L882" s="231"/>
      <c r="M882" s="231"/>
      <c r="N882" s="231"/>
      <c r="O882" s="231"/>
      <c r="P882" s="231"/>
      <c r="Q882" s="231"/>
      <c r="R882" s="231"/>
      <c r="S882" s="231"/>
      <c r="T882" s="231"/>
      <c r="U882" s="231"/>
      <c r="V882" s="231"/>
      <c r="W882" s="231"/>
      <c r="X882" s="231"/>
      <c r="Y882" s="231"/>
      <c r="Z882" s="231"/>
      <c r="AA882" s="231"/>
    </row>
    <row r="883" spans="1:27" outlineLevel="1">
      <c r="A883" s="215"/>
      <c r="B883" s="215"/>
      <c r="C883" s="220"/>
      <c r="E883" s="281"/>
      <c r="F883" s="215"/>
      <c r="G883" s="215"/>
      <c r="H883" s="508"/>
      <c r="I883" s="283"/>
      <c r="J883" s="231"/>
      <c r="K883" s="231"/>
      <c r="L883" s="231"/>
      <c r="M883" s="231"/>
      <c r="N883" s="231"/>
      <c r="O883" s="231"/>
      <c r="P883" s="231"/>
      <c r="Q883" s="231"/>
      <c r="R883" s="231"/>
      <c r="S883" s="231"/>
      <c r="T883" s="231"/>
      <c r="U883" s="231"/>
      <c r="V883" s="231"/>
      <c r="W883" s="231"/>
      <c r="X883" s="231"/>
      <c r="Y883" s="231"/>
      <c r="Z883" s="231"/>
      <c r="AA883" s="231"/>
    </row>
    <row r="884" spans="1:27" outlineLevel="1">
      <c r="A884" s="212"/>
      <c r="B884" s="212" t="s">
        <v>842</v>
      </c>
      <c r="C884" s="212"/>
      <c r="D884" s="429"/>
      <c r="E884" s="212"/>
      <c r="F884" s="590">
        <f>SUM(F886,F919)</f>
        <v>5412000</v>
      </c>
      <c r="G884" s="541"/>
      <c r="H884" s="218" t="s">
        <v>507</v>
      </c>
      <c r="I884" s="212"/>
      <c r="J884" s="231"/>
      <c r="K884" s="231"/>
      <c r="L884" s="231"/>
      <c r="M884" s="231"/>
      <c r="N884" s="231"/>
      <c r="O884" s="231"/>
      <c r="P884" s="231"/>
      <c r="Q884" s="231"/>
      <c r="R884" s="231"/>
      <c r="S884" s="231"/>
      <c r="T884" s="231"/>
      <c r="U884" s="231"/>
      <c r="V884" s="231"/>
      <c r="W884" s="231"/>
      <c r="X884" s="231"/>
      <c r="Y884" s="231"/>
      <c r="Z884" s="231"/>
      <c r="AA884" s="231"/>
    </row>
    <row r="885" spans="1:27" outlineLevel="1">
      <c r="A885" s="215"/>
      <c r="B885" s="233" t="s">
        <v>1517</v>
      </c>
      <c r="C885" s="233"/>
      <c r="D885" s="429"/>
      <c r="E885" s="233"/>
      <c r="F885" s="591">
        <f>F886+F919</f>
        <v>5412000</v>
      </c>
      <c r="G885" s="541"/>
      <c r="H885" s="507" t="s">
        <v>507</v>
      </c>
      <c r="I885" s="233"/>
      <c r="J885" s="231"/>
      <c r="K885" s="231"/>
      <c r="L885" s="231"/>
      <c r="M885" s="231"/>
      <c r="N885" s="231"/>
      <c r="O885" s="231"/>
      <c r="P885" s="231"/>
      <c r="Q885" s="231"/>
      <c r="R885" s="231"/>
      <c r="S885" s="231"/>
      <c r="T885" s="231"/>
      <c r="U885" s="231"/>
      <c r="V885" s="231"/>
      <c r="W885" s="231"/>
      <c r="X885" s="231"/>
      <c r="Y885" s="231"/>
      <c r="Z885" s="231"/>
      <c r="AA885" s="231"/>
    </row>
    <row r="886" spans="1:27" outlineLevel="1">
      <c r="A886" s="215"/>
      <c r="B886" s="233" t="s">
        <v>1552</v>
      </c>
      <c r="C886" s="233"/>
      <c r="D886" s="429"/>
      <c r="E886" s="233"/>
      <c r="F886" s="591">
        <f>SUM(H888:H918)</f>
        <v>871000</v>
      </c>
      <c r="G886" s="541"/>
      <c r="H886" s="507" t="s">
        <v>507</v>
      </c>
      <c r="I886" s="233"/>
      <c r="J886" s="231"/>
      <c r="K886" s="231"/>
      <c r="L886" s="231"/>
      <c r="M886" s="231"/>
      <c r="N886" s="231"/>
      <c r="O886" s="231"/>
      <c r="P886" s="231"/>
      <c r="Q886" s="231"/>
      <c r="R886" s="231"/>
      <c r="S886" s="231"/>
      <c r="T886" s="231"/>
      <c r="U886" s="231"/>
      <c r="V886" s="231"/>
      <c r="W886" s="231"/>
      <c r="X886" s="231"/>
      <c r="Y886" s="231"/>
      <c r="Z886" s="231"/>
      <c r="AA886" s="231"/>
    </row>
    <row r="887" spans="1:27" outlineLevel="1">
      <c r="A887" s="220"/>
      <c r="B887" s="220"/>
      <c r="C887" s="220" t="s">
        <v>900</v>
      </c>
      <c r="D887" s="511" t="s">
        <v>1212</v>
      </c>
      <c r="E887" s="409" t="s">
        <v>1305</v>
      </c>
      <c r="F887" s="220"/>
      <c r="G887" s="220"/>
      <c r="H887" s="211"/>
      <c r="I887" s="211"/>
      <c r="J887" s="228"/>
      <c r="K887" s="228"/>
      <c r="L887" s="228"/>
      <c r="M887" s="228"/>
      <c r="N887" s="228"/>
      <c r="O887" s="228"/>
      <c r="P887" s="228"/>
      <c r="Q887" s="228"/>
      <c r="R887" s="228"/>
      <c r="S887" s="228"/>
      <c r="T887" s="228"/>
      <c r="U887" s="228"/>
      <c r="V887" s="228"/>
      <c r="W887" s="228"/>
      <c r="X887" s="228"/>
      <c r="Y887" s="228"/>
      <c r="Z887" s="228"/>
      <c r="AA887" s="228"/>
    </row>
    <row r="888" spans="1:27" s="268" customFormat="1" outlineLevel="1">
      <c r="A888" s="220"/>
      <c r="B888" s="220"/>
      <c r="C888" s="220"/>
      <c r="D888" s="511"/>
      <c r="E888" s="409" t="s">
        <v>1306</v>
      </c>
      <c r="F888" s="220"/>
      <c r="G888" s="220"/>
      <c r="H888" s="279"/>
      <c r="I888" s="283"/>
      <c r="J888" s="228"/>
      <c r="K888" s="228"/>
      <c r="L888" s="228"/>
      <c r="M888" s="228"/>
      <c r="N888" s="228"/>
      <c r="O888" s="228"/>
      <c r="P888" s="228"/>
      <c r="Q888" s="228"/>
      <c r="R888" s="228"/>
      <c r="S888" s="228"/>
      <c r="T888" s="228"/>
      <c r="U888" s="228"/>
      <c r="V888" s="228"/>
      <c r="W888" s="228"/>
      <c r="X888" s="228"/>
      <c r="Y888" s="228"/>
      <c r="Z888" s="228"/>
      <c r="AA888" s="228"/>
    </row>
    <row r="889" spans="1:27" s="268" customFormat="1" outlineLevel="1">
      <c r="A889" s="220"/>
      <c r="B889" s="220"/>
      <c r="C889" s="220"/>
      <c r="D889" s="511"/>
      <c r="E889" s="409" t="s">
        <v>1307</v>
      </c>
      <c r="F889" s="220"/>
      <c r="G889" s="220"/>
      <c r="H889" s="279">
        <v>396000</v>
      </c>
      <c r="I889" s="510" t="s">
        <v>507</v>
      </c>
      <c r="J889" s="228"/>
      <c r="K889" s="228"/>
      <c r="L889" s="228"/>
      <c r="M889" s="228"/>
      <c r="N889" s="228"/>
      <c r="O889" s="228"/>
      <c r="P889" s="228"/>
      <c r="Q889" s="228"/>
      <c r="R889" s="228"/>
      <c r="S889" s="228"/>
      <c r="T889" s="228"/>
      <c r="U889" s="228"/>
      <c r="V889" s="228"/>
      <c r="W889" s="228"/>
      <c r="X889" s="228"/>
      <c r="Y889" s="228"/>
      <c r="Z889" s="228"/>
      <c r="AA889" s="228"/>
    </row>
    <row r="890" spans="1:27" outlineLevel="1">
      <c r="A890" s="220"/>
      <c r="B890" s="220"/>
      <c r="C890" s="220" t="s">
        <v>901</v>
      </c>
      <c r="D890" s="511" t="s">
        <v>1213</v>
      </c>
      <c r="E890" s="409" t="s">
        <v>1308</v>
      </c>
      <c r="F890" s="220"/>
      <c r="G890" s="220"/>
      <c r="H890" s="211"/>
      <c r="I890" s="512"/>
      <c r="J890" s="228"/>
      <c r="K890" s="228"/>
      <c r="L890" s="228"/>
      <c r="M890" s="228"/>
      <c r="N890" s="228"/>
      <c r="O890" s="228"/>
      <c r="P890" s="228"/>
      <c r="Q890" s="228"/>
      <c r="R890" s="228"/>
      <c r="S890" s="228"/>
      <c r="T890" s="228"/>
      <c r="U890" s="228"/>
      <c r="V890" s="228"/>
      <c r="W890" s="228"/>
      <c r="X890" s="228"/>
      <c r="Y890" s="228"/>
      <c r="Z890" s="228"/>
      <c r="AA890" s="228"/>
    </row>
    <row r="891" spans="1:27" s="268" customFormat="1" outlineLevel="1">
      <c r="A891" s="220"/>
      <c r="B891" s="220"/>
      <c r="C891" s="220"/>
      <c r="D891" s="511"/>
      <c r="E891" s="409" t="s">
        <v>1309</v>
      </c>
      <c r="F891" s="220"/>
      <c r="G891" s="220"/>
      <c r="H891" s="279"/>
      <c r="I891" s="510"/>
      <c r="J891" s="228"/>
      <c r="K891" s="228"/>
      <c r="L891" s="228"/>
      <c r="M891" s="228"/>
      <c r="N891" s="228"/>
      <c r="O891" s="228"/>
      <c r="P891" s="228"/>
      <c r="Q891" s="228"/>
      <c r="R891" s="228"/>
      <c r="S891" s="228"/>
      <c r="T891" s="228"/>
      <c r="U891" s="228"/>
      <c r="V891" s="228"/>
      <c r="W891" s="228"/>
      <c r="X891" s="228"/>
      <c r="Y891" s="228"/>
      <c r="Z891" s="228"/>
      <c r="AA891" s="228"/>
    </row>
    <row r="892" spans="1:27" s="268" customFormat="1" outlineLevel="1">
      <c r="A892" s="220"/>
      <c r="B892" s="220"/>
      <c r="C892" s="220"/>
      <c r="D892" s="511"/>
      <c r="E892" s="409" t="s">
        <v>1310</v>
      </c>
      <c r="F892" s="220"/>
      <c r="G892" s="220"/>
      <c r="H892" s="279">
        <v>27900</v>
      </c>
      <c r="I892" s="510" t="s">
        <v>507</v>
      </c>
      <c r="J892" s="228"/>
      <c r="K892" s="228"/>
      <c r="L892" s="228"/>
      <c r="M892" s="228"/>
      <c r="N892" s="228"/>
      <c r="O892" s="228"/>
      <c r="P892" s="228"/>
      <c r="Q892" s="228"/>
      <c r="R892" s="228"/>
      <c r="S892" s="228"/>
      <c r="T892" s="228"/>
      <c r="U892" s="228"/>
      <c r="V892" s="228"/>
      <c r="W892" s="228"/>
      <c r="X892" s="228"/>
      <c r="Y892" s="228"/>
      <c r="Z892" s="228"/>
      <c r="AA892" s="228"/>
    </row>
    <row r="893" spans="1:27" s="268" customFormat="1" outlineLevel="1">
      <c r="A893" s="220"/>
      <c r="B893" s="220"/>
      <c r="C893" s="220" t="s">
        <v>905</v>
      </c>
      <c r="D893" s="511" t="s">
        <v>1271</v>
      </c>
      <c r="E893" s="409" t="s">
        <v>1311</v>
      </c>
      <c r="F893" s="220"/>
      <c r="G893" s="220"/>
      <c r="I893" s="512"/>
      <c r="J893" s="228"/>
      <c r="K893" s="228"/>
      <c r="L893" s="228"/>
      <c r="M893" s="228"/>
      <c r="N893" s="228"/>
      <c r="O893" s="228"/>
      <c r="P893" s="228"/>
      <c r="Q893" s="228"/>
      <c r="R893" s="228"/>
      <c r="S893" s="228"/>
      <c r="T893" s="228"/>
      <c r="U893" s="228"/>
      <c r="V893" s="228"/>
      <c r="W893" s="228"/>
      <c r="X893" s="228"/>
      <c r="Y893" s="228"/>
      <c r="Z893" s="228"/>
      <c r="AA893" s="228"/>
    </row>
    <row r="894" spans="1:27" s="268" customFormat="1" outlineLevel="1">
      <c r="A894" s="220"/>
      <c r="B894" s="220"/>
      <c r="C894" s="220"/>
      <c r="D894" s="511"/>
      <c r="E894" s="409" t="s">
        <v>1312</v>
      </c>
      <c r="F894" s="220"/>
      <c r="G894" s="220"/>
      <c r="H894" s="279">
        <v>14400</v>
      </c>
      <c r="I894" s="510" t="s">
        <v>507</v>
      </c>
      <c r="J894" s="228"/>
      <c r="K894" s="228"/>
      <c r="L894" s="228"/>
      <c r="M894" s="228"/>
      <c r="N894" s="228"/>
      <c r="O894" s="228"/>
      <c r="P894" s="228"/>
      <c r="Q894" s="228"/>
      <c r="R894" s="228"/>
      <c r="S894" s="228"/>
      <c r="T894" s="228"/>
      <c r="U894" s="228"/>
      <c r="V894" s="228"/>
      <c r="W894" s="228"/>
      <c r="X894" s="228"/>
      <c r="Y894" s="228"/>
      <c r="Z894" s="228"/>
      <c r="AA894" s="228"/>
    </row>
    <row r="895" spans="1:27" s="268" customFormat="1" outlineLevel="1">
      <c r="A895" s="220"/>
      <c r="B895" s="220"/>
      <c r="C895" s="220" t="s">
        <v>906</v>
      </c>
      <c r="D895" s="511" t="s">
        <v>1272</v>
      </c>
      <c r="E895" s="409" t="s">
        <v>1313</v>
      </c>
      <c r="F895" s="220"/>
      <c r="G895" s="220"/>
      <c r="I895" s="512"/>
      <c r="J895" s="228"/>
      <c r="K895" s="228"/>
      <c r="L895" s="228"/>
      <c r="M895" s="228"/>
      <c r="N895" s="228"/>
      <c r="O895" s="228"/>
      <c r="P895" s="228"/>
      <c r="Q895" s="228"/>
      <c r="R895" s="228"/>
      <c r="S895" s="228"/>
      <c r="T895" s="228"/>
      <c r="U895" s="228"/>
      <c r="V895" s="228"/>
      <c r="W895" s="228"/>
      <c r="X895" s="228"/>
      <c r="Y895" s="228"/>
      <c r="Z895" s="228"/>
      <c r="AA895" s="228"/>
    </row>
    <row r="896" spans="1:27" s="268" customFormat="1" outlineLevel="1">
      <c r="A896" s="220"/>
      <c r="B896" s="220"/>
      <c r="C896" s="220"/>
      <c r="D896" s="511"/>
      <c r="E896" s="409" t="s">
        <v>1314</v>
      </c>
      <c r="F896" s="220"/>
      <c r="G896" s="220"/>
      <c r="H896" s="279"/>
      <c r="I896" s="510"/>
      <c r="J896" s="228"/>
      <c r="K896" s="228"/>
      <c r="L896" s="228"/>
      <c r="M896" s="228"/>
      <c r="N896" s="228"/>
      <c r="O896" s="228"/>
      <c r="P896" s="228"/>
      <c r="Q896" s="228"/>
      <c r="R896" s="228"/>
      <c r="S896" s="228"/>
      <c r="T896" s="228"/>
      <c r="U896" s="228"/>
      <c r="V896" s="228"/>
      <c r="W896" s="228"/>
      <c r="X896" s="228"/>
      <c r="Y896" s="228"/>
      <c r="Z896" s="228"/>
      <c r="AA896" s="228"/>
    </row>
    <row r="897" spans="1:27" s="268" customFormat="1" outlineLevel="1">
      <c r="A897" s="220"/>
      <c r="B897" s="220"/>
      <c r="C897" s="220"/>
      <c r="D897" s="511"/>
      <c r="E897" s="409" t="s">
        <v>1312</v>
      </c>
      <c r="F897" s="220"/>
      <c r="G897" s="220"/>
      <c r="H897" s="279">
        <v>84000</v>
      </c>
      <c r="I897" s="510" t="s">
        <v>507</v>
      </c>
      <c r="J897" s="228"/>
      <c r="K897" s="228"/>
      <c r="L897" s="228"/>
      <c r="M897" s="228"/>
      <c r="N897" s="228"/>
      <c r="O897" s="228"/>
      <c r="P897" s="228"/>
      <c r="Q897" s="228"/>
      <c r="R897" s="228"/>
      <c r="S897" s="228"/>
      <c r="T897" s="228"/>
      <c r="U897" s="228"/>
      <c r="V897" s="228"/>
      <c r="W897" s="228"/>
      <c r="X897" s="228"/>
      <c r="Y897" s="228"/>
      <c r="Z897" s="228"/>
      <c r="AA897" s="228"/>
    </row>
    <row r="898" spans="1:27" s="268" customFormat="1" outlineLevel="1">
      <c r="A898" s="220"/>
      <c r="B898" s="220"/>
      <c r="C898" s="220" t="s">
        <v>907</v>
      </c>
      <c r="D898" s="511" t="s">
        <v>1273</v>
      </c>
      <c r="E898" s="409" t="s">
        <v>1315</v>
      </c>
      <c r="F898" s="220"/>
      <c r="G898" s="220"/>
      <c r="I898" s="512"/>
      <c r="J898" s="228"/>
      <c r="K898" s="228"/>
      <c r="L898" s="228"/>
      <c r="M898" s="228"/>
      <c r="N898" s="228"/>
      <c r="O898" s="228"/>
      <c r="P898" s="228"/>
      <c r="Q898" s="228"/>
      <c r="R898" s="228"/>
      <c r="S898" s="228"/>
      <c r="T898" s="228"/>
      <c r="U898" s="228"/>
      <c r="V898" s="228"/>
      <c r="W898" s="228"/>
      <c r="X898" s="228"/>
      <c r="Y898" s="228"/>
      <c r="Z898" s="228"/>
      <c r="AA898" s="228"/>
    </row>
    <row r="899" spans="1:27" s="268" customFormat="1" outlineLevel="1">
      <c r="A899" s="220"/>
      <c r="B899" s="220"/>
      <c r="C899" s="220"/>
      <c r="D899" s="424"/>
      <c r="E899" s="409" t="s">
        <v>1316</v>
      </c>
      <c r="F899" s="220"/>
      <c r="G899" s="220"/>
      <c r="H899" s="279"/>
      <c r="I899" s="510"/>
      <c r="J899" s="228"/>
      <c r="K899" s="228"/>
      <c r="L899" s="228"/>
      <c r="M899" s="228"/>
      <c r="N899" s="228"/>
      <c r="O899" s="228"/>
      <c r="P899" s="228"/>
      <c r="Q899" s="228"/>
      <c r="R899" s="228"/>
      <c r="S899" s="228"/>
      <c r="T899" s="228"/>
      <c r="U899" s="228"/>
      <c r="V899" s="228"/>
      <c r="W899" s="228"/>
      <c r="X899" s="228"/>
      <c r="Y899" s="228"/>
      <c r="Z899" s="228"/>
      <c r="AA899" s="228"/>
    </row>
    <row r="900" spans="1:27" s="268" customFormat="1" outlineLevel="1">
      <c r="A900" s="220"/>
      <c r="B900" s="220"/>
      <c r="C900" s="220"/>
      <c r="D900" s="424"/>
      <c r="E900" s="409" t="s">
        <v>1317</v>
      </c>
      <c r="F900" s="220"/>
      <c r="G900" s="220"/>
      <c r="H900" s="279">
        <v>23000</v>
      </c>
      <c r="I900" s="510" t="s">
        <v>507</v>
      </c>
      <c r="J900" s="228"/>
      <c r="K900" s="228"/>
      <c r="L900" s="228"/>
      <c r="M900" s="228"/>
      <c r="N900" s="228"/>
      <c r="O900" s="228"/>
      <c r="P900" s="228"/>
      <c r="Q900" s="228"/>
      <c r="R900" s="228"/>
      <c r="S900" s="228"/>
      <c r="T900" s="228"/>
      <c r="U900" s="228"/>
      <c r="V900" s="228"/>
      <c r="W900" s="228"/>
      <c r="X900" s="228"/>
      <c r="Y900" s="228"/>
      <c r="Z900" s="228"/>
      <c r="AA900" s="228"/>
    </row>
    <row r="901" spans="1:27" s="268" customFormat="1" outlineLevel="1">
      <c r="A901" s="220"/>
      <c r="B901" s="220"/>
      <c r="C901" s="220" t="s">
        <v>908</v>
      </c>
      <c r="D901" s="511" t="s">
        <v>1267</v>
      </c>
      <c r="E901" s="409" t="s">
        <v>1318</v>
      </c>
      <c r="F901" s="220"/>
      <c r="G901" s="220"/>
      <c r="I901" s="512"/>
      <c r="J901" s="228"/>
      <c r="K901" s="228"/>
      <c r="L901" s="228"/>
      <c r="M901" s="228"/>
      <c r="N901" s="228"/>
      <c r="O901" s="228"/>
      <c r="P901" s="228"/>
      <c r="Q901" s="228"/>
      <c r="R901" s="228"/>
      <c r="S901" s="228"/>
      <c r="T901" s="228"/>
      <c r="U901" s="228"/>
      <c r="V901" s="228"/>
      <c r="W901" s="228"/>
      <c r="X901" s="228"/>
      <c r="Y901" s="228"/>
      <c r="Z901" s="228"/>
      <c r="AA901" s="228"/>
    </row>
    <row r="902" spans="1:27" s="268" customFormat="1" outlineLevel="1">
      <c r="A902" s="220"/>
      <c r="B902" s="220"/>
      <c r="C902" s="220"/>
      <c r="D902" s="511"/>
      <c r="E902" s="409" t="s">
        <v>1319</v>
      </c>
      <c r="F902" s="220"/>
      <c r="G902" s="220"/>
      <c r="H902" s="279"/>
      <c r="I902" s="510"/>
      <c r="J902" s="228"/>
      <c r="K902" s="228"/>
      <c r="L902" s="228"/>
      <c r="M902" s="228"/>
      <c r="N902" s="228"/>
      <c r="O902" s="228"/>
      <c r="P902" s="228"/>
      <c r="Q902" s="228"/>
      <c r="R902" s="228"/>
      <c r="S902" s="228"/>
      <c r="T902" s="228"/>
      <c r="U902" s="228"/>
      <c r="V902" s="228"/>
      <c r="W902" s="228"/>
      <c r="X902" s="228"/>
      <c r="Y902" s="228"/>
      <c r="Z902" s="228"/>
      <c r="AA902" s="228"/>
    </row>
    <row r="903" spans="1:27" s="268" customFormat="1" outlineLevel="1">
      <c r="A903" s="220"/>
      <c r="B903" s="220"/>
      <c r="C903" s="220"/>
      <c r="D903" s="511"/>
      <c r="E903" s="409" t="s">
        <v>1320</v>
      </c>
      <c r="F903" s="220"/>
      <c r="G903" s="220"/>
      <c r="H903" s="279"/>
      <c r="I903" s="510"/>
      <c r="J903" s="228"/>
      <c r="K903" s="228"/>
      <c r="L903" s="228"/>
      <c r="M903" s="228"/>
      <c r="N903" s="228"/>
      <c r="O903" s="228"/>
      <c r="P903" s="228"/>
      <c r="Q903" s="228"/>
      <c r="R903" s="228"/>
      <c r="S903" s="228"/>
      <c r="T903" s="228"/>
      <c r="U903" s="228"/>
      <c r="V903" s="228"/>
      <c r="W903" s="228"/>
      <c r="X903" s="228"/>
      <c r="Y903" s="228"/>
      <c r="Z903" s="228"/>
      <c r="AA903" s="228"/>
    </row>
    <row r="904" spans="1:27" s="268" customFormat="1" outlineLevel="1">
      <c r="A904" s="220"/>
      <c r="B904" s="220"/>
      <c r="C904" s="220"/>
      <c r="D904" s="511"/>
      <c r="E904" s="409" t="s">
        <v>1317</v>
      </c>
      <c r="F904" s="220"/>
      <c r="G904" s="220"/>
      <c r="H904" s="279">
        <v>19000</v>
      </c>
      <c r="I904" s="510" t="s">
        <v>507</v>
      </c>
      <c r="J904" s="228"/>
      <c r="K904" s="228"/>
      <c r="L904" s="228"/>
      <c r="M904" s="228"/>
      <c r="N904" s="228"/>
      <c r="O904" s="228"/>
      <c r="P904" s="228"/>
      <c r="Q904" s="228"/>
      <c r="R904" s="228"/>
      <c r="S904" s="228"/>
      <c r="T904" s="228"/>
      <c r="U904" s="228"/>
      <c r="V904" s="228"/>
      <c r="W904" s="228"/>
      <c r="X904" s="228"/>
      <c r="Y904" s="228"/>
      <c r="Z904" s="228"/>
      <c r="AA904" s="228"/>
    </row>
    <row r="905" spans="1:27" outlineLevel="1">
      <c r="A905" s="220"/>
      <c r="B905" s="220"/>
      <c r="C905" s="220" t="s">
        <v>902</v>
      </c>
      <c r="D905" s="511" t="s">
        <v>1268</v>
      </c>
      <c r="E905" s="409" t="s">
        <v>1321</v>
      </c>
      <c r="F905" s="220"/>
      <c r="G905" s="220"/>
      <c r="H905" s="211"/>
      <c r="I905" s="512"/>
      <c r="J905" s="228"/>
      <c r="K905" s="228"/>
      <c r="L905" s="228"/>
      <c r="M905" s="228"/>
      <c r="N905" s="228"/>
      <c r="O905" s="228"/>
      <c r="P905" s="228"/>
      <c r="Q905" s="228"/>
      <c r="R905" s="228"/>
      <c r="S905" s="228"/>
      <c r="T905" s="228"/>
      <c r="U905" s="228"/>
      <c r="V905" s="228"/>
      <c r="W905" s="228"/>
      <c r="X905" s="228"/>
      <c r="Y905" s="228"/>
      <c r="Z905" s="228"/>
      <c r="AA905" s="228"/>
    </row>
    <row r="906" spans="1:27" s="268" customFormat="1" outlineLevel="1">
      <c r="A906" s="220"/>
      <c r="B906" s="220"/>
      <c r="C906" s="220"/>
      <c r="D906" s="511"/>
      <c r="E906" s="407" t="s">
        <v>1322</v>
      </c>
      <c r="F906" s="220"/>
      <c r="G906" s="220"/>
      <c r="H906" s="279"/>
      <c r="I906" s="510"/>
      <c r="J906" s="228"/>
      <c r="K906" s="228"/>
      <c r="L906" s="228"/>
      <c r="M906" s="228"/>
      <c r="N906" s="228"/>
      <c r="O906" s="228"/>
      <c r="P906" s="228"/>
      <c r="Q906" s="228"/>
      <c r="R906" s="228"/>
      <c r="S906" s="228"/>
      <c r="T906" s="228"/>
      <c r="U906" s="228"/>
      <c r="V906" s="228"/>
      <c r="W906" s="228"/>
      <c r="X906" s="228"/>
      <c r="Y906" s="228"/>
      <c r="Z906" s="228"/>
      <c r="AA906" s="228"/>
    </row>
    <row r="907" spans="1:27" s="268" customFormat="1" outlineLevel="1">
      <c r="A907" s="220"/>
      <c r="B907" s="220"/>
      <c r="C907" s="220"/>
      <c r="D907" s="511"/>
      <c r="E907" s="409" t="s">
        <v>1310</v>
      </c>
      <c r="F907" s="220"/>
      <c r="G907" s="220"/>
      <c r="H907" s="279">
        <v>34400</v>
      </c>
      <c r="I907" s="510" t="s">
        <v>507</v>
      </c>
      <c r="J907" s="228"/>
      <c r="K907" s="228"/>
      <c r="L907" s="228"/>
      <c r="M907" s="228"/>
      <c r="N907" s="228"/>
      <c r="O907" s="228"/>
      <c r="P907" s="228"/>
      <c r="Q907" s="228"/>
      <c r="R907" s="228"/>
      <c r="S907" s="228"/>
      <c r="T907" s="228"/>
      <c r="U907" s="228"/>
      <c r="V907" s="228"/>
      <c r="W907" s="228"/>
      <c r="X907" s="228"/>
      <c r="Y907" s="228"/>
      <c r="Z907" s="228"/>
      <c r="AA907" s="228"/>
    </row>
    <row r="908" spans="1:27" outlineLevel="1">
      <c r="A908" s="220"/>
      <c r="B908" s="220"/>
      <c r="C908" s="220" t="s">
        <v>903</v>
      </c>
      <c r="D908" s="511" t="s">
        <v>1269</v>
      </c>
      <c r="E908" s="409" t="s">
        <v>1313</v>
      </c>
      <c r="F908" s="220"/>
      <c r="G908" s="220"/>
      <c r="H908" s="211"/>
      <c r="I908" s="512"/>
      <c r="J908" s="228"/>
      <c r="K908" s="228"/>
      <c r="L908" s="228"/>
      <c r="M908" s="228"/>
      <c r="N908" s="228"/>
      <c r="O908" s="228"/>
      <c r="P908" s="228"/>
      <c r="Q908" s="228"/>
      <c r="R908" s="228"/>
      <c r="S908" s="228"/>
      <c r="T908" s="228"/>
      <c r="U908" s="228"/>
      <c r="V908" s="228"/>
      <c r="W908" s="228"/>
      <c r="X908" s="228"/>
      <c r="Y908" s="228"/>
      <c r="Z908" s="228"/>
      <c r="AA908" s="228"/>
    </row>
    <row r="909" spans="1:27" s="268" customFormat="1" outlineLevel="1">
      <c r="A909" s="220"/>
      <c r="B909" s="220"/>
      <c r="C909" s="220"/>
      <c r="D909" s="511"/>
      <c r="E909" s="409" t="s">
        <v>1410</v>
      </c>
      <c r="F909" s="220"/>
      <c r="G909" s="220"/>
      <c r="H909" s="279"/>
      <c r="I909" s="510"/>
      <c r="J909" s="228"/>
      <c r="K909" s="228"/>
      <c r="L909" s="228"/>
      <c r="M909" s="228"/>
      <c r="N909" s="228"/>
      <c r="O909" s="228"/>
      <c r="P909" s="228"/>
      <c r="Q909" s="228"/>
      <c r="R909" s="228"/>
      <c r="S909" s="228"/>
      <c r="T909" s="228"/>
      <c r="U909" s="228"/>
      <c r="V909" s="228"/>
      <c r="W909" s="228"/>
      <c r="X909" s="228"/>
      <c r="Y909" s="228"/>
      <c r="Z909" s="228"/>
      <c r="AA909" s="228"/>
    </row>
    <row r="910" spans="1:27" s="268" customFormat="1" outlineLevel="1">
      <c r="A910" s="220"/>
      <c r="B910" s="220"/>
      <c r="C910" s="220"/>
      <c r="D910" s="511"/>
      <c r="E910" s="409" t="s">
        <v>1323</v>
      </c>
      <c r="F910" s="220"/>
      <c r="G910" s="220"/>
      <c r="H910" s="279">
        <v>50400</v>
      </c>
      <c r="I910" s="510" t="s">
        <v>507</v>
      </c>
      <c r="J910" s="228"/>
      <c r="K910" s="228"/>
      <c r="L910" s="228"/>
      <c r="M910" s="228"/>
      <c r="N910" s="228"/>
      <c r="O910" s="228"/>
      <c r="P910" s="228"/>
      <c r="Q910" s="228"/>
      <c r="R910" s="228"/>
      <c r="S910" s="228"/>
      <c r="T910" s="228"/>
      <c r="U910" s="228"/>
      <c r="V910" s="228"/>
      <c r="W910" s="228"/>
      <c r="X910" s="228"/>
      <c r="Y910" s="228"/>
      <c r="Z910" s="228"/>
      <c r="AA910" s="228"/>
    </row>
    <row r="911" spans="1:27" outlineLevel="1">
      <c r="A911" s="220"/>
      <c r="B911" s="220"/>
      <c r="C911" s="220" t="s">
        <v>904</v>
      </c>
      <c r="D911" s="511" t="s">
        <v>1270</v>
      </c>
      <c r="E911" s="409" t="s">
        <v>1324</v>
      </c>
      <c r="F911" s="220"/>
      <c r="G911" s="220"/>
      <c r="H911" s="211"/>
      <c r="I911" s="512"/>
      <c r="J911" s="228"/>
      <c r="K911" s="228"/>
      <c r="L911" s="228"/>
      <c r="M911" s="228"/>
      <c r="N911" s="228"/>
      <c r="O911" s="228"/>
      <c r="P911" s="228"/>
      <c r="Q911" s="228"/>
      <c r="R911" s="228"/>
      <c r="S911" s="228"/>
      <c r="T911" s="228"/>
      <c r="U911" s="228"/>
      <c r="V911" s="228"/>
      <c r="W911" s="228"/>
      <c r="X911" s="228"/>
      <c r="Y911" s="228"/>
      <c r="Z911" s="228"/>
      <c r="AA911" s="228"/>
    </row>
    <row r="912" spans="1:27" outlineLevel="1">
      <c r="A912" s="220"/>
      <c r="B912" s="220"/>
      <c r="C912" s="211"/>
      <c r="D912" s="520"/>
      <c r="E912" s="405" t="s">
        <v>1307</v>
      </c>
      <c r="F912" s="211"/>
      <c r="G912" s="211"/>
      <c r="H912" s="279">
        <v>14400</v>
      </c>
      <c r="I912" s="510" t="s">
        <v>507</v>
      </c>
      <c r="J912" s="228"/>
      <c r="K912" s="228"/>
      <c r="L912" s="228"/>
      <c r="M912" s="228"/>
      <c r="N912" s="228"/>
      <c r="O912" s="228"/>
      <c r="P912" s="228"/>
      <c r="Q912" s="228"/>
      <c r="R912" s="228"/>
      <c r="S912" s="228"/>
      <c r="T912" s="228"/>
      <c r="U912" s="228"/>
      <c r="V912" s="228"/>
      <c r="W912" s="228"/>
      <c r="X912" s="228"/>
      <c r="Y912" s="228"/>
      <c r="Z912" s="228"/>
      <c r="AA912" s="228"/>
    </row>
    <row r="913" spans="1:27" outlineLevel="1">
      <c r="A913" s="220"/>
      <c r="B913" s="220"/>
      <c r="C913" s="220" t="s">
        <v>909</v>
      </c>
      <c r="D913" s="511" t="s">
        <v>1274</v>
      </c>
      <c r="E913" s="409" t="s">
        <v>1325</v>
      </c>
      <c r="F913" s="220"/>
      <c r="G913" s="220"/>
      <c r="H913" s="211"/>
      <c r="I913" s="512"/>
      <c r="J913" s="228"/>
      <c r="K913" s="228"/>
      <c r="L913" s="228"/>
      <c r="M913" s="228"/>
      <c r="N913" s="228"/>
      <c r="O913" s="228"/>
      <c r="P913" s="228"/>
      <c r="Q913" s="228"/>
      <c r="R913" s="228"/>
      <c r="S913" s="228"/>
      <c r="T913" s="228"/>
      <c r="U913" s="228"/>
      <c r="V913" s="228"/>
      <c r="W913" s="228"/>
      <c r="X913" s="228"/>
      <c r="Y913" s="228"/>
      <c r="Z913" s="228"/>
      <c r="AA913" s="228"/>
    </row>
    <row r="914" spans="1:27" s="268" customFormat="1" outlineLevel="1">
      <c r="A914" s="220"/>
      <c r="B914" s="220"/>
      <c r="C914" s="220"/>
      <c r="D914" s="511"/>
      <c r="E914" s="407" t="s">
        <v>1326</v>
      </c>
      <c r="F914" s="220"/>
      <c r="G914" s="220"/>
      <c r="H914" s="279"/>
      <c r="I914" s="510"/>
      <c r="J914" s="228"/>
      <c r="K914" s="228"/>
      <c r="L914" s="228"/>
      <c r="M914" s="228"/>
      <c r="N914" s="228"/>
      <c r="O914" s="228"/>
      <c r="P914" s="228"/>
      <c r="Q914" s="228"/>
      <c r="R914" s="228"/>
      <c r="S914" s="228"/>
      <c r="T914" s="228"/>
      <c r="U914" s="228"/>
      <c r="V914" s="228"/>
      <c r="W914" s="228"/>
      <c r="X914" s="228"/>
      <c r="Y914" s="228"/>
      <c r="Z914" s="228"/>
      <c r="AA914" s="228"/>
    </row>
    <row r="915" spans="1:27" s="268" customFormat="1" outlineLevel="1">
      <c r="A915" s="220"/>
      <c r="B915" s="220"/>
      <c r="C915" s="220"/>
      <c r="D915" s="511"/>
      <c r="E915" s="409" t="s">
        <v>1327</v>
      </c>
      <c r="F915" s="220"/>
      <c r="G915" s="220"/>
      <c r="H915" s="279">
        <v>120000</v>
      </c>
      <c r="I915" s="510" t="s">
        <v>507</v>
      </c>
      <c r="J915" s="228"/>
      <c r="K915" s="228"/>
      <c r="L915" s="228"/>
      <c r="M915" s="228"/>
      <c r="N915" s="228"/>
      <c r="O915" s="228"/>
      <c r="P915" s="228"/>
      <c r="Q915" s="228"/>
      <c r="R915" s="228"/>
      <c r="S915" s="228"/>
      <c r="T915" s="228"/>
      <c r="U915" s="228"/>
      <c r="V915" s="228"/>
      <c r="W915" s="228"/>
      <c r="X915" s="228"/>
      <c r="Y915" s="228"/>
      <c r="Z915" s="228"/>
      <c r="AA915" s="228"/>
    </row>
    <row r="916" spans="1:27" outlineLevel="1">
      <c r="A916" s="220"/>
      <c r="B916" s="220"/>
      <c r="C916" s="220" t="s">
        <v>910</v>
      </c>
      <c r="D916" s="511" t="s">
        <v>1275</v>
      </c>
      <c r="E916" s="409" t="s">
        <v>1325</v>
      </c>
      <c r="F916" s="220"/>
      <c r="G916" s="220"/>
      <c r="H916" s="211"/>
      <c r="I916" s="512"/>
      <c r="J916" s="228"/>
      <c r="K916" s="228"/>
      <c r="L916" s="228"/>
      <c r="M916" s="228"/>
      <c r="N916" s="228"/>
      <c r="O916" s="228"/>
      <c r="P916" s="228"/>
      <c r="Q916" s="228"/>
      <c r="R916" s="228"/>
      <c r="S916" s="228"/>
      <c r="T916" s="228"/>
      <c r="U916" s="228"/>
      <c r="V916" s="228"/>
      <c r="W916" s="228"/>
      <c r="X916" s="228"/>
      <c r="Y916" s="228"/>
      <c r="Z916" s="228"/>
      <c r="AA916" s="228"/>
    </row>
    <row r="917" spans="1:27" s="268" customFormat="1" outlineLevel="1">
      <c r="A917" s="220"/>
      <c r="B917" s="220"/>
      <c r="C917" s="220"/>
      <c r="D917" s="511"/>
      <c r="E917" s="409" t="s">
        <v>1328</v>
      </c>
      <c r="F917" s="220"/>
      <c r="G917" s="220"/>
      <c r="H917" s="279"/>
      <c r="I917" s="510"/>
      <c r="J917" s="228"/>
      <c r="K917" s="228"/>
      <c r="L917" s="228"/>
      <c r="M917" s="228"/>
      <c r="N917" s="228"/>
      <c r="O917" s="228"/>
      <c r="P917" s="228"/>
      <c r="Q917" s="228"/>
      <c r="R917" s="228"/>
      <c r="S917" s="228"/>
      <c r="T917" s="228"/>
      <c r="U917" s="228"/>
      <c r="V917" s="228"/>
      <c r="W917" s="228"/>
      <c r="X917" s="228"/>
      <c r="Y917" s="228"/>
      <c r="Z917" s="228"/>
      <c r="AA917" s="228"/>
    </row>
    <row r="918" spans="1:27" outlineLevel="1">
      <c r="A918" s="220"/>
      <c r="B918" s="220"/>
      <c r="C918" s="220"/>
      <c r="D918" s="511"/>
      <c r="E918" s="407" t="s">
        <v>1317</v>
      </c>
      <c r="F918" s="220"/>
      <c r="G918" s="220"/>
      <c r="H918" s="279">
        <v>87500</v>
      </c>
      <c r="I918" s="510" t="s">
        <v>507</v>
      </c>
      <c r="J918" s="228"/>
      <c r="K918" s="228"/>
      <c r="L918" s="228"/>
      <c r="M918" s="228"/>
      <c r="N918" s="228"/>
      <c r="O918" s="228"/>
      <c r="P918" s="228"/>
      <c r="Q918" s="228"/>
      <c r="R918" s="228"/>
      <c r="S918" s="228"/>
      <c r="T918" s="228"/>
      <c r="U918" s="228"/>
      <c r="V918" s="228"/>
      <c r="W918" s="228"/>
      <c r="X918" s="228"/>
      <c r="Y918" s="228"/>
      <c r="Z918" s="228"/>
      <c r="AA918" s="228"/>
    </row>
    <row r="919" spans="1:27" outlineLevel="1">
      <c r="A919" s="215"/>
      <c r="B919" s="233" t="s">
        <v>1553</v>
      </c>
      <c r="C919" s="233"/>
      <c r="D919" s="429"/>
      <c r="E919" s="233"/>
      <c r="F919" s="591">
        <f>SUM(H920:H956)</f>
        <v>4541000</v>
      </c>
      <c r="G919" s="541"/>
      <c r="H919" s="507" t="s">
        <v>507</v>
      </c>
      <c r="I919" s="507"/>
      <c r="J919" s="231"/>
      <c r="K919" s="231"/>
      <c r="L919" s="231"/>
      <c r="M919" s="231"/>
      <c r="N919" s="231"/>
      <c r="O919" s="231"/>
      <c r="P919" s="231"/>
      <c r="Q919" s="231"/>
      <c r="R919" s="231"/>
      <c r="S919" s="231"/>
      <c r="T919" s="231"/>
      <c r="U919" s="231"/>
      <c r="V919" s="231"/>
      <c r="W919" s="231"/>
      <c r="X919" s="231"/>
      <c r="Y919" s="231"/>
      <c r="Z919" s="231"/>
      <c r="AA919" s="231"/>
    </row>
    <row r="920" spans="1:27" outlineLevel="1">
      <c r="A920" s="220"/>
      <c r="B920" s="220"/>
      <c r="C920" s="220" t="s">
        <v>911</v>
      </c>
      <c r="D920" s="511" t="s">
        <v>1212</v>
      </c>
      <c r="E920" s="284" t="s">
        <v>912</v>
      </c>
      <c r="F920" s="220"/>
      <c r="G920" s="220"/>
      <c r="H920" s="278">
        <v>601000</v>
      </c>
      <c r="I920" s="505" t="s">
        <v>507</v>
      </c>
      <c r="J920" s="228"/>
      <c r="K920" s="228"/>
      <c r="L920" s="228"/>
      <c r="M920" s="228"/>
      <c r="N920" s="228"/>
      <c r="O920" s="228"/>
      <c r="P920" s="228"/>
      <c r="Q920" s="228"/>
      <c r="R920" s="228"/>
      <c r="S920" s="228"/>
      <c r="T920" s="228"/>
      <c r="U920" s="228"/>
      <c r="V920" s="228"/>
      <c r="W920" s="228"/>
      <c r="X920" s="228"/>
      <c r="Y920" s="228"/>
      <c r="Z920" s="228"/>
      <c r="AA920" s="228"/>
    </row>
    <row r="921" spans="1:27" s="268" customFormat="1" outlineLevel="1">
      <c r="A921" s="220"/>
      <c r="B921" s="220"/>
      <c r="C921" s="220"/>
      <c r="D921" s="424"/>
      <c r="E921" s="411" t="s">
        <v>1329</v>
      </c>
      <c r="F921" s="220"/>
      <c r="G921" s="220"/>
      <c r="H921" s="278"/>
      <c r="I921" s="282"/>
      <c r="J921" s="228"/>
      <c r="K921" s="228"/>
      <c r="L921" s="228"/>
      <c r="M921" s="228"/>
      <c r="N921" s="228"/>
      <c r="O921" s="228"/>
      <c r="P921" s="228"/>
      <c r="Q921" s="228"/>
      <c r="R921" s="228"/>
      <c r="S921" s="228"/>
      <c r="T921" s="228"/>
      <c r="U921" s="228"/>
      <c r="V921" s="228"/>
      <c r="W921" s="228"/>
      <c r="X921" s="228"/>
      <c r="Y921" s="228"/>
      <c r="Z921" s="228"/>
      <c r="AA921" s="228"/>
    </row>
    <row r="922" spans="1:27" s="268" customFormat="1" outlineLevel="1">
      <c r="A922" s="220"/>
      <c r="B922" s="220"/>
      <c r="C922" s="220"/>
      <c r="D922" s="424"/>
      <c r="E922" s="415" t="s">
        <v>1349</v>
      </c>
      <c r="F922" s="220"/>
      <c r="G922" s="220"/>
      <c r="H922" s="278"/>
      <c r="I922" s="282"/>
      <c r="J922" s="228"/>
      <c r="K922" s="228"/>
      <c r="L922" s="228"/>
      <c r="M922" s="228"/>
      <c r="N922" s="228"/>
      <c r="O922" s="228"/>
      <c r="P922" s="228"/>
      <c r="Q922" s="228"/>
      <c r="R922" s="228"/>
      <c r="S922" s="228"/>
      <c r="T922" s="228"/>
      <c r="U922" s="228"/>
      <c r="V922" s="228"/>
      <c r="W922" s="228"/>
      <c r="X922" s="228"/>
      <c r="Y922" s="228"/>
      <c r="Z922" s="228"/>
      <c r="AA922" s="228"/>
    </row>
    <row r="923" spans="1:27" s="268" customFormat="1" outlineLevel="1">
      <c r="A923" s="220"/>
      <c r="B923" s="220"/>
      <c r="C923" s="220"/>
      <c r="D923" s="424"/>
      <c r="E923" s="415" t="s">
        <v>1438</v>
      </c>
      <c r="F923" s="220"/>
      <c r="G923" s="220"/>
      <c r="H923" s="278"/>
      <c r="I923" s="282"/>
      <c r="J923" s="228"/>
      <c r="K923" s="228"/>
      <c r="L923" s="228"/>
      <c r="M923" s="228"/>
      <c r="N923" s="228"/>
      <c r="O923" s="228"/>
      <c r="P923" s="228"/>
      <c r="Q923" s="228"/>
      <c r="R923" s="228"/>
      <c r="S923" s="228"/>
      <c r="T923" s="228"/>
      <c r="U923" s="228"/>
      <c r="V923" s="228"/>
      <c r="W923" s="228"/>
      <c r="X923" s="228"/>
      <c r="Y923" s="228"/>
      <c r="Z923" s="228"/>
      <c r="AA923" s="228"/>
    </row>
    <row r="924" spans="1:27" s="268" customFormat="1" outlineLevel="1">
      <c r="A924" s="220"/>
      <c r="B924" s="220"/>
      <c r="C924" s="220"/>
      <c r="D924" s="424"/>
      <c r="E924" s="415" t="s">
        <v>1332</v>
      </c>
      <c r="F924" s="220"/>
      <c r="G924" s="220"/>
      <c r="H924" s="278"/>
      <c r="I924" s="282"/>
      <c r="J924" s="228"/>
      <c r="K924" s="228"/>
      <c r="L924" s="228"/>
      <c r="M924" s="228"/>
      <c r="N924" s="228"/>
      <c r="O924" s="228"/>
      <c r="P924" s="228"/>
      <c r="Q924" s="228"/>
      <c r="R924" s="228"/>
      <c r="S924" s="228"/>
      <c r="T924" s="228"/>
      <c r="U924" s="228"/>
      <c r="V924" s="228"/>
      <c r="W924" s="228"/>
      <c r="X924" s="228"/>
      <c r="Y924" s="228"/>
      <c r="Z924" s="228"/>
      <c r="AA924" s="228"/>
    </row>
    <row r="925" spans="1:27" s="268" customFormat="1" outlineLevel="1">
      <c r="A925" s="220"/>
      <c r="B925" s="220"/>
      <c r="C925" s="220"/>
      <c r="D925" s="424"/>
      <c r="E925" s="415" t="s">
        <v>1432</v>
      </c>
      <c r="F925" s="220"/>
      <c r="G925" s="220"/>
      <c r="H925" s="278"/>
      <c r="I925" s="282"/>
      <c r="J925" s="228"/>
      <c r="K925" s="228"/>
      <c r="L925" s="228"/>
      <c r="M925" s="228"/>
      <c r="N925" s="228"/>
      <c r="O925" s="228"/>
      <c r="P925" s="228"/>
      <c r="Q925" s="228"/>
      <c r="R925" s="228"/>
      <c r="S925" s="228"/>
      <c r="T925" s="228"/>
      <c r="U925" s="228"/>
      <c r="V925" s="228"/>
      <c r="W925" s="228"/>
      <c r="X925" s="228"/>
      <c r="Y925" s="228"/>
      <c r="Z925" s="228"/>
      <c r="AA925" s="228"/>
    </row>
    <row r="926" spans="1:27" s="268" customFormat="1" outlineLevel="1">
      <c r="A926" s="220"/>
      <c r="B926" s="220"/>
      <c r="C926" s="220"/>
      <c r="D926" s="424"/>
      <c r="E926" s="415" t="s">
        <v>1332</v>
      </c>
      <c r="F926" s="220"/>
      <c r="G926" s="220"/>
      <c r="H926" s="278"/>
      <c r="I926" s="282"/>
      <c r="J926" s="228"/>
      <c r="K926" s="228"/>
      <c r="L926" s="228"/>
      <c r="M926" s="228"/>
      <c r="N926" s="228"/>
      <c r="O926" s="228"/>
      <c r="P926" s="228"/>
      <c r="Q926" s="228"/>
      <c r="R926" s="228"/>
      <c r="S926" s="228"/>
      <c r="T926" s="228"/>
      <c r="U926" s="228"/>
      <c r="V926" s="228"/>
      <c r="W926" s="228"/>
      <c r="X926" s="228"/>
      <c r="Y926" s="228"/>
      <c r="Z926" s="228"/>
      <c r="AA926" s="228"/>
    </row>
    <row r="927" spans="1:27" s="268" customFormat="1" outlineLevel="1">
      <c r="A927" s="220"/>
      <c r="B927" s="220"/>
      <c r="C927" s="220"/>
      <c r="D927" s="424"/>
      <c r="E927" s="415" t="s">
        <v>1439</v>
      </c>
      <c r="F927" s="220"/>
      <c r="G927" s="220"/>
      <c r="H927" s="278"/>
      <c r="I927" s="282"/>
      <c r="J927" s="228"/>
      <c r="K927" s="228"/>
      <c r="L927" s="228"/>
      <c r="M927" s="228"/>
      <c r="N927" s="228"/>
      <c r="O927" s="228"/>
      <c r="P927" s="228"/>
      <c r="Q927" s="228"/>
      <c r="R927" s="228"/>
      <c r="S927" s="228"/>
      <c r="T927" s="228"/>
      <c r="U927" s="228"/>
      <c r="V927" s="228"/>
      <c r="W927" s="228"/>
      <c r="X927" s="228"/>
      <c r="Y927" s="228"/>
      <c r="Z927" s="228"/>
      <c r="AA927" s="228"/>
    </row>
    <row r="928" spans="1:27" s="268" customFormat="1" outlineLevel="1">
      <c r="A928" s="220"/>
      <c r="B928" s="220"/>
      <c r="C928" s="220"/>
      <c r="D928" s="424"/>
      <c r="E928" s="411" t="s">
        <v>1330</v>
      </c>
      <c r="F928" s="220"/>
      <c r="G928" s="220"/>
      <c r="H928" s="278"/>
      <c r="I928" s="282"/>
      <c r="J928" s="228"/>
      <c r="K928" s="228"/>
      <c r="L928" s="228"/>
      <c r="M928" s="228"/>
      <c r="N928" s="228"/>
      <c r="O928" s="228"/>
      <c r="P928" s="228"/>
      <c r="Q928" s="228"/>
      <c r="R928" s="228"/>
      <c r="S928" s="228"/>
      <c r="T928" s="228"/>
      <c r="U928" s="228"/>
      <c r="V928" s="228"/>
      <c r="W928" s="228"/>
      <c r="X928" s="228"/>
      <c r="Y928" s="228"/>
      <c r="Z928" s="228"/>
      <c r="AA928" s="228"/>
    </row>
    <row r="929" spans="1:27" s="268" customFormat="1" outlineLevel="1">
      <c r="A929" s="220"/>
      <c r="B929" s="220"/>
      <c r="C929" s="220"/>
      <c r="D929" s="424"/>
      <c r="E929" s="415" t="s">
        <v>1433</v>
      </c>
      <c r="F929" s="220"/>
      <c r="G929" s="220"/>
      <c r="H929" s="278"/>
      <c r="I929" s="282"/>
      <c r="J929" s="228"/>
      <c r="K929" s="228"/>
      <c r="L929" s="228"/>
      <c r="M929" s="228"/>
      <c r="N929" s="228"/>
      <c r="O929" s="228"/>
      <c r="P929" s="228"/>
      <c r="Q929" s="228"/>
      <c r="R929" s="228"/>
      <c r="S929" s="228"/>
      <c r="T929" s="228"/>
      <c r="U929" s="228"/>
      <c r="V929" s="228"/>
      <c r="W929" s="228"/>
      <c r="X929" s="228"/>
      <c r="Y929" s="228"/>
      <c r="Z929" s="228"/>
      <c r="AA929" s="228"/>
    </row>
    <row r="930" spans="1:27" s="268" customFormat="1" outlineLevel="1">
      <c r="A930" s="220"/>
      <c r="B930" s="220"/>
      <c r="C930" s="220"/>
      <c r="D930" s="424"/>
      <c r="E930" s="415" t="s">
        <v>1398</v>
      </c>
      <c r="F930" s="220"/>
      <c r="G930" s="220"/>
      <c r="H930" s="278"/>
      <c r="I930" s="282"/>
      <c r="J930" s="228"/>
      <c r="K930" s="228"/>
      <c r="L930" s="228"/>
      <c r="M930" s="228"/>
      <c r="N930" s="228"/>
      <c r="O930" s="228"/>
      <c r="P930" s="228"/>
      <c r="Q930" s="228"/>
      <c r="R930" s="228"/>
      <c r="S930" s="228"/>
      <c r="T930" s="228"/>
      <c r="U930" s="228"/>
      <c r="V930" s="228"/>
      <c r="W930" s="228"/>
      <c r="X930" s="228"/>
      <c r="Y930" s="228"/>
      <c r="Z930" s="228"/>
      <c r="AA930" s="228"/>
    </row>
    <row r="931" spans="1:27" s="268" customFormat="1" outlineLevel="1">
      <c r="A931" s="220"/>
      <c r="B931" s="220"/>
      <c r="C931" s="220"/>
      <c r="D931" s="424"/>
      <c r="E931" s="415" t="s">
        <v>1331</v>
      </c>
      <c r="F931" s="220"/>
      <c r="G931" s="220"/>
      <c r="H931" s="278"/>
      <c r="I931" s="282"/>
      <c r="J931" s="228"/>
      <c r="K931" s="228"/>
      <c r="L931" s="228"/>
      <c r="M931" s="228"/>
      <c r="N931" s="228"/>
      <c r="O931" s="228"/>
      <c r="P931" s="228"/>
      <c r="Q931" s="228"/>
      <c r="R931" s="228"/>
      <c r="S931" s="228"/>
      <c r="T931" s="228"/>
      <c r="U931" s="228"/>
      <c r="V931" s="228"/>
      <c r="W931" s="228"/>
      <c r="X931" s="228"/>
      <c r="Y931" s="228"/>
      <c r="Z931" s="228"/>
      <c r="AA931" s="228"/>
    </row>
    <row r="932" spans="1:27" outlineLevel="1">
      <c r="A932" s="220"/>
      <c r="B932" s="220"/>
      <c r="C932" s="220" t="s">
        <v>913</v>
      </c>
      <c r="D932" s="511" t="s">
        <v>1213</v>
      </c>
      <c r="E932" s="411" t="s">
        <v>914</v>
      </c>
      <c r="F932" s="220"/>
      <c r="G932" s="220"/>
      <c r="H932" s="278">
        <v>603000</v>
      </c>
      <c r="I932" s="505" t="s">
        <v>507</v>
      </c>
      <c r="J932" s="228"/>
      <c r="K932" s="228"/>
      <c r="L932" s="228"/>
      <c r="M932" s="228"/>
      <c r="N932" s="228"/>
      <c r="O932" s="228"/>
      <c r="P932" s="228"/>
      <c r="Q932" s="228"/>
      <c r="R932" s="228"/>
      <c r="S932" s="228"/>
      <c r="T932" s="228"/>
      <c r="U932" s="228"/>
      <c r="V932" s="228"/>
      <c r="W932" s="228"/>
      <c r="X932" s="228"/>
      <c r="Y932" s="228"/>
      <c r="Z932" s="228"/>
      <c r="AA932" s="228"/>
    </row>
    <row r="933" spans="1:27" s="268" customFormat="1" outlineLevel="1">
      <c r="A933" s="220"/>
      <c r="B933" s="220"/>
      <c r="C933" s="220"/>
      <c r="D933" s="424"/>
      <c r="E933" s="411" t="s">
        <v>1333</v>
      </c>
      <c r="F933" s="220"/>
      <c r="G933" s="220"/>
      <c r="H933" s="278"/>
      <c r="I933" s="282"/>
      <c r="J933" s="228"/>
      <c r="K933" s="228"/>
      <c r="L933" s="228"/>
      <c r="M933" s="228"/>
      <c r="N933" s="228"/>
      <c r="O933" s="228"/>
      <c r="P933" s="228"/>
      <c r="Q933" s="228"/>
      <c r="R933" s="228"/>
      <c r="S933" s="228"/>
      <c r="T933" s="228"/>
      <c r="U933" s="228"/>
      <c r="V933" s="228"/>
      <c r="W933" s="228"/>
      <c r="X933" s="228"/>
      <c r="Y933" s="228"/>
      <c r="Z933" s="228"/>
      <c r="AA933" s="228"/>
    </row>
    <row r="934" spans="1:27" s="268" customFormat="1" outlineLevel="1">
      <c r="A934" s="220"/>
      <c r="B934" s="220"/>
      <c r="C934" s="220"/>
      <c r="D934" s="424"/>
      <c r="E934" s="411" t="s">
        <v>1337</v>
      </c>
      <c r="F934" s="220"/>
      <c r="G934" s="220"/>
      <c r="H934" s="278"/>
      <c r="I934" s="282"/>
      <c r="J934" s="228"/>
      <c r="K934" s="228"/>
      <c r="L934" s="228"/>
      <c r="M934" s="228"/>
      <c r="N934" s="228"/>
      <c r="O934" s="228"/>
      <c r="P934" s="228"/>
      <c r="Q934" s="228"/>
      <c r="R934" s="228"/>
      <c r="S934" s="228"/>
      <c r="T934" s="228"/>
      <c r="U934" s="228"/>
      <c r="V934" s="228"/>
      <c r="W934" s="228"/>
      <c r="X934" s="228"/>
      <c r="Y934" s="228"/>
      <c r="Z934" s="228"/>
      <c r="AA934" s="228"/>
    </row>
    <row r="935" spans="1:27" s="268" customFormat="1" outlineLevel="1">
      <c r="A935" s="220"/>
      <c r="B935" s="220"/>
      <c r="C935" s="220"/>
      <c r="D935" s="424"/>
      <c r="E935" s="411" t="s">
        <v>1334</v>
      </c>
      <c r="F935" s="220"/>
      <c r="G935" s="220"/>
      <c r="H935" s="278"/>
      <c r="I935" s="282"/>
      <c r="J935" s="228"/>
      <c r="K935" s="228"/>
      <c r="L935" s="228"/>
      <c r="M935" s="228"/>
      <c r="N935" s="228"/>
      <c r="O935" s="228"/>
      <c r="P935" s="228"/>
      <c r="Q935" s="228"/>
      <c r="R935" s="228"/>
      <c r="S935" s="228"/>
      <c r="T935" s="228"/>
      <c r="U935" s="228"/>
      <c r="V935" s="228"/>
      <c r="W935" s="228"/>
      <c r="X935" s="228"/>
      <c r="Y935" s="228"/>
      <c r="Z935" s="228"/>
      <c r="AA935" s="228"/>
    </row>
    <row r="936" spans="1:27" s="268" customFormat="1" outlineLevel="1">
      <c r="A936" s="220"/>
      <c r="B936" s="220"/>
      <c r="C936" s="220"/>
      <c r="D936" s="424"/>
      <c r="E936" s="411" t="s">
        <v>1350</v>
      </c>
      <c r="F936" s="220"/>
      <c r="G936" s="220"/>
      <c r="H936" s="278"/>
      <c r="I936" s="282"/>
      <c r="J936" s="228"/>
      <c r="K936" s="228"/>
      <c r="L936" s="228"/>
      <c r="M936" s="228"/>
      <c r="N936" s="228"/>
      <c r="O936" s="228"/>
      <c r="P936" s="228"/>
      <c r="Q936" s="228"/>
      <c r="R936" s="228"/>
      <c r="S936" s="228"/>
      <c r="T936" s="228"/>
      <c r="U936" s="228"/>
      <c r="V936" s="228"/>
      <c r="W936" s="228"/>
      <c r="X936" s="228"/>
      <c r="Y936" s="228"/>
      <c r="Z936" s="228"/>
      <c r="AA936" s="228"/>
    </row>
    <row r="937" spans="1:27" s="268" customFormat="1" outlineLevel="1">
      <c r="A937" s="220"/>
      <c r="B937" s="220"/>
      <c r="C937" s="220"/>
      <c r="D937" s="424"/>
      <c r="E937" s="411" t="s">
        <v>1335</v>
      </c>
      <c r="F937" s="220"/>
      <c r="G937" s="220"/>
      <c r="H937" s="278"/>
      <c r="I937" s="282"/>
      <c r="J937" s="228"/>
      <c r="K937" s="228"/>
      <c r="L937" s="228"/>
      <c r="M937" s="228"/>
      <c r="N937" s="228"/>
      <c r="O937" s="228"/>
      <c r="P937" s="228"/>
      <c r="Q937" s="228"/>
      <c r="R937" s="228"/>
      <c r="S937" s="228"/>
      <c r="T937" s="228"/>
      <c r="U937" s="228"/>
      <c r="V937" s="228"/>
      <c r="W937" s="228"/>
      <c r="X937" s="228"/>
      <c r="Y937" s="228"/>
      <c r="Z937" s="228"/>
      <c r="AA937" s="228"/>
    </row>
    <row r="938" spans="1:27" s="268" customFormat="1" outlineLevel="1">
      <c r="A938" s="220"/>
      <c r="B938" s="220"/>
      <c r="C938" s="220"/>
      <c r="D938" s="424"/>
      <c r="E938" s="411" t="s">
        <v>1351</v>
      </c>
      <c r="F938" s="220"/>
      <c r="G938" s="220"/>
      <c r="H938" s="278"/>
      <c r="I938" s="282"/>
      <c r="J938" s="228"/>
      <c r="K938" s="228"/>
      <c r="L938" s="228"/>
      <c r="M938" s="228"/>
      <c r="N938" s="228"/>
      <c r="O938" s="228"/>
      <c r="P938" s="228"/>
      <c r="Q938" s="228"/>
      <c r="R938" s="228"/>
      <c r="S938" s="228"/>
      <c r="T938" s="228"/>
      <c r="U938" s="228"/>
      <c r="V938" s="228"/>
      <c r="W938" s="228"/>
      <c r="X938" s="228"/>
      <c r="Y938" s="228"/>
      <c r="Z938" s="228"/>
      <c r="AA938" s="228"/>
    </row>
    <row r="939" spans="1:27" s="268" customFormat="1" outlineLevel="1">
      <c r="A939" s="220"/>
      <c r="B939" s="220"/>
      <c r="C939" s="220"/>
      <c r="D939" s="424"/>
      <c r="E939" s="411" t="s">
        <v>1336</v>
      </c>
      <c r="F939" s="220"/>
      <c r="G939" s="220"/>
      <c r="H939" s="278"/>
      <c r="I939" s="282"/>
      <c r="J939" s="228"/>
      <c r="K939" s="228"/>
      <c r="L939" s="228"/>
      <c r="M939" s="228"/>
      <c r="N939" s="228"/>
      <c r="O939" s="228"/>
      <c r="P939" s="228"/>
      <c r="Q939" s="228"/>
      <c r="R939" s="228"/>
      <c r="S939" s="228"/>
      <c r="T939" s="228"/>
      <c r="U939" s="228"/>
      <c r="V939" s="228"/>
      <c r="W939" s="228"/>
      <c r="X939" s="228"/>
      <c r="Y939" s="228"/>
      <c r="Z939" s="228"/>
      <c r="AA939" s="228"/>
    </row>
    <row r="940" spans="1:27" outlineLevel="1">
      <c r="A940" s="220"/>
      <c r="B940" s="220"/>
      <c r="C940" s="220" t="s">
        <v>915</v>
      </c>
      <c r="D940" s="511" t="s">
        <v>1271</v>
      </c>
      <c r="E940" s="411" t="s">
        <v>916</v>
      </c>
      <c r="F940" s="220"/>
      <c r="G940" s="220"/>
      <c r="H940" s="278">
        <v>1352000</v>
      </c>
      <c r="I940" s="282" t="s">
        <v>507</v>
      </c>
      <c r="J940" s="228"/>
      <c r="K940" s="228"/>
      <c r="L940" s="228"/>
      <c r="M940" s="228"/>
      <c r="N940" s="228"/>
      <c r="O940" s="228"/>
      <c r="P940" s="228"/>
      <c r="Q940" s="228"/>
      <c r="R940" s="228"/>
      <c r="S940" s="228"/>
      <c r="T940" s="228"/>
      <c r="U940" s="228"/>
      <c r="V940" s="228"/>
      <c r="W940" s="228"/>
      <c r="X940" s="228"/>
      <c r="Y940" s="228"/>
      <c r="Z940" s="228"/>
      <c r="AA940" s="228"/>
    </row>
    <row r="941" spans="1:27" s="268" customFormat="1" outlineLevel="1">
      <c r="A941" s="220"/>
      <c r="B941" s="220"/>
      <c r="C941" s="220"/>
      <c r="D941" s="424"/>
      <c r="E941" s="411" t="s">
        <v>1338</v>
      </c>
      <c r="F941" s="220"/>
      <c r="G941" s="220"/>
      <c r="H941" s="278"/>
      <c r="I941" s="282"/>
      <c r="J941" s="228"/>
      <c r="K941" s="228"/>
      <c r="L941" s="228"/>
      <c r="M941" s="228"/>
      <c r="N941" s="228"/>
      <c r="O941" s="228"/>
      <c r="P941" s="228"/>
      <c r="Q941" s="228"/>
      <c r="R941" s="228"/>
      <c r="S941" s="228"/>
      <c r="T941" s="228"/>
      <c r="U941" s="228"/>
      <c r="V941" s="228"/>
      <c r="W941" s="228"/>
      <c r="X941" s="228"/>
      <c r="Y941" s="228"/>
      <c r="Z941" s="228"/>
      <c r="AA941" s="228"/>
    </row>
    <row r="942" spans="1:27" s="268" customFormat="1" outlineLevel="1">
      <c r="A942" s="220"/>
      <c r="B942" s="220"/>
      <c r="C942" s="220"/>
      <c r="D942" s="424"/>
      <c r="E942" s="415" t="s">
        <v>1399</v>
      </c>
      <c r="F942" s="220"/>
      <c r="G942" s="220"/>
      <c r="H942" s="278"/>
      <c r="I942" s="282"/>
      <c r="J942" s="228"/>
      <c r="K942" s="228"/>
      <c r="L942" s="228"/>
      <c r="M942" s="228"/>
      <c r="N942" s="228"/>
      <c r="O942" s="228"/>
      <c r="P942" s="228"/>
      <c r="Q942" s="228"/>
      <c r="R942" s="228"/>
      <c r="S942" s="228"/>
      <c r="T942" s="228"/>
      <c r="U942" s="228"/>
      <c r="V942" s="228"/>
      <c r="W942" s="228"/>
      <c r="X942" s="228"/>
      <c r="Y942" s="228"/>
      <c r="Z942" s="228"/>
      <c r="AA942" s="228"/>
    </row>
    <row r="943" spans="1:27" s="268" customFormat="1" outlineLevel="1">
      <c r="A943" s="220"/>
      <c r="B943" s="220"/>
      <c r="C943" s="220"/>
      <c r="D943" s="424"/>
      <c r="E943" s="411" t="s">
        <v>1339</v>
      </c>
      <c r="F943" s="220"/>
      <c r="G943" s="220"/>
      <c r="H943" s="278"/>
      <c r="I943" s="282"/>
      <c r="J943" s="228"/>
      <c r="K943" s="228"/>
      <c r="L943" s="228"/>
      <c r="M943" s="228"/>
      <c r="N943" s="228"/>
      <c r="O943" s="228"/>
      <c r="P943" s="228"/>
      <c r="Q943" s="228"/>
      <c r="R943" s="228"/>
      <c r="S943" s="228"/>
      <c r="T943" s="228"/>
      <c r="U943" s="228"/>
      <c r="V943" s="228"/>
      <c r="W943" s="228"/>
      <c r="X943" s="228"/>
      <c r="Y943" s="228"/>
      <c r="Z943" s="228"/>
      <c r="AA943" s="228"/>
    </row>
    <row r="944" spans="1:27" s="268" customFormat="1" outlineLevel="1">
      <c r="A944" s="220"/>
      <c r="B944" s="220"/>
      <c r="C944" s="220"/>
      <c r="D944" s="424"/>
      <c r="E944" s="411" t="s">
        <v>1341</v>
      </c>
      <c r="F944" s="220"/>
      <c r="G944" s="220"/>
      <c r="H944" s="278"/>
      <c r="I944" s="282"/>
      <c r="J944" s="228"/>
      <c r="K944" s="228"/>
      <c r="L944" s="228"/>
      <c r="M944" s="228"/>
      <c r="N944" s="228"/>
      <c r="O944" s="228"/>
      <c r="P944" s="228"/>
      <c r="Q944" s="228"/>
      <c r="R944" s="228"/>
      <c r="S944" s="228"/>
      <c r="T944" s="228"/>
      <c r="U944" s="228"/>
      <c r="V944" s="228"/>
      <c r="W944" s="228"/>
      <c r="X944" s="228"/>
      <c r="Y944" s="228"/>
      <c r="Z944" s="228"/>
      <c r="AA944" s="228"/>
    </row>
    <row r="945" spans="1:27" s="268" customFormat="1" outlineLevel="1">
      <c r="A945" s="220"/>
      <c r="B945" s="220"/>
      <c r="C945" s="220"/>
      <c r="D945" s="424"/>
      <c r="E945" s="411" t="s">
        <v>1588</v>
      </c>
      <c r="F945" s="220"/>
      <c r="G945" s="220"/>
      <c r="H945" s="278"/>
      <c r="I945" s="282"/>
      <c r="J945" s="228"/>
      <c r="K945" s="228"/>
      <c r="L945" s="228"/>
      <c r="M945" s="228"/>
      <c r="N945" s="228"/>
      <c r="O945" s="228"/>
      <c r="P945" s="228"/>
      <c r="Q945" s="228"/>
      <c r="R945" s="228"/>
      <c r="S945" s="228"/>
      <c r="T945" s="228"/>
      <c r="U945" s="228"/>
      <c r="V945" s="228"/>
      <c r="W945" s="228"/>
      <c r="X945" s="228"/>
      <c r="Y945" s="228"/>
      <c r="Z945" s="228"/>
      <c r="AA945" s="228"/>
    </row>
    <row r="946" spans="1:27" s="268" customFormat="1" outlineLevel="1">
      <c r="A946" s="220"/>
      <c r="B946" s="220"/>
      <c r="C946" s="220"/>
      <c r="D946" s="424"/>
      <c r="E946" s="411" t="s">
        <v>1589</v>
      </c>
      <c r="F946" s="220"/>
      <c r="G946" s="220"/>
      <c r="H946" s="278"/>
      <c r="I946" s="282"/>
      <c r="J946" s="228"/>
      <c r="K946" s="228"/>
      <c r="L946" s="228"/>
      <c r="M946" s="228"/>
      <c r="N946" s="228"/>
      <c r="O946" s="228"/>
      <c r="P946" s="228"/>
      <c r="Q946" s="228"/>
      <c r="R946" s="228"/>
      <c r="S946" s="228"/>
      <c r="T946" s="228"/>
      <c r="U946" s="228"/>
      <c r="V946" s="228"/>
      <c r="W946" s="228"/>
      <c r="X946" s="228"/>
      <c r="Y946" s="228"/>
      <c r="Z946" s="228"/>
      <c r="AA946" s="228"/>
    </row>
    <row r="947" spans="1:27" s="268" customFormat="1" outlineLevel="1">
      <c r="A947" s="220"/>
      <c r="B947" s="220"/>
      <c r="C947" s="220"/>
      <c r="D947" s="424"/>
      <c r="E947" s="411" t="s">
        <v>1340</v>
      </c>
      <c r="F947" s="220"/>
      <c r="G947" s="220"/>
      <c r="H947" s="278"/>
      <c r="I947" s="282"/>
      <c r="J947" s="228"/>
      <c r="K947" s="228"/>
      <c r="L947" s="228"/>
      <c r="M947" s="228"/>
      <c r="N947" s="228"/>
      <c r="O947" s="228"/>
      <c r="P947" s="228"/>
      <c r="Q947" s="228"/>
      <c r="R947" s="228"/>
      <c r="S947" s="228"/>
      <c r="T947" s="228"/>
      <c r="U947" s="228"/>
      <c r="V947" s="228"/>
      <c r="W947" s="228"/>
      <c r="X947" s="228"/>
      <c r="Y947" s="228"/>
      <c r="Z947" s="228"/>
      <c r="AA947" s="228"/>
    </row>
    <row r="948" spans="1:27" outlineLevel="1">
      <c r="A948" s="220"/>
      <c r="B948" s="220"/>
      <c r="C948" s="220" t="s">
        <v>917</v>
      </c>
      <c r="D948" s="511" t="s">
        <v>1272</v>
      </c>
      <c r="E948" s="411" t="s">
        <v>918</v>
      </c>
      <c r="F948" s="220"/>
      <c r="G948" s="220"/>
      <c r="H948" s="278">
        <v>516000</v>
      </c>
      <c r="I948" s="505" t="s">
        <v>507</v>
      </c>
      <c r="J948" s="228"/>
      <c r="K948" s="228"/>
      <c r="L948" s="228"/>
      <c r="M948" s="228"/>
      <c r="N948" s="228"/>
      <c r="O948" s="228"/>
      <c r="P948" s="228"/>
      <c r="Q948" s="228"/>
      <c r="R948" s="228"/>
      <c r="S948" s="228"/>
      <c r="T948" s="228"/>
      <c r="U948" s="228"/>
      <c r="V948" s="228"/>
      <c r="W948" s="228"/>
      <c r="X948" s="228"/>
      <c r="Y948" s="228"/>
      <c r="Z948" s="228"/>
      <c r="AA948" s="228"/>
    </row>
    <row r="949" spans="1:27" s="268" customFormat="1" outlineLevel="1">
      <c r="A949" s="220"/>
      <c r="B949" s="220"/>
      <c r="C949" s="220"/>
      <c r="D949" s="424"/>
      <c r="E949" s="411" t="s">
        <v>1342</v>
      </c>
      <c r="F949" s="220"/>
      <c r="G949" s="220"/>
      <c r="H949" s="278"/>
      <c r="I949" s="282"/>
      <c r="J949" s="228"/>
      <c r="K949" s="228"/>
      <c r="L949" s="228"/>
      <c r="M949" s="228"/>
      <c r="N949" s="228"/>
      <c r="O949" s="228"/>
      <c r="P949" s="228"/>
      <c r="Q949" s="228"/>
      <c r="R949" s="228"/>
      <c r="S949" s="228"/>
      <c r="T949" s="228"/>
      <c r="U949" s="228"/>
      <c r="V949" s="228"/>
      <c r="W949" s="228"/>
      <c r="X949" s="228"/>
      <c r="Y949" s="228"/>
      <c r="Z949" s="228"/>
      <c r="AA949" s="228"/>
    </row>
    <row r="950" spans="1:27" s="268" customFormat="1" outlineLevel="1">
      <c r="A950" s="220"/>
      <c r="B950" s="220"/>
      <c r="C950" s="220"/>
      <c r="D950" s="424"/>
      <c r="E950" s="411" t="s">
        <v>1352</v>
      </c>
      <c r="F950" s="220"/>
      <c r="G950" s="220"/>
      <c r="H950" s="278"/>
      <c r="I950" s="282"/>
      <c r="J950" s="228"/>
      <c r="K950" s="228"/>
      <c r="L950" s="228"/>
      <c r="M950" s="228"/>
      <c r="N950" s="228"/>
      <c r="O950" s="228"/>
      <c r="P950" s="228"/>
      <c r="Q950" s="228"/>
      <c r="R950" s="228"/>
      <c r="S950" s="228"/>
      <c r="T950" s="228"/>
      <c r="U950" s="228"/>
      <c r="V950" s="228"/>
      <c r="W950" s="228"/>
      <c r="X950" s="228"/>
      <c r="Y950" s="228"/>
      <c r="Z950" s="228"/>
      <c r="AA950" s="228"/>
    </row>
    <row r="951" spans="1:27" s="268" customFormat="1" outlineLevel="1">
      <c r="A951" s="220"/>
      <c r="B951" s="220"/>
      <c r="C951" s="220"/>
      <c r="D951" s="424"/>
      <c r="E951" s="411" t="s">
        <v>1343</v>
      </c>
      <c r="F951" s="220"/>
      <c r="G951" s="220"/>
      <c r="H951" s="278"/>
      <c r="I951" s="282"/>
      <c r="J951" s="228"/>
      <c r="K951" s="228"/>
      <c r="L951" s="228"/>
      <c r="M951" s="228"/>
      <c r="N951" s="228"/>
      <c r="O951" s="228"/>
      <c r="P951" s="228"/>
      <c r="Q951" s="228"/>
      <c r="R951" s="228"/>
      <c r="S951" s="228"/>
      <c r="T951" s="228"/>
      <c r="U951" s="228"/>
      <c r="V951" s="228"/>
      <c r="W951" s="228"/>
      <c r="X951" s="228"/>
      <c r="Y951" s="228"/>
      <c r="Z951" s="228"/>
      <c r="AA951" s="228"/>
    </row>
    <row r="952" spans="1:27" s="268" customFormat="1" outlineLevel="1">
      <c r="A952" s="220"/>
      <c r="B952" s="220"/>
      <c r="C952" s="220"/>
      <c r="D952" s="424"/>
      <c r="E952" s="411" t="s">
        <v>1353</v>
      </c>
      <c r="F952" s="220"/>
      <c r="G952" s="220"/>
      <c r="H952" s="278"/>
      <c r="I952" s="282"/>
      <c r="J952" s="228"/>
      <c r="K952" s="228"/>
      <c r="L952" s="228"/>
      <c r="M952" s="228"/>
      <c r="N952" s="228"/>
      <c r="O952" s="228"/>
      <c r="P952" s="228"/>
      <c r="Q952" s="228"/>
      <c r="R952" s="228"/>
      <c r="S952" s="228"/>
      <c r="T952" s="228"/>
      <c r="U952" s="228"/>
      <c r="V952" s="228"/>
      <c r="W952" s="228"/>
      <c r="X952" s="228"/>
      <c r="Y952" s="228"/>
      <c r="Z952" s="228"/>
      <c r="AA952" s="228"/>
    </row>
    <row r="953" spans="1:27" s="268" customFormat="1" outlineLevel="1">
      <c r="A953" s="220"/>
      <c r="B953" s="220"/>
      <c r="C953" s="220"/>
      <c r="D953" s="424"/>
      <c r="E953" s="411" t="s">
        <v>1344</v>
      </c>
      <c r="F953" s="220"/>
      <c r="G953" s="220"/>
      <c r="H953" s="278"/>
      <c r="I953" s="282"/>
      <c r="J953" s="228"/>
      <c r="K953" s="228"/>
      <c r="L953" s="228"/>
      <c r="M953" s="228"/>
      <c r="N953" s="228"/>
      <c r="O953" s="228"/>
      <c r="P953" s="228"/>
      <c r="Q953" s="228"/>
      <c r="R953" s="228"/>
      <c r="S953" s="228"/>
      <c r="T953" s="228"/>
      <c r="U953" s="228"/>
      <c r="V953" s="228"/>
      <c r="W953" s="228"/>
      <c r="X953" s="228"/>
      <c r="Y953" s="228"/>
      <c r="Z953" s="228"/>
      <c r="AA953" s="228"/>
    </row>
    <row r="954" spans="1:27" s="268" customFormat="1" outlineLevel="1">
      <c r="A954" s="220"/>
      <c r="B954" s="220"/>
      <c r="C954" s="220"/>
      <c r="D954" s="424"/>
      <c r="E954" s="411" t="s">
        <v>1354</v>
      </c>
      <c r="F954" s="220"/>
      <c r="G954" s="220"/>
      <c r="H954" s="278"/>
      <c r="I954" s="282"/>
      <c r="J954" s="228"/>
      <c r="K954" s="228"/>
      <c r="L954" s="228"/>
      <c r="M954" s="228"/>
      <c r="N954" s="228"/>
      <c r="O954" s="228"/>
      <c r="P954" s="228"/>
      <c r="Q954" s="228"/>
      <c r="R954" s="228"/>
      <c r="S954" s="228"/>
      <c r="T954" s="228"/>
      <c r="U954" s="228"/>
      <c r="V954" s="228"/>
      <c r="W954" s="228"/>
      <c r="X954" s="228"/>
      <c r="Y954" s="228"/>
      <c r="Z954" s="228"/>
      <c r="AA954" s="228"/>
    </row>
    <row r="955" spans="1:27" s="268" customFormat="1" outlineLevel="1">
      <c r="A955" s="220"/>
      <c r="B955" s="220"/>
      <c r="C955" s="220"/>
      <c r="D955" s="424"/>
      <c r="E955" s="411" t="s">
        <v>1345</v>
      </c>
      <c r="F955" s="220"/>
      <c r="G955" s="220"/>
      <c r="H955" s="278"/>
      <c r="I955" s="282"/>
      <c r="J955" s="228"/>
      <c r="K955" s="228"/>
      <c r="L955" s="228"/>
      <c r="M955" s="228"/>
      <c r="N955" s="228"/>
      <c r="O955" s="228"/>
      <c r="P955" s="228"/>
      <c r="Q955" s="228"/>
      <c r="R955" s="228"/>
      <c r="S955" s="228"/>
      <c r="T955" s="228"/>
      <c r="U955" s="228"/>
      <c r="V955" s="228"/>
      <c r="W955" s="228"/>
      <c r="X955" s="228"/>
      <c r="Y955" s="228"/>
      <c r="Z955" s="228"/>
      <c r="AA955" s="228"/>
    </row>
    <row r="956" spans="1:27" outlineLevel="1">
      <c r="A956" s="220"/>
      <c r="B956" s="220"/>
      <c r="C956" s="220" t="s">
        <v>919</v>
      </c>
      <c r="D956" s="511" t="s">
        <v>1273</v>
      </c>
      <c r="E956" s="411" t="s">
        <v>920</v>
      </c>
      <c r="F956" s="220"/>
      <c r="G956" s="220"/>
      <c r="H956" s="278">
        <v>1469000</v>
      </c>
      <c r="I956" s="505" t="s">
        <v>507</v>
      </c>
      <c r="J956" s="228"/>
      <c r="K956" s="228"/>
      <c r="L956" s="228"/>
      <c r="M956" s="228"/>
      <c r="N956" s="228"/>
      <c r="O956" s="228"/>
      <c r="P956" s="228"/>
      <c r="Q956" s="228"/>
      <c r="R956" s="228"/>
      <c r="S956" s="228"/>
      <c r="T956" s="228"/>
      <c r="U956" s="228"/>
      <c r="V956" s="228"/>
      <c r="W956" s="228"/>
      <c r="X956" s="228"/>
      <c r="Y956" s="228"/>
      <c r="Z956" s="228"/>
      <c r="AA956" s="228"/>
    </row>
    <row r="957" spans="1:27" s="268" customFormat="1" outlineLevel="1">
      <c r="A957" s="220"/>
      <c r="B957" s="220"/>
      <c r="C957" s="220"/>
      <c r="D957" s="424"/>
      <c r="E957" s="411" t="s">
        <v>1346</v>
      </c>
      <c r="F957" s="220"/>
      <c r="G957" s="220"/>
      <c r="H957" s="278"/>
      <c r="I957" s="282"/>
      <c r="J957" s="228"/>
      <c r="K957" s="228"/>
      <c r="L957" s="228"/>
      <c r="M957" s="228"/>
      <c r="N957" s="228"/>
      <c r="O957" s="228"/>
      <c r="P957" s="228"/>
      <c r="Q957" s="228"/>
      <c r="R957" s="228"/>
      <c r="S957" s="228"/>
      <c r="T957" s="228"/>
      <c r="U957" s="228"/>
      <c r="V957" s="228"/>
      <c r="W957" s="228"/>
      <c r="X957" s="228"/>
      <c r="Y957" s="228"/>
      <c r="Z957" s="228"/>
      <c r="AA957" s="228"/>
    </row>
    <row r="958" spans="1:27" s="268" customFormat="1" outlineLevel="1">
      <c r="A958" s="220"/>
      <c r="B958" s="220"/>
      <c r="C958" s="220"/>
      <c r="D958" s="424"/>
      <c r="E958" s="411" t="s">
        <v>1355</v>
      </c>
      <c r="F958" s="220"/>
      <c r="G958" s="220"/>
      <c r="H958" s="278"/>
      <c r="I958" s="282"/>
      <c r="J958" s="228"/>
      <c r="K958" s="228"/>
      <c r="L958" s="228"/>
      <c r="M958" s="228"/>
      <c r="N958" s="228"/>
      <c r="O958" s="228"/>
      <c r="P958" s="228"/>
      <c r="Q958" s="228"/>
      <c r="R958" s="228"/>
      <c r="S958" s="228"/>
      <c r="T958" s="228"/>
      <c r="U958" s="228"/>
      <c r="V958" s="228"/>
      <c r="W958" s="228"/>
      <c r="X958" s="228"/>
      <c r="Y958" s="228"/>
      <c r="Z958" s="228"/>
      <c r="AA958" s="228"/>
    </row>
    <row r="959" spans="1:27" s="268" customFormat="1" outlineLevel="1">
      <c r="A959" s="220"/>
      <c r="B959" s="220"/>
      <c r="C959" s="220"/>
      <c r="D959" s="424"/>
      <c r="E959" s="411" t="s">
        <v>1329</v>
      </c>
      <c r="F959" s="220"/>
      <c r="G959" s="220"/>
      <c r="H959" s="278"/>
      <c r="I959" s="282"/>
      <c r="J959" s="228"/>
      <c r="K959" s="228"/>
      <c r="L959" s="228"/>
      <c r="M959" s="228"/>
      <c r="N959" s="228"/>
      <c r="O959" s="228"/>
      <c r="P959" s="228"/>
      <c r="Q959" s="228"/>
      <c r="R959" s="228"/>
      <c r="S959" s="228"/>
      <c r="T959" s="228"/>
      <c r="U959" s="228"/>
      <c r="V959" s="228"/>
      <c r="W959" s="228"/>
      <c r="X959" s="228"/>
      <c r="Y959" s="228"/>
      <c r="Z959" s="228"/>
      <c r="AA959" s="228"/>
    </row>
    <row r="960" spans="1:27" s="268" customFormat="1" outlineLevel="1">
      <c r="A960" s="220"/>
      <c r="B960" s="220"/>
      <c r="C960" s="220"/>
      <c r="D960" s="424"/>
      <c r="E960" s="411" t="s">
        <v>1356</v>
      </c>
      <c r="F960" s="220"/>
      <c r="G960" s="220"/>
      <c r="H960" s="278"/>
      <c r="I960" s="282"/>
      <c r="J960" s="228"/>
      <c r="K960" s="228"/>
      <c r="L960" s="228"/>
      <c r="M960" s="228"/>
      <c r="N960" s="228"/>
      <c r="O960" s="228"/>
      <c r="P960" s="228"/>
      <c r="Q960" s="228"/>
      <c r="R960" s="228"/>
      <c r="S960" s="228"/>
      <c r="T960" s="228"/>
      <c r="U960" s="228"/>
      <c r="V960" s="228"/>
      <c r="W960" s="228"/>
      <c r="X960" s="228"/>
      <c r="Y960" s="228"/>
      <c r="Z960" s="228"/>
      <c r="AA960" s="228"/>
    </row>
    <row r="961" spans="1:27" s="268" customFormat="1" outlineLevel="1">
      <c r="A961" s="220"/>
      <c r="B961" s="220"/>
      <c r="C961" s="220"/>
      <c r="D961" s="424"/>
      <c r="E961" s="415" t="s">
        <v>1440</v>
      </c>
      <c r="F961" s="220"/>
      <c r="G961" s="220"/>
      <c r="H961" s="278"/>
      <c r="I961" s="282"/>
      <c r="J961" s="228"/>
      <c r="K961" s="228"/>
      <c r="L961" s="228"/>
      <c r="M961" s="228"/>
      <c r="N961" s="228"/>
      <c r="O961" s="228"/>
      <c r="P961" s="228"/>
      <c r="Q961" s="228"/>
      <c r="R961" s="228"/>
      <c r="S961" s="228"/>
      <c r="T961" s="228"/>
      <c r="U961" s="228"/>
      <c r="V961" s="228"/>
      <c r="W961" s="228"/>
      <c r="X961" s="228"/>
      <c r="Y961" s="228"/>
      <c r="Z961" s="228"/>
      <c r="AA961" s="228"/>
    </row>
    <row r="962" spans="1:27" s="268" customFormat="1" outlineLevel="1">
      <c r="A962" s="220"/>
      <c r="B962" s="220"/>
      <c r="C962" s="220"/>
      <c r="D962" s="424"/>
      <c r="E962" s="415" t="s">
        <v>1441</v>
      </c>
      <c r="F962" s="220"/>
      <c r="G962" s="220"/>
      <c r="H962" s="278"/>
      <c r="I962" s="282"/>
      <c r="J962" s="228"/>
      <c r="K962" s="228"/>
      <c r="L962" s="228"/>
      <c r="M962" s="228"/>
      <c r="N962" s="228"/>
      <c r="O962" s="228"/>
      <c r="P962" s="228"/>
      <c r="Q962" s="228"/>
      <c r="R962" s="228"/>
      <c r="S962" s="228"/>
      <c r="T962" s="228"/>
      <c r="U962" s="228"/>
      <c r="V962" s="228"/>
      <c r="W962" s="228"/>
      <c r="X962" s="228"/>
      <c r="Y962" s="228"/>
      <c r="Z962" s="228"/>
      <c r="AA962" s="228"/>
    </row>
    <row r="963" spans="1:27" s="268" customFormat="1" outlineLevel="1">
      <c r="A963" s="220"/>
      <c r="B963" s="220"/>
      <c r="C963" s="220"/>
      <c r="D963" s="424"/>
      <c r="E963" s="411" t="s">
        <v>1347</v>
      </c>
      <c r="F963" s="220"/>
      <c r="G963" s="220"/>
      <c r="H963" s="278"/>
      <c r="I963" s="282"/>
      <c r="J963" s="228"/>
      <c r="K963" s="228"/>
      <c r="L963" s="228"/>
      <c r="M963" s="228"/>
      <c r="N963" s="228"/>
      <c r="O963" s="228"/>
      <c r="P963" s="228"/>
      <c r="Q963" s="228"/>
      <c r="R963" s="228"/>
      <c r="S963" s="228"/>
      <c r="T963" s="228"/>
      <c r="U963" s="228"/>
      <c r="V963" s="228"/>
      <c r="W963" s="228"/>
      <c r="X963" s="228"/>
      <c r="Y963" s="228"/>
      <c r="Z963" s="228"/>
      <c r="AA963" s="228"/>
    </row>
    <row r="964" spans="1:27" s="268" customFormat="1" outlineLevel="1">
      <c r="A964" s="220"/>
      <c r="B964" s="220"/>
      <c r="C964" s="220"/>
      <c r="D964" s="424"/>
      <c r="E964" s="415" t="s">
        <v>1400</v>
      </c>
      <c r="F964" s="220"/>
      <c r="G964" s="220"/>
      <c r="H964" s="278"/>
      <c r="I964" s="282"/>
      <c r="J964" s="228"/>
      <c r="K964" s="228"/>
      <c r="L964" s="228"/>
      <c r="M964" s="228"/>
      <c r="N964" s="228"/>
      <c r="O964" s="228"/>
      <c r="P964" s="228"/>
      <c r="Q964" s="228"/>
      <c r="R964" s="228"/>
      <c r="S964" s="228"/>
      <c r="T964" s="228"/>
      <c r="U964" s="228"/>
      <c r="V964" s="228"/>
      <c r="W964" s="228"/>
      <c r="X964" s="228"/>
      <c r="Y964" s="228"/>
      <c r="Z964" s="228"/>
      <c r="AA964" s="228"/>
    </row>
    <row r="965" spans="1:27" s="268" customFormat="1" outlineLevel="1">
      <c r="A965" s="220"/>
      <c r="B965" s="220"/>
      <c r="C965" s="220"/>
      <c r="D965" s="424"/>
      <c r="E965" s="415" t="s">
        <v>1401</v>
      </c>
      <c r="F965" s="220"/>
      <c r="G965" s="220"/>
      <c r="H965" s="278"/>
      <c r="I965" s="282"/>
      <c r="J965" s="228"/>
      <c r="K965" s="228"/>
      <c r="L965" s="228"/>
      <c r="M965" s="228"/>
      <c r="N965" s="228"/>
      <c r="O965" s="228"/>
      <c r="P965" s="228"/>
      <c r="Q965" s="228"/>
      <c r="R965" s="228"/>
      <c r="S965" s="228"/>
      <c r="T965" s="228"/>
      <c r="U965" s="228"/>
      <c r="V965" s="228"/>
      <c r="W965" s="228"/>
      <c r="X965" s="228"/>
      <c r="Y965" s="228"/>
      <c r="Z965" s="228"/>
      <c r="AA965" s="228"/>
    </row>
    <row r="966" spans="1:27" s="268" customFormat="1" outlineLevel="1">
      <c r="A966" s="220"/>
      <c r="B966" s="220"/>
      <c r="C966" s="220"/>
      <c r="D966" s="424"/>
      <c r="E966" s="415" t="s">
        <v>1411</v>
      </c>
      <c r="F966" s="220"/>
      <c r="G966" s="220"/>
      <c r="H966" s="278"/>
      <c r="I966" s="282"/>
      <c r="J966" s="228"/>
      <c r="K966" s="228"/>
      <c r="L966" s="228"/>
      <c r="M966" s="228"/>
      <c r="N966" s="228"/>
      <c r="O966" s="228"/>
      <c r="P966" s="228"/>
      <c r="Q966" s="228"/>
      <c r="R966" s="228"/>
      <c r="S966" s="228"/>
      <c r="T966" s="228"/>
      <c r="U966" s="228"/>
      <c r="V966" s="228"/>
      <c r="W966" s="228"/>
      <c r="X966" s="228"/>
      <c r="Y966" s="228"/>
      <c r="Z966" s="228"/>
      <c r="AA966" s="228"/>
    </row>
    <row r="967" spans="1:27" s="268" customFormat="1" outlineLevel="1">
      <c r="A967" s="220"/>
      <c r="B967" s="220"/>
      <c r="C967" s="220"/>
      <c r="D967" s="424"/>
      <c r="E967" s="411" t="s">
        <v>1348</v>
      </c>
      <c r="F967" s="220"/>
      <c r="G967" s="220"/>
      <c r="H967" s="278"/>
      <c r="I967" s="282"/>
      <c r="J967" s="228"/>
      <c r="K967" s="228"/>
      <c r="L967" s="228"/>
      <c r="M967" s="228"/>
      <c r="N967" s="228"/>
      <c r="O967" s="228"/>
      <c r="P967" s="228"/>
      <c r="Q967" s="228"/>
      <c r="R967" s="228"/>
      <c r="S967" s="228"/>
      <c r="T967" s="228"/>
      <c r="U967" s="228"/>
      <c r="V967" s="228"/>
      <c r="W967" s="228"/>
      <c r="X967" s="228"/>
      <c r="Y967" s="228"/>
      <c r="Z967" s="228"/>
      <c r="AA967" s="228"/>
    </row>
    <row r="968" spans="1:27" s="268" customFormat="1" outlineLevel="1">
      <c r="A968" s="220"/>
      <c r="B968" s="220"/>
      <c r="C968" s="220"/>
      <c r="D968" s="424"/>
      <c r="E968" s="496"/>
      <c r="F968" s="220"/>
      <c r="G968" s="220"/>
      <c r="H968" s="278"/>
      <c r="I968" s="282"/>
      <c r="J968" s="228"/>
      <c r="K968" s="228"/>
      <c r="L968" s="228"/>
      <c r="M968" s="228"/>
      <c r="N968" s="228"/>
      <c r="O968" s="228"/>
      <c r="P968" s="228"/>
      <c r="Q968" s="228"/>
      <c r="R968" s="228"/>
      <c r="S968" s="228"/>
      <c r="T968" s="228"/>
      <c r="U968" s="228"/>
      <c r="V968" s="228"/>
      <c r="W968" s="228"/>
      <c r="X968" s="228"/>
      <c r="Y968" s="228"/>
      <c r="Z968" s="228"/>
      <c r="AA968" s="228"/>
    </row>
    <row r="969" spans="1:27" outlineLevel="1">
      <c r="A969" s="212"/>
      <c r="B969" s="212" t="s">
        <v>921</v>
      </c>
      <c r="C969" s="212"/>
      <c r="D969" s="429"/>
      <c r="E969" s="212"/>
      <c r="F969" s="590">
        <f>SUM(H970:H971)</f>
        <v>51557400</v>
      </c>
      <c r="G969" s="541"/>
      <c r="H969" s="218" t="s">
        <v>507</v>
      </c>
      <c r="I969" s="212"/>
      <c r="J969" s="231"/>
      <c r="K969" s="231"/>
      <c r="L969" s="231"/>
      <c r="M969" s="231"/>
      <c r="N969" s="231"/>
      <c r="O969" s="231"/>
      <c r="P969" s="231"/>
      <c r="Q969" s="231"/>
      <c r="R969" s="231"/>
      <c r="S969" s="231"/>
      <c r="T969" s="231"/>
      <c r="U969" s="231"/>
      <c r="V969" s="231"/>
      <c r="W969" s="231"/>
      <c r="X969" s="231"/>
      <c r="Y969" s="231"/>
      <c r="Z969" s="231"/>
      <c r="AA969" s="231"/>
    </row>
    <row r="970" spans="1:27" outlineLevel="1">
      <c r="A970" s="220"/>
      <c r="B970" s="220"/>
      <c r="C970" s="220" t="s">
        <v>922</v>
      </c>
      <c r="E970" s="284" t="s">
        <v>923</v>
      </c>
      <c r="F970" s="220"/>
      <c r="G970" s="220"/>
      <c r="H970" s="279">
        <v>19760400</v>
      </c>
      <c r="I970" s="510" t="s">
        <v>507</v>
      </c>
      <c r="J970" s="228"/>
      <c r="K970" s="228"/>
      <c r="L970" s="228"/>
      <c r="M970" s="228"/>
      <c r="N970" s="228"/>
      <c r="O970" s="228"/>
      <c r="P970" s="228"/>
      <c r="Q970" s="228"/>
      <c r="R970" s="228"/>
      <c r="S970" s="228"/>
      <c r="T970" s="228"/>
      <c r="U970" s="228"/>
      <c r="V970" s="228"/>
      <c r="W970" s="228"/>
      <c r="X970" s="228"/>
      <c r="Y970" s="228"/>
      <c r="Z970" s="228"/>
      <c r="AA970" s="228"/>
    </row>
    <row r="971" spans="1:27" outlineLevel="1">
      <c r="A971" s="220"/>
      <c r="B971" s="220"/>
      <c r="C971" s="220" t="s">
        <v>924</v>
      </c>
      <c r="E971" s="409" t="s">
        <v>925</v>
      </c>
      <c r="F971" s="220"/>
      <c r="G971" s="220"/>
      <c r="H971" s="279">
        <v>31797000</v>
      </c>
      <c r="I971" s="510" t="s">
        <v>507</v>
      </c>
      <c r="J971" s="228"/>
      <c r="K971" s="228"/>
      <c r="L971" s="228"/>
      <c r="M971" s="228"/>
      <c r="N971" s="228"/>
      <c r="O971" s="228"/>
      <c r="P971" s="228"/>
      <c r="Q971" s="228"/>
      <c r="R971" s="228"/>
      <c r="S971" s="228"/>
      <c r="T971" s="228"/>
      <c r="U971" s="228"/>
      <c r="V971" s="228"/>
      <c r="W971" s="228"/>
      <c r="X971" s="228"/>
      <c r="Y971" s="228"/>
      <c r="Z971" s="228"/>
      <c r="AA971" s="228"/>
    </row>
    <row r="972" spans="1:27">
      <c r="I972" s="215"/>
      <c r="J972" s="210"/>
      <c r="K972" s="210"/>
      <c r="L972" s="210"/>
      <c r="M972" s="210"/>
      <c r="N972" s="210"/>
      <c r="O972" s="210"/>
      <c r="P972" s="210"/>
      <c r="Q972" s="210"/>
      <c r="R972" s="210"/>
      <c r="S972" s="210"/>
      <c r="T972" s="210"/>
      <c r="U972" s="210"/>
      <c r="V972" s="210"/>
      <c r="W972" s="210"/>
      <c r="X972" s="210"/>
      <c r="Y972" s="210"/>
      <c r="Z972" s="210"/>
      <c r="AA972" s="210"/>
    </row>
    <row r="973" spans="1:27" outlineLevel="1">
      <c r="A973" s="212"/>
      <c r="B973" s="212" t="s">
        <v>844</v>
      </c>
      <c r="C973" s="212"/>
      <c r="D973" s="416"/>
      <c r="E973" s="212"/>
      <c r="F973" s="590">
        <f>SUM(H975:H1000)</f>
        <v>23854000</v>
      </c>
      <c r="G973" s="541"/>
      <c r="H973" s="218" t="s">
        <v>507</v>
      </c>
      <c r="I973" s="507"/>
      <c r="J973" s="231"/>
      <c r="K973" s="231"/>
      <c r="L973" s="231"/>
      <c r="M973" s="231"/>
      <c r="N973" s="231"/>
      <c r="O973" s="231"/>
      <c r="P973" s="231"/>
      <c r="Q973" s="231"/>
      <c r="R973" s="231"/>
      <c r="S973" s="231"/>
      <c r="T973" s="231"/>
      <c r="U973" s="231"/>
      <c r="V973" s="231"/>
      <c r="W973" s="231"/>
      <c r="X973" s="231"/>
      <c r="Y973" s="231"/>
      <c r="Z973" s="231"/>
      <c r="AA973" s="231"/>
    </row>
    <row r="974" spans="1:27" outlineLevel="1">
      <c r="A974" s="220"/>
      <c r="B974" s="220"/>
      <c r="C974" s="220" t="s">
        <v>845</v>
      </c>
      <c r="D974" s="511" t="s">
        <v>1212</v>
      </c>
      <c r="E974" s="409" t="s">
        <v>1357</v>
      </c>
      <c r="F974" s="220"/>
      <c r="G974" s="220"/>
      <c r="H974" s="211"/>
      <c r="I974" s="512"/>
      <c r="J974" s="228"/>
      <c r="K974" s="228"/>
      <c r="L974" s="228"/>
      <c r="M974" s="228"/>
      <c r="N974" s="228"/>
      <c r="O974" s="228"/>
      <c r="P974" s="228"/>
      <c r="Q974" s="228"/>
      <c r="R974" s="228"/>
      <c r="S974" s="228"/>
      <c r="T974" s="228"/>
      <c r="U974" s="228"/>
      <c r="V974" s="228"/>
      <c r="W974" s="228"/>
      <c r="X974" s="228"/>
      <c r="Y974" s="228"/>
      <c r="Z974" s="228"/>
      <c r="AA974" s="228"/>
    </row>
    <row r="975" spans="1:27" s="268" customFormat="1" outlineLevel="1">
      <c r="A975" s="220"/>
      <c r="B975" s="220"/>
      <c r="C975" s="220"/>
      <c r="D975" s="511"/>
      <c r="E975" s="415" t="s">
        <v>1358</v>
      </c>
      <c r="F975" s="220"/>
      <c r="G975" s="220"/>
      <c r="H975" s="279">
        <v>226000</v>
      </c>
      <c r="I975" s="510" t="s">
        <v>507</v>
      </c>
      <c r="J975" s="228"/>
      <c r="K975" s="228"/>
      <c r="L975" s="228"/>
      <c r="M975" s="228"/>
      <c r="N975" s="228"/>
      <c r="O975" s="228"/>
      <c r="P975" s="228"/>
      <c r="Q975" s="228"/>
      <c r="R975" s="228"/>
      <c r="S975" s="228"/>
      <c r="T975" s="228"/>
      <c r="U975" s="228"/>
      <c r="V975" s="228"/>
      <c r="W975" s="228"/>
      <c r="X975" s="228"/>
      <c r="Y975" s="228"/>
      <c r="Z975" s="228"/>
      <c r="AA975" s="228"/>
    </row>
    <row r="976" spans="1:27" outlineLevel="1">
      <c r="A976" s="220"/>
      <c r="B976" s="220"/>
      <c r="C976" s="220" t="s">
        <v>926</v>
      </c>
      <c r="D976" s="511" t="s">
        <v>1213</v>
      </c>
      <c r="E976" s="409" t="s">
        <v>1359</v>
      </c>
      <c r="F976" s="220"/>
      <c r="G976" s="220"/>
      <c r="H976" s="211"/>
      <c r="I976" s="512"/>
      <c r="J976" s="228"/>
      <c r="K976" s="228"/>
      <c r="L976" s="228"/>
      <c r="M976" s="228"/>
      <c r="N976" s="228"/>
      <c r="O976" s="228"/>
      <c r="P976" s="228"/>
      <c r="Q976" s="228"/>
      <c r="R976" s="228"/>
      <c r="S976" s="228"/>
      <c r="T976" s="228"/>
      <c r="U976" s="228"/>
      <c r="V976" s="228"/>
      <c r="W976" s="228"/>
      <c r="X976" s="228"/>
      <c r="Y976" s="228"/>
      <c r="Z976" s="228"/>
      <c r="AA976" s="228"/>
    </row>
    <row r="977" spans="1:27" s="268" customFormat="1" outlineLevel="1">
      <c r="A977" s="220"/>
      <c r="B977" s="220"/>
      <c r="C977" s="220"/>
      <c r="D977" s="511"/>
      <c r="E977" s="415" t="s">
        <v>1360</v>
      </c>
      <c r="F977" s="220"/>
      <c r="G977" s="220"/>
      <c r="H977" s="279">
        <v>127500</v>
      </c>
      <c r="I977" s="510" t="s">
        <v>507</v>
      </c>
      <c r="J977" s="228"/>
      <c r="K977" s="228"/>
      <c r="L977" s="228"/>
      <c r="M977" s="228"/>
      <c r="N977" s="228"/>
      <c r="O977" s="228"/>
      <c r="P977" s="228"/>
      <c r="Q977" s="228"/>
      <c r="R977" s="228"/>
      <c r="S977" s="228"/>
      <c r="T977" s="228"/>
      <c r="U977" s="228"/>
      <c r="V977" s="228"/>
      <c r="W977" s="228"/>
      <c r="X977" s="228"/>
      <c r="Y977" s="228"/>
      <c r="Z977" s="228"/>
      <c r="AA977" s="228"/>
    </row>
    <row r="978" spans="1:27" outlineLevel="1">
      <c r="A978" s="220"/>
      <c r="B978" s="220"/>
      <c r="C978" s="220" t="s">
        <v>927</v>
      </c>
      <c r="D978" s="511" t="s">
        <v>1271</v>
      </c>
      <c r="E978" s="409" t="s">
        <v>1361</v>
      </c>
      <c r="F978" s="220"/>
      <c r="G978" s="220"/>
      <c r="H978" s="211"/>
      <c r="I978" s="512"/>
      <c r="J978" s="228"/>
      <c r="K978" s="228"/>
      <c r="L978" s="228"/>
      <c r="M978" s="228"/>
      <c r="N978" s="228"/>
      <c r="O978" s="228"/>
      <c r="P978" s="228"/>
      <c r="Q978" s="228"/>
      <c r="R978" s="228"/>
      <c r="S978" s="228"/>
      <c r="T978" s="228"/>
      <c r="U978" s="228"/>
      <c r="V978" s="228"/>
      <c r="W978" s="228"/>
      <c r="X978" s="228"/>
      <c r="Y978" s="228"/>
      <c r="Z978" s="228"/>
      <c r="AA978" s="228"/>
    </row>
    <row r="979" spans="1:27" s="268" customFormat="1" outlineLevel="1">
      <c r="A979" s="220"/>
      <c r="B979" s="220"/>
      <c r="C979" s="220"/>
      <c r="D979" s="511"/>
      <c r="E979" s="415" t="s">
        <v>1362</v>
      </c>
      <c r="F979" s="220"/>
      <c r="G979" s="220"/>
      <c r="H979" s="279">
        <v>37600</v>
      </c>
      <c r="I979" s="510" t="s">
        <v>507</v>
      </c>
      <c r="J979" s="228"/>
      <c r="K979" s="228"/>
      <c r="L979" s="228"/>
      <c r="M979" s="228"/>
      <c r="N979" s="228"/>
      <c r="O979" s="228"/>
      <c r="P979" s="228"/>
      <c r="Q979" s="228"/>
      <c r="R979" s="228"/>
      <c r="S979" s="228"/>
      <c r="T979" s="228"/>
      <c r="U979" s="228"/>
      <c r="V979" s="228"/>
      <c r="W979" s="228"/>
      <c r="X979" s="228"/>
      <c r="Y979" s="228"/>
      <c r="Z979" s="228"/>
      <c r="AA979" s="228"/>
    </row>
    <row r="980" spans="1:27" outlineLevel="1">
      <c r="A980" s="220"/>
      <c r="B980" s="220"/>
      <c r="C980" s="220" t="s">
        <v>928</v>
      </c>
      <c r="D980" s="511" t="s">
        <v>1272</v>
      </c>
      <c r="E980" s="409" t="s">
        <v>1363</v>
      </c>
      <c r="F980" s="220"/>
      <c r="G980" s="220"/>
      <c r="H980" s="211"/>
      <c r="I980" s="512"/>
      <c r="J980" s="228"/>
      <c r="K980" s="228"/>
      <c r="L980" s="228"/>
      <c r="M980" s="228"/>
      <c r="N980" s="228"/>
      <c r="O980" s="228"/>
      <c r="P980" s="228"/>
      <c r="Q980" s="228"/>
      <c r="R980" s="228"/>
      <c r="S980" s="228"/>
      <c r="T980" s="228"/>
      <c r="U980" s="228"/>
      <c r="V980" s="228"/>
      <c r="W980" s="228"/>
      <c r="X980" s="228"/>
      <c r="Y980" s="228"/>
      <c r="Z980" s="228"/>
      <c r="AA980" s="228"/>
    </row>
    <row r="981" spans="1:27" s="268" customFormat="1" outlineLevel="1">
      <c r="A981" s="220"/>
      <c r="B981" s="220"/>
      <c r="C981" s="220"/>
      <c r="D981" s="511"/>
      <c r="E981" s="415" t="s">
        <v>1364</v>
      </c>
      <c r="F981" s="220"/>
      <c r="G981" s="220"/>
      <c r="H981" s="279">
        <v>205600</v>
      </c>
      <c r="I981" s="510" t="s">
        <v>507</v>
      </c>
      <c r="J981" s="228"/>
      <c r="K981" s="228"/>
      <c r="L981" s="228"/>
      <c r="M981" s="228"/>
      <c r="N981" s="228"/>
      <c r="O981" s="228"/>
      <c r="P981" s="228"/>
      <c r="Q981" s="228"/>
      <c r="R981" s="228"/>
      <c r="S981" s="228"/>
      <c r="T981" s="228"/>
      <c r="U981" s="228"/>
      <c r="V981" s="228"/>
      <c r="W981" s="228"/>
      <c r="X981" s="228"/>
      <c r="Y981" s="228"/>
      <c r="Z981" s="228"/>
      <c r="AA981" s="228"/>
    </row>
    <row r="982" spans="1:27" outlineLevel="1">
      <c r="A982" s="220"/>
      <c r="B982" s="220"/>
      <c r="C982" s="220" t="s">
        <v>855</v>
      </c>
      <c r="D982" s="511" t="s">
        <v>1273</v>
      </c>
      <c r="E982" s="409" t="s">
        <v>929</v>
      </c>
      <c r="F982" s="220"/>
      <c r="G982" s="220"/>
      <c r="H982" s="279">
        <v>270000</v>
      </c>
      <c r="I982" s="510" t="s">
        <v>507</v>
      </c>
      <c r="J982" s="228"/>
      <c r="K982" s="228"/>
      <c r="L982" s="228"/>
      <c r="M982" s="228"/>
      <c r="N982" s="228"/>
      <c r="O982" s="228"/>
      <c r="P982" s="228"/>
      <c r="Q982" s="228"/>
      <c r="R982" s="228"/>
      <c r="S982" s="228"/>
      <c r="T982" s="228"/>
      <c r="U982" s="228"/>
      <c r="V982" s="228"/>
      <c r="W982" s="228"/>
      <c r="X982" s="228"/>
      <c r="Y982" s="228"/>
      <c r="Z982" s="228"/>
      <c r="AA982" s="228"/>
    </row>
    <row r="983" spans="1:27" s="268" customFormat="1" outlineLevel="1">
      <c r="A983" s="220"/>
      <c r="B983" s="220"/>
      <c r="C983" s="220" t="s">
        <v>847</v>
      </c>
      <c r="D983" s="511" t="s">
        <v>1267</v>
      </c>
      <c r="E983" s="409" t="s">
        <v>935</v>
      </c>
      <c r="F983" s="220"/>
      <c r="G983" s="220"/>
      <c r="H983" s="279">
        <v>674100</v>
      </c>
      <c r="I983" s="510" t="s">
        <v>507</v>
      </c>
      <c r="J983" s="228"/>
      <c r="K983" s="228"/>
      <c r="L983" s="228"/>
      <c r="M983" s="228"/>
      <c r="N983" s="228"/>
      <c r="O983" s="228"/>
      <c r="P983" s="228"/>
      <c r="Q983" s="228"/>
      <c r="R983" s="228"/>
      <c r="S983" s="228"/>
      <c r="T983" s="228"/>
      <c r="U983" s="228"/>
      <c r="V983" s="228"/>
      <c r="W983" s="228"/>
      <c r="X983" s="228"/>
      <c r="Y983" s="228"/>
      <c r="Z983" s="228"/>
      <c r="AA983" s="228"/>
    </row>
    <row r="984" spans="1:27" s="268" customFormat="1" outlineLevel="1">
      <c r="A984" s="220"/>
      <c r="B984" s="220"/>
      <c r="C984" s="220" t="s">
        <v>891</v>
      </c>
      <c r="D984" s="511" t="s">
        <v>1268</v>
      </c>
      <c r="E984" s="409" t="s">
        <v>936</v>
      </c>
      <c r="F984" s="220"/>
      <c r="G984" s="220"/>
      <c r="H984" s="279">
        <v>242000</v>
      </c>
      <c r="I984" s="510" t="s">
        <v>507</v>
      </c>
      <c r="J984" s="228"/>
      <c r="K984" s="228"/>
      <c r="L984" s="228"/>
      <c r="M984" s="228"/>
      <c r="N984" s="228"/>
      <c r="O984" s="228"/>
      <c r="P984" s="228"/>
      <c r="Q984" s="228"/>
      <c r="R984" s="228"/>
      <c r="S984" s="228"/>
      <c r="T984" s="228"/>
      <c r="U984" s="228"/>
      <c r="V984" s="228"/>
      <c r="W984" s="228"/>
      <c r="X984" s="228"/>
      <c r="Y984" s="228"/>
      <c r="Z984" s="228"/>
      <c r="AA984" s="228"/>
    </row>
    <row r="985" spans="1:27" s="268" customFormat="1" outlineLevel="1">
      <c r="A985" s="220"/>
      <c r="B985" s="220"/>
      <c r="C985" s="220" t="s">
        <v>895</v>
      </c>
      <c r="D985" s="511" t="s">
        <v>1269</v>
      </c>
      <c r="E985" s="409" t="s">
        <v>1365</v>
      </c>
      <c r="F985" s="220"/>
      <c r="G985" s="220"/>
      <c r="I985" s="512"/>
      <c r="J985" s="228"/>
      <c r="K985" s="228"/>
      <c r="L985" s="228"/>
      <c r="M985" s="228"/>
      <c r="N985" s="228"/>
      <c r="O985" s="228"/>
      <c r="P985" s="228"/>
      <c r="Q985" s="228"/>
      <c r="R985" s="228"/>
      <c r="S985" s="228"/>
      <c r="T985" s="228"/>
      <c r="U985" s="228"/>
      <c r="V985" s="228"/>
      <c r="W985" s="228"/>
      <c r="X985" s="228"/>
      <c r="Y985" s="228"/>
      <c r="Z985" s="228"/>
      <c r="AA985" s="228"/>
    </row>
    <row r="986" spans="1:27" s="268" customFormat="1" outlineLevel="1">
      <c r="A986" s="220"/>
      <c r="B986" s="220"/>
      <c r="C986" s="220"/>
      <c r="D986" s="511"/>
      <c r="E986" s="415" t="s">
        <v>1366</v>
      </c>
      <c r="F986" s="220"/>
      <c r="G986" s="220"/>
      <c r="H986" s="279">
        <v>99000</v>
      </c>
      <c r="I986" s="510" t="s">
        <v>507</v>
      </c>
      <c r="J986" s="228"/>
      <c r="K986" s="228"/>
      <c r="L986" s="228"/>
      <c r="M986" s="228"/>
      <c r="N986" s="228"/>
      <c r="O986" s="228"/>
      <c r="P986" s="228"/>
      <c r="Q986" s="228"/>
      <c r="R986" s="228"/>
      <c r="S986" s="228"/>
      <c r="T986" s="228"/>
      <c r="U986" s="228"/>
      <c r="V986" s="228"/>
      <c r="W986" s="228"/>
      <c r="X986" s="228"/>
      <c r="Y986" s="228"/>
      <c r="Z986" s="228"/>
      <c r="AA986" s="228"/>
    </row>
    <row r="987" spans="1:27" s="268" customFormat="1" outlineLevel="1">
      <c r="A987" s="220"/>
      <c r="B987" s="220"/>
      <c r="C987" s="220" t="s">
        <v>937</v>
      </c>
      <c r="D987" s="511" t="s">
        <v>1270</v>
      </c>
      <c r="E987" s="409" t="s">
        <v>938</v>
      </c>
      <c r="F987" s="220"/>
      <c r="G987" s="220"/>
      <c r="H987" s="279">
        <v>94400</v>
      </c>
      <c r="I987" s="510" t="s">
        <v>507</v>
      </c>
      <c r="J987" s="228"/>
      <c r="K987" s="228"/>
      <c r="L987" s="228"/>
      <c r="M987" s="228"/>
      <c r="N987" s="228"/>
      <c r="O987" s="228"/>
      <c r="P987" s="228"/>
      <c r="Q987" s="228"/>
      <c r="R987" s="228"/>
      <c r="S987" s="228"/>
      <c r="T987" s="228"/>
      <c r="U987" s="228"/>
      <c r="V987" s="228"/>
      <c r="W987" s="228"/>
      <c r="X987" s="228"/>
      <c r="Y987" s="228"/>
      <c r="Z987" s="228"/>
      <c r="AA987" s="228"/>
    </row>
    <row r="988" spans="1:27" s="268" customFormat="1" outlineLevel="1">
      <c r="A988" s="220"/>
      <c r="B988" s="220"/>
      <c r="C988" s="220" t="s">
        <v>889</v>
      </c>
      <c r="D988" s="511" t="s">
        <v>1274</v>
      </c>
      <c r="E988" s="409" t="s">
        <v>939</v>
      </c>
      <c r="F988" s="220"/>
      <c r="G988" s="220"/>
      <c r="H988" s="279">
        <v>8904000</v>
      </c>
      <c r="I988" s="510" t="s">
        <v>507</v>
      </c>
      <c r="J988" s="228"/>
      <c r="K988" s="228"/>
      <c r="L988" s="228"/>
      <c r="M988" s="228"/>
      <c r="N988" s="228"/>
      <c r="O988" s="228"/>
      <c r="P988" s="228"/>
      <c r="Q988" s="228"/>
      <c r="R988" s="228"/>
      <c r="S988" s="228"/>
      <c r="T988" s="228"/>
      <c r="U988" s="228"/>
      <c r="V988" s="228"/>
      <c r="W988" s="228"/>
      <c r="X988" s="228"/>
      <c r="Y988" s="228"/>
      <c r="Z988" s="228"/>
      <c r="AA988" s="228"/>
    </row>
    <row r="989" spans="1:27" s="268" customFormat="1" outlineLevel="1">
      <c r="A989" s="220"/>
      <c r="B989" s="220"/>
      <c r="C989" s="220" t="s">
        <v>886</v>
      </c>
      <c r="D989" s="511" t="s">
        <v>1275</v>
      </c>
      <c r="E989" s="409" t="s">
        <v>940</v>
      </c>
      <c r="F989" s="220"/>
      <c r="G989" s="220"/>
      <c r="H989" s="279">
        <v>490400</v>
      </c>
      <c r="I989" s="510" t="s">
        <v>507</v>
      </c>
      <c r="J989" s="228"/>
      <c r="K989" s="228"/>
      <c r="L989" s="228"/>
      <c r="M989" s="228"/>
      <c r="N989" s="228"/>
      <c r="O989" s="228"/>
      <c r="P989" s="228"/>
      <c r="Q989" s="228"/>
      <c r="R989" s="228"/>
      <c r="S989" s="228"/>
      <c r="T989" s="228"/>
      <c r="U989" s="228"/>
      <c r="V989" s="228"/>
      <c r="W989" s="228"/>
      <c r="X989" s="228"/>
      <c r="Y989" s="228"/>
      <c r="Z989" s="228"/>
      <c r="AA989" s="228"/>
    </row>
    <row r="990" spans="1:27" s="268" customFormat="1" outlineLevel="1">
      <c r="A990" s="220"/>
      <c r="B990" s="281"/>
      <c r="C990" s="281" t="s">
        <v>887</v>
      </c>
      <c r="D990" s="516" t="s">
        <v>1276</v>
      </c>
      <c r="E990" s="220" t="s">
        <v>1367</v>
      </c>
      <c r="F990" s="281"/>
      <c r="G990" s="281"/>
      <c r="I990" s="512"/>
      <c r="J990" s="228"/>
      <c r="K990" s="228"/>
      <c r="L990" s="228"/>
      <c r="M990" s="228"/>
      <c r="N990" s="228"/>
      <c r="O990" s="228"/>
      <c r="P990" s="228"/>
      <c r="Q990" s="228"/>
      <c r="R990" s="228"/>
      <c r="S990" s="228"/>
      <c r="T990" s="228"/>
      <c r="U990" s="228"/>
      <c r="V990" s="228"/>
      <c r="W990" s="228"/>
      <c r="X990" s="228"/>
      <c r="Y990" s="228"/>
      <c r="Z990" s="228"/>
      <c r="AA990" s="228"/>
    </row>
    <row r="991" spans="1:27" s="268" customFormat="1" outlineLevel="1">
      <c r="A991" s="220"/>
      <c r="B991" s="281"/>
      <c r="C991" s="281"/>
      <c r="D991" s="516"/>
      <c r="E991" s="220" t="s">
        <v>1368</v>
      </c>
      <c r="F991" s="281"/>
      <c r="G991" s="281"/>
      <c r="H991" s="290"/>
      <c r="I991" s="510"/>
      <c r="J991" s="228"/>
      <c r="K991" s="228"/>
      <c r="L991" s="228"/>
      <c r="M991" s="228"/>
      <c r="N991" s="228"/>
      <c r="O991" s="228"/>
      <c r="P991" s="228"/>
      <c r="Q991" s="228"/>
      <c r="R991" s="228"/>
      <c r="S991" s="228"/>
      <c r="T991" s="228"/>
      <c r="U991" s="228"/>
      <c r="V991" s="228"/>
      <c r="W991" s="228"/>
      <c r="X991" s="228"/>
      <c r="Y991" s="228"/>
      <c r="Z991" s="228"/>
      <c r="AA991" s="228"/>
    </row>
    <row r="992" spans="1:27" s="268" customFormat="1" outlineLevel="1">
      <c r="A992" s="220"/>
      <c r="B992" s="281"/>
      <c r="C992" s="281"/>
      <c r="D992" s="516"/>
      <c r="E992" s="220" t="s">
        <v>1369</v>
      </c>
      <c r="F992" s="281"/>
      <c r="G992" s="281"/>
      <c r="H992" s="290"/>
      <c r="I992" s="510"/>
      <c r="J992" s="228"/>
      <c r="K992" s="228"/>
      <c r="L992" s="228"/>
      <c r="M992" s="228"/>
      <c r="N992" s="228"/>
      <c r="O992" s="228"/>
      <c r="P992" s="228"/>
      <c r="Q992" s="228"/>
      <c r="R992" s="228"/>
      <c r="S992" s="228"/>
      <c r="T992" s="228"/>
      <c r="U992" s="228"/>
      <c r="V992" s="228"/>
      <c r="W992" s="228"/>
      <c r="X992" s="228"/>
      <c r="Y992" s="228"/>
      <c r="Z992" s="228"/>
      <c r="AA992" s="228"/>
    </row>
    <row r="993" spans="1:27" s="268" customFormat="1" outlineLevel="1">
      <c r="A993" s="220"/>
      <c r="B993" s="281"/>
      <c r="C993" s="281"/>
      <c r="D993" s="516"/>
      <c r="E993" s="220" t="s">
        <v>1370</v>
      </c>
      <c r="F993" s="281"/>
      <c r="G993" s="281"/>
      <c r="H993" s="290">
        <v>50000</v>
      </c>
      <c r="I993" s="510" t="s">
        <v>507</v>
      </c>
      <c r="J993" s="228"/>
      <c r="K993" s="228"/>
      <c r="L993" s="228"/>
      <c r="M993" s="228"/>
      <c r="N993" s="228"/>
      <c r="O993" s="228"/>
      <c r="P993" s="228"/>
      <c r="Q993" s="228"/>
      <c r="R993" s="228"/>
      <c r="S993" s="228"/>
      <c r="T993" s="228"/>
      <c r="U993" s="228"/>
      <c r="V993" s="228"/>
      <c r="W993" s="228"/>
      <c r="X993" s="228"/>
      <c r="Y993" s="228"/>
      <c r="Z993" s="228"/>
      <c r="AA993" s="228"/>
    </row>
    <row r="994" spans="1:27" outlineLevel="1">
      <c r="A994" s="220"/>
      <c r="B994" s="220"/>
      <c r="C994" s="220" t="s">
        <v>872</v>
      </c>
      <c r="D994" s="511" t="s">
        <v>1277</v>
      </c>
      <c r="E994" s="284" t="s">
        <v>930</v>
      </c>
      <c r="F994" s="220"/>
      <c r="G994" s="220"/>
      <c r="H994" s="279">
        <v>10000</v>
      </c>
      <c r="I994" s="510" t="s">
        <v>507</v>
      </c>
      <c r="J994" s="228"/>
      <c r="K994" s="228"/>
      <c r="L994" s="228"/>
      <c r="M994" s="228"/>
      <c r="N994" s="228"/>
      <c r="O994" s="228"/>
      <c r="P994" s="228"/>
      <c r="Q994" s="228"/>
      <c r="R994" s="228"/>
      <c r="S994" s="228"/>
      <c r="T994" s="228"/>
      <c r="U994" s="228"/>
      <c r="V994" s="228"/>
      <c r="W994" s="228"/>
      <c r="X994" s="228"/>
      <c r="Y994" s="228"/>
      <c r="Z994" s="228"/>
      <c r="AA994" s="228"/>
    </row>
    <row r="995" spans="1:27" outlineLevel="1">
      <c r="A995" s="220"/>
      <c r="B995" s="220"/>
      <c r="C995" s="220" t="s">
        <v>873</v>
      </c>
      <c r="D995" s="511" t="s">
        <v>1373</v>
      </c>
      <c r="E995" s="409" t="s">
        <v>1371</v>
      </c>
      <c r="F995" s="220"/>
      <c r="G995" s="220"/>
      <c r="H995" s="211"/>
      <c r="I995" s="512"/>
      <c r="J995" s="228"/>
      <c r="K995" s="228"/>
      <c r="L995" s="228"/>
      <c r="M995" s="228"/>
      <c r="N995" s="228"/>
      <c r="O995" s="228"/>
      <c r="P995" s="228"/>
      <c r="Q995" s="228"/>
      <c r="R995" s="228"/>
      <c r="S995" s="228"/>
      <c r="T995" s="228"/>
      <c r="U995" s="228"/>
      <c r="V995" s="228"/>
      <c r="W995" s="228"/>
      <c r="X995" s="228"/>
      <c r="Y995" s="228"/>
      <c r="Z995" s="228"/>
      <c r="AA995" s="228"/>
    </row>
    <row r="996" spans="1:27" s="268" customFormat="1" outlineLevel="1">
      <c r="A996" s="220"/>
      <c r="B996" s="220"/>
      <c r="C996" s="220"/>
      <c r="D996" s="511"/>
      <c r="E996" s="415" t="s">
        <v>1372</v>
      </c>
      <c r="F996" s="220"/>
      <c r="G996" s="220"/>
      <c r="H996" s="279">
        <v>6359400</v>
      </c>
      <c r="I996" s="510" t="s">
        <v>507</v>
      </c>
      <c r="J996" s="228"/>
      <c r="K996" s="228"/>
      <c r="L996" s="228"/>
      <c r="M996" s="228"/>
      <c r="N996" s="228"/>
      <c r="O996" s="228"/>
      <c r="P996" s="228"/>
      <c r="Q996" s="228"/>
      <c r="R996" s="228"/>
      <c r="S996" s="228"/>
      <c r="T996" s="228"/>
      <c r="U996" s="228"/>
      <c r="V996" s="228"/>
      <c r="W996" s="228"/>
      <c r="X996" s="228"/>
      <c r="Y996" s="228"/>
      <c r="Z996" s="228"/>
      <c r="AA996" s="228"/>
    </row>
    <row r="997" spans="1:27" outlineLevel="1">
      <c r="A997" s="220"/>
      <c r="B997" s="220"/>
      <c r="C997" s="220" t="s">
        <v>875</v>
      </c>
      <c r="D997" s="511" t="s">
        <v>1374</v>
      </c>
      <c r="E997" s="284" t="s">
        <v>931</v>
      </c>
      <c r="F997" s="220"/>
      <c r="G997" s="220"/>
      <c r="H997" s="279">
        <v>360000</v>
      </c>
      <c r="I997" s="510" t="s">
        <v>507</v>
      </c>
      <c r="J997" s="228"/>
      <c r="K997" s="228"/>
      <c r="L997" s="228"/>
      <c r="M997" s="228"/>
      <c r="N997" s="228"/>
      <c r="O997" s="228"/>
      <c r="P997" s="228"/>
      <c r="Q997" s="228"/>
      <c r="R997" s="228"/>
      <c r="S997" s="228"/>
      <c r="T997" s="228"/>
      <c r="U997" s="228"/>
      <c r="V997" s="228"/>
      <c r="W997" s="228"/>
      <c r="X997" s="228"/>
      <c r="Y997" s="228"/>
      <c r="Z997" s="228"/>
      <c r="AA997" s="228"/>
    </row>
    <row r="998" spans="1:27" outlineLevel="1">
      <c r="A998" s="220"/>
      <c r="B998" s="220"/>
      <c r="C998" s="220" t="s">
        <v>877</v>
      </c>
      <c r="D998" s="511" t="s">
        <v>1375</v>
      </c>
      <c r="E998" s="284" t="s">
        <v>932</v>
      </c>
      <c r="F998" s="220"/>
      <c r="G998" s="220"/>
      <c r="H998" s="279">
        <v>1008000</v>
      </c>
      <c r="I998" s="510" t="s">
        <v>507</v>
      </c>
      <c r="J998" s="228"/>
      <c r="K998" s="228"/>
      <c r="L998" s="228"/>
      <c r="M998" s="228"/>
      <c r="N998" s="228"/>
      <c r="O998" s="228"/>
      <c r="P998" s="228"/>
      <c r="Q998" s="228"/>
      <c r="R998" s="228"/>
      <c r="S998" s="228"/>
      <c r="T998" s="228"/>
      <c r="U998" s="228"/>
      <c r="V998" s="228"/>
      <c r="W998" s="228"/>
      <c r="X998" s="228"/>
      <c r="Y998" s="228"/>
      <c r="Z998" s="228"/>
      <c r="AA998" s="228"/>
    </row>
    <row r="999" spans="1:27" outlineLevel="1">
      <c r="A999" s="220"/>
      <c r="B999" s="220"/>
      <c r="C999" s="220" t="s">
        <v>890</v>
      </c>
      <c r="D999" s="511" t="s">
        <v>1376</v>
      </c>
      <c r="E999" s="284" t="s">
        <v>933</v>
      </c>
      <c r="F999" s="220"/>
      <c r="G999" s="220"/>
      <c r="H999" s="279">
        <v>4656000</v>
      </c>
      <c r="I999" s="510" t="s">
        <v>507</v>
      </c>
      <c r="J999" s="228"/>
      <c r="K999" s="228"/>
      <c r="L999" s="228"/>
      <c r="M999" s="228"/>
      <c r="N999" s="228"/>
      <c r="O999" s="228"/>
      <c r="P999" s="228"/>
      <c r="Q999" s="228"/>
      <c r="R999" s="228"/>
      <c r="S999" s="228"/>
      <c r="T999" s="228"/>
      <c r="U999" s="228"/>
      <c r="V999" s="228"/>
      <c r="W999" s="228"/>
      <c r="X999" s="228"/>
      <c r="Y999" s="228"/>
      <c r="Z999" s="228"/>
      <c r="AA999" s="228"/>
    </row>
    <row r="1000" spans="1:27" outlineLevel="1">
      <c r="A1000" s="220"/>
      <c r="B1000" s="220"/>
      <c r="C1000" s="220" t="s">
        <v>879</v>
      </c>
      <c r="D1000" s="511" t="s">
        <v>1377</v>
      </c>
      <c r="E1000" s="409" t="s">
        <v>934</v>
      </c>
      <c r="F1000" s="220"/>
      <c r="G1000" s="220"/>
      <c r="H1000" s="279">
        <v>40000</v>
      </c>
      <c r="I1000" s="510" t="s">
        <v>507</v>
      </c>
      <c r="J1000" s="228"/>
      <c r="K1000" s="228"/>
      <c r="L1000" s="228"/>
      <c r="M1000" s="228"/>
      <c r="N1000" s="228"/>
      <c r="O1000" s="228"/>
      <c r="P1000" s="228"/>
      <c r="Q1000" s="228"/>
      <c r="R1000" s="228"/>
      <c r="S1000" s="228"/>
      <c r="T1000" s="228"/>
      <c r="U1000" s="228"/>
      <c r="V1000" s="228"/>
      <c r="W1000" s="228"/>
      <c r="X1000" s="228"/>
      <c r="Y1000" s="228"/>
      <c r="Z1000" s="228"/>
      <c r="AA1000" s="228"/>
    </row>
    <row r="1001" spans="1:27" s="268" customFormat="1" outlineLevel="1">
      <c r="A1001" s="220"/>
      <c r="B1001" s="220"/>
      <c r="C1001" s="220"/>
      <c r="D1001" s="511"/>
      <c r="E1001" s="497"/>
      <c r="F1001" s="220"/>
      <c r="G1001" s="220"/>
      <c r="H1001" s="279"/>
      <c r="I1001" s="283"/>
      <c r="J1001" s="228"/>
      <c r="K1001" s="228"/>
      <c r="L1001" s="228"/>
      <c r="M1001" s="228"/>
      <c r="N1001" s="228"/>
      <c r="O1001" s="228"/>
      <c r="P1001" s="228"/>
      <c r="Q1001" s="228"/>
      <c r="R1001" s="228"/>
      <c r="S1001" s="228"/>
      <c r="T1001" s="228"/>
      <c r="U1001" s="228"/>
      <c r="V1001" s="228"/>
      <c r="W1001" s="228"/>
      <c r="X1001" s="228"/>
      <c r="Y1001" s="228"/>
      <c r="Z1001" s="228"/>
      <c r="AA1001" s="228"/>
    </row>
    <row r="1002" spans="1:27" s="268" customFormat="1" outlineLevel="1">
      <c r="A1002" s="220"/>
      <c r="B1002" s="220"/>
      <c r="C1002" s="220"/>
      <c r="D1002" s="424"/>
      <c r="E1002" s="497"/>
      <c r="F1002" s="220"/>
      <c r="G1002" s="220"/>
      <c r="H1002" s="279"/>
      <c r="I1002" s="283"/>
      <c r="J1002" s="228"/>
      <c r="K1002" s="228"/>
      <c r="L1002" s="228"/>
      <c r="M1002" s="228"/>
      <c r="N1002" s="228"/>
      <c r="O1002" s="228"/>
      <c r="P1002" s="228"/>
      <c r="Q1002" s="228"/>
      <c r="R1002" s="228"/>
      <c r="S1002" s="228"/>
      <c r="T1002" s="228"/>
      <c r="U1002" s="228"/>
      <c r="V1002" s="228"/>
      <c r="W1002" s="228"/>
      <c r="X1002" s="228"/>
      <c r="Y1002" s="228"/>
      <c r="Z1002" s="228"/>
      <c r="AA1002" s="228"/>
    </row>
    <row r="1003" spans="1:27" s="268" customFormat="1" outlineLevel="1">
      <c r="A1003" s="220"/>
      <c r="B1003" s="220"/>
      <c r="C1003" s="220"/>
      <c r="D1003" s="424"/>
      <c r="E1003" s="497"/>
      <c r="F1003" s="220"/>
      <c r="G1003" s="220"/>
      <c r="H1003" s="279"/>
      <c r="I1003" s="283"/>
      <c r="J1003" s="228"/>
      <c r="K1003" s="228"/>
      <c r="L1003" s="228"/>
      <c r="M1003" s="228"/>
      <c r="N1003" s="228"/>
      <c r="O1003" s="228"/>
      <c r="P1003" s="228"/>
      <c r="Q1003" s="228"/>
      <c r="R1003" s="228"/>
      <c r="S1003" s="228"/>
      <c r="T1003" s="228"/>
      <c r="U1003" s="228"/>
      <c r="V1003" s="228"/>
      <c r="W1003" s="228"/>
      <c r="X1003" s="228"/>
      <c r="Y1003" s="228"/>
      <c r="Z1003" s="228"/>
      <c r="AA1003" s="228"/>
    </row>
    <row r="1004" spans="1:27" s="268" customFormat="1" outlineLevel="1">
      <c r="A1004" s="220"/>
      <c r="B1004" s="220"/>
      <c r="C1004" s="220"/>
      <c r="D1004" s="424"/>
      <c r="E1004" s="497"/>
      <c r="F1004" s="220"/>
      <c r="G1004" s="220"/>
      <c r="H1004" s="279"/>
      <c r="I1004" s="283"/>
      <c r="J1004" s="228"/>
      <c r="K1004" s="228"/>
      <c r="L1004" s="228"/>
      <c r="M1004" s="228"/>
      <c r="N1004" s="228"/>
      <c r="O1004" s="228"/>
      <c r="P1004" s="228"/>
      <c r="Q1004" s="228"/>
      <c r="R1004" s="228"/>
      <c r="S1004" s="228"/>
      <c r="T1004" s="228"/>
      <c r="U1004" s="228"/>
      <c r="V1004" s="228"/>
      <c r="W1004" s="228"/>
      <c r="X1004" s="228"/>
      <c r="Y1004" s="228"/>
      <c r="Z1004" s="228"/>
      <c r="AA1004" s="228"/>
    </row>
    <row r="1005" spans="1:27" s="268" customFormat="1" outlineLevel="1">
      <c r="A1005" s="220"/>
      <c r="B1005" s="220"/>
      <c r="C1005" s="220"/>
      <c r="D1005" s="424"/>
      <c r="E1005" s="494"/>
      <c r="F1005" s="220"/>
      <c r="G1005" s="220"/>
      <c r="H1005" s="279"/>
      <c r="I1005" s="283"/>
      <c r="J1005" s="228"/>
      <c r="K1005" s="228"/>
      <c r="L1005" s="228"/>
      <c r="M1005" s="228"/>
      <c r="N1005" s="228"/>
      <c r="O1005" s="228"/>
      <c r="P1005" s="228"/>
      <c r="Q1005" s="228"/>
      <c r="R1005" s="228"/>
      <c r="S1005" s="228"/>
      <c r="T1005" s="228"/>
      <c r="U1005" s="228"/>
      <c r="V1005" s="228"/>
      <c r="W1005" s="228"/>
      <c r="X1005" s="228"/>
      <c r="Y1005" s="228"/>
      <c r="Z1005" s="228"/>
      <c r="AA1005" s="228"/>
    </row>
    <row r="1006" spans="1:27" s="268" customFormat="1" outlineLevel="1">
      <c r="A1006" s="220"/>
      <c r="B1006" s="220"/>
      <c r="C1006" s="220"/>
      <c r="D1006" s="424"/>
      <c r="E1006" s="494"/>
      <c r="F1006" s="220"/>
      <c r="G1006" s="220"/>
      <c r="H1006" s="279"/>
      <c r="I1006" s="283"/>
      <c r="J1006" s="228"/>
      <c r="K1006" s="228"/>
      <c r="L1006" s="228"/>
      <c r="M1006" s="228"/>
      <c r="N1006" s="228"/>
      <c r="O1006" s="228"/>
      <c r="P1006" s="228"/>
      <c r="Q1006" s="228"/>
      <c r="R1006" s="228"/>
      <c r="S1006" s="228"/>
      <c r="T1006" s="228"/>
      <c r="U1006" s="228"/>
      <c r="V1006" s="228"/>
      <c r="W1006" s="228"/>
      <c r="X1006" s="228"/>
      <c r="Y1006" s="228"/>
      <c r="Z1006" s="228"/>
      <c r="AA1006" s="228"/>
    </row>
    <row r="1007" spans="1:27" s="268" customFormat="1" outlineLevel="1">
      <c r="A1007" s="220"/>
      <c r="B1007" s="220"/>
      <c r="C1007" s="220"/>
      <c r="D1007" s="424"/>
      <c r="E1007" s="494"/>
      <c r="F1007" s="220"/>
      <c r="G1007" s="220"/>
      <c r="H1007" s="279"/>
      <c r="I1007" s="283"/>
      <c r="J1007" s="228"/>
      <c r="K1007" s="228"/>
      <c r="L1007" s="228"/>
      <c r="M1007" s="228"/>
      <c r="N1007" s="228"/>
      <c r="O1007" s="228"/>
      <c r="P1007" s="228"/>
      <c r="Q1007" s="228"/>
      <c r="R1007" s="228"/>
      <c r="S1007" s="228"/>
      <c r="T1007" s="228"/>
      <c r="U1007" s="228"/>
      <c r="V1007" s="228"/>
      <c r="W1007" s="228"/>
      <c r="X1007" s="228"/>
      <c r="Y1007" s="228"/>
      <c r="Z1007" s="228"/>
      <c r="AA1007" s="228"/>
    </row>
    <row r="1008" spans="1:27" s="268" customFormat="1" outlineLevel="1">
      <c r="A1008" s="220"/>
      <c r="B1008" s="220"/>
      <c r="C1008" s="220"/>
      <c r="D1008" s="424"/>
      <c r="E1008" s="530"/>
      <c r="F1008" s="220"/>
      <c r="G1008" s="220"/>
      <c r="H1008" s="279"/>
      <c r="I1008" s="283"/>
      <c r="J1008" s="228"/>
      <c r="K1008" s="228"/>
      <c r="L1008" s="228"/>
      <c r="M1008" s="228"/>
      <c r="N1008" s="228"/>
      <c r="O1008" s="228"/>
      <c r="P1008" s="228"/>
      <c r="Q1008" s="228"/>
      <c r="R1008" s="228"/>
      <c r="S1008" s="228"/>
      <c r="T1008" s="228"/>
      <c r="U1008" s="228"/>
      <c r="V1008" s="228"/>
      <c r="W1008" s="228"/>
      <c r="X1008" s="228"/>
      <c r="Y1008" s="228"/>
      <c r="Z1008" s="228"/>
      <c r="AA1008" s="228"/>
    </row>
    <row r="1009" spans="1:27" s="239" customFormat="1">
      <c r="A1009" s="237"/>
      <c r="B1009" s="238" t="s">
        <v>746</v>
      </c>
      <c r="D1009" s="431"/>
      <c r="G1009" s="592">
        <f>F1010</f>
        <v>32824500</v>
      </c>
      <c r="H1009" s="592"/>
      <c r="I1009" s="519" t="s">
        <v>507</v>
      </c>
    </row>
    <row r="1010" spans="1:27" s="239" customFormat="1">
      <c r="A1010" s="237"/>
      <c r="B1010" s="212" t="s">
        <v>799</v>
      </c>
      <c r="C1010" s="212"/>
      <c r="D1010" s="431"/>
      <c r="F1010" s="590">
        <f>SUM(H1012:H1017)</f>
        <v>32824500</v>
      </c>
      <c r="G1010" s="541"/>
      <c r="H1010" s="218" t="s">
        <v>507</v>
      </c>
      <c r="I1010" s="240"/>
    </row>
    <row r="1011" spans="1:27">
      <c r="A1011" s="281"/>
      <c r="B1011" s="281"/>
      <c r="C1011" s="281" t="s">
        <v>941</v>
      </c>
      <c r="D1011" s="417"/>
      <c r="E1011" s="220" t="s">
        <v>1378</v>
      </c>
      <c r="F1011" s="281"/>
      <c r="G1011" s="281"/>
      <c r="H1011" s="211"/>
      <c r="I1011" s="211"/>
      <c r="J1011" s="229"/>
      <c r="K1011" s="229"/>
      <c r="L1011" s="229"/>
      <c r="M1011" s="229"/>
      <c r="N1011" s="229"/>
      <c r="O1011" s="229"/>
      <c r="P1011" s="229"/>
      <c r="Q1011" s="229"/>
      <c r="R1011" s="229"/>
      <c r="S1011" s="229"/>
      <c r="T1011" s="229"/>
      <c r="U1011" s="229"/>
      <c r="V1011" s="229"/>
      <c r="W1011" s="229"/>
      <c r="X1011" s="229"/>
      <c r="Y1011" s="229"/>
      <c r="Z1011" s="229"/>
      <c r="AA1011" s="229"/>
    </row>
    <row r="1012" spans="1:27" s="268" customFormat="1">
      <c r="A1012" s="281"/>
      <c r="B1012" s="281"/>
      <c r="C1012" s="281"/>
      <c r="D1012" s="417"/>
      <c r="E1012" s="220" t="s">
        <v>1379</v>
      </c>
      <c r="F1012" s="281"/>
      <c r="G1012" s="281"/>
      <c r="H1012" s="290"/>
      <c r="I1012" s="283"/>
      <c r="J1012" s="229"/>
      <c r="K1012" s="229"/>
      <c r="L1012" s="229"/>
      <c r="M1012" s="229"/>
      <c r="N1012" s="229"/>
      <c r="O1012" s="229"/>
      <c r="P1012" s="229"/>
      <c r="Q1012" s="229"/>
      <c r="R1012" s="229"/>
      <c r="S1012" s="229"/>
      <c r="T1012" s="229"/>
      <c r="U1012" s="229"/>
      <c r="V1012" s="229"/>
      <c r="W1012" s="229"/>
      <c r="X1012" s="229"/>
      <c r="Y1012" s="229"/>
      <c r="Z1012" s="229"/>
      <c r="AA1012" s="229"/>
    </row>
    <row r="1013" spans="1:27" s="268" customFormat="1">
      <c r="A1013" s="281"/>
      <c r="B1013" s="281"/>
      <c r="C1013" s="281"/>
      <c r="D1013" s="417"/>
      <c r="E1013" s="220" t="s">
        <v>1380</v>
      </c>
      <c r="F1013" s="281"/>
      <c r="G1013" s="281"/>
      <c r="H1013" s="290">
        <v>16472000</v>
      </c>
      <c r="I1013" s="510" t="s">
        <v>507</v>
      </c>
      <c r="J1013" s="229"/>
      <c r="K1013" s="229"/>
      <c r="L1013" s="229"/>
      <c r="M1013" s="229"/>
      <c r="N1013" s="229"/>
      <c r="O1013" s="229"/>
      <c r="P1013" s="229"/>
      <c r="Q1013" s="229"/>
      <c r="R1013" s="229"/>
      <c r="S1013" s="229"/>
      <c r="T1013" s="229"/>
      <c r="U1013" s="229"/>
      <c r="V1013" s="229"/>
      <c r="W1013" s="229"/>
      <c r="X1013" s="229"/>
      <c r="Y1013" s="229"/>
      <c r="Z1013" s="229"/>
      <c r="AA1013" s="229"/>
    </row>
    <row r="1014" spans="1:27">
      <c r="A1014" s="281"/>
      <c r="B1014" s="281"/>
      <c r="C1014" s="281" t="s">
        <v>942</v>
      </c>
      <c r="D1014" s="417"/>
      <c r="E1014" s="220" t="s">
        <v>1378</v>
      </c>
      <c r="F1014" s="281"/>
      <c r="G1014" s="281"/>
      <c r="H1014" s="211"/>
      <c r="I1014" s="512"/>
      <c r="J1014" s="229"/>
      <c r="K1014" s="229"/>
      <c r="L1014" s="229"/>
      <c r="M1014" s="229"/>
      <c r="N1014" s="229"/>
      <c r="O1014" s="229"/>
      <c r="P1014" s="229"/>
      <c r="Q1014" s="229"/>
      <c r="R1014" s="229"/>
      <c r="S1014" s="229"/>
      <c r="T1014" s="229"/>
      <c r="U1014" s="229"/>
      <c r="V1014" s="229"/>
      <c r="W1014" s="229"/>
      <c r="X1014" s="229"/>
      <c r="Y1014" s="229"/>
      <c r="Z1014" s="229"/>
      <c r="AA1014" s="229"/>
    </row>
    <row r="1015" spans="1:27">
      <c r="E1015" s="412" t="s">
        <v>1379</v>
      </c>
      <c r="I1015" s="514"/>
      <c r="J1015" s="210"/>
      <c r="K1015" s="210"/>
      <c r="L1015" s="210"/>
      <c r="M1015" s="210"/>
      <c r="N1015" s="210"/>
      <c r="O1015" s="210"/>
      <c r="P1015" s="210"/>
      <c r="Q1015" s="210"/>
      <c r="R1015" s="210"/>
      <c r="S1015" s="210"/>
      <c r="T1015" s="210"/>
      <c r="U1015" s="210"/>
      <c r="V1015" s="210"/>
      <c r="W1015" s="210"/>
      <c r="X1015" s="210"/>
      <c r="Y1015" s="210"/>
      <c r="Z1015" s="210"/>
      <c r="AA1015" s="210"/>
    </row>
    <row r="1016" spans="1:27">
      <c r="E1016" s="412" t="s">
        <v>1381</v>
      </c>
      <c r="H1016" s="290">
        <v>16352500</v>
      </c>
      <c r="I1016" s="510" t="s">
        <v>507</v>
      </c>
      <c r="J1016" s="210"/>
      <c r="K1016" s="210"/>
      <c r="L1016" s="210"/>
      <c r="M1016" s="210"/>
      <c r="N1016" s="210"/>
      <c r="O1016" s="210"/>
      <c r="P1016" s="210"/>
      <c r="Q1016" s="210"/>
      <c r="R1016" s="210"/>
      <c r="S1016" s="210"/>
      <c r="T1016" s="210"/>
      <c r="U1016" s="210"/>
      <c r="V1016" s="210"/>
      <c r="W1016" s="210"/>
      <c r="X1016" s="210"/>
      <c r="Y1016" s="210"/>
      <c r="Z1016" s="210"/>
      <c r="AA1016" s="210"/>
    </row>
    <row r="1017" spans="1:27">
      <c r="J1017" s="210"/>
      <c r="K1017" s="210"/>
      <c r="L1017" s="210"/>
      <c r="M1017" s="210"/>
      <c r="N1017" s="210"/>
      <c r="O1017" s="210"/>
      <c r="P1017" s="210"/>
      <c r="Q1017" s="210"/>
      <c r="R1017" s="210"/>
      <c r="S1017" s="210"/>
      <c r="T1017" s="210"/>
      <c r="U1017" s="210"/>
      <c r="V1017" s="210"/>
      <c r="W1017" s="210"/>
      <c r="X1017" s="210"/>
      <c r="Y1017" s="210"/>
      <c r="Z1017" s="210"/>
      <c r="AA1017" s="210"/>
    </row>
    <row r="1018" spans="1:27">
      <c r="J1018" s="210"/>
      <c r="K1018" s="210"/>
      <c r="L1018" s="210"/>
      <c r="M1018" s="210"/>
      <c r="N1018" s="210"/>
      <c r="O1018" s="210"/>
      <c r="P1018" s="210"/>
      <c r="Q1018" s="210"/>
      <c r="R1018" s="210"/>
      <c r="S1018" s="210"/>
      <c r="T1018" s="210"/>
      <c r="U1018" s="210"/>
      <c r="V1018" s="210"/>
      <c r="W1018" s="210"/>
      <c r="X1018" s="210"/>
      <c r="Y1018" s="210"/>
      <c r="Z1018" s="210"/>
      <c r="AA1018" s="210"/>
    </row>
    <row r="1019" spans="1:27">
      <c r="J1019" s="210"/>
      <c r="K1019" s="210"/>
      <c r="L1019" s="210"/>
      <c r="M1019" s="210"/>
      <c r="N1019" s="210"/>
      <c r="O1019" s="210"/>
      <c r="P1019" s="210"/>
      <c r="Q1019" s="210"/>
      <c r="R1019" s="210"/>
      <c r="S1019" s="210"/>
      <c r="T1019" s="210"/>
      <c r="U1019" s="210"/>
      <c r="V1019" s="210"/>
      <c r="W1019" s="210"/>
      <c r="X1019" s="210"/>
      <c r="Y1019" s="210"/>
      <c r="Z1019" s="210"/>
      <c r="AA1019" s="210"/>
    </row>
    <row r="1020" spans="1:27">
      <c r="J1020" s="210"/>
      <c r="K1020" s="210"/>
      <c r="L1020" s="210"/>
      <c r="M1020" s="210"/>
      <c r="N1020" s="210"/>
      <c r="O1020" s="210"/>
      <c r="P1020" s="210"/>
      <c r="Q1020" s="210"/>
      <c r="R1020" s="210"/>
      <c r="S1020" s="210"/>
      <c r="T1020" s="210"/>
      <c r="U1020" s="210"/>
      <c r="V1020" s="210"/>
      <c r="W1020" s="210"/>
      <c r="X1020" s="210"/>
      <c r="Y1020" s="210"/>
      <c r="Z1020" s="210"/>
      <c r="AA1020" s="210"/>
    </row>
    <row r="1021" spans="1:27">
      <c r="J1021" s="210"/>
      <c r="K1021" s="210"/>
      <c r="L1021" s="210"/>
      <c r="M1021" s="210"/>
      <c r="N1021" s="210"/>
      <c r="O1021" s="210"/>
      <c r="P1021" s="210"/>
      <c r="Q1021" s="210"/>
      <c r="R1021" s="210"/>
      <c r="S1021" s="210"/>
      <c r="T1021" s="210"/>
      <c r="U1021" s="210"/>
      <c r="V1021" s="210"/>
      <c r="W1021" s="210"/>
      <c r="X1021" s="210"/>
      <c r="Y1021" s="210"/>
      <c r="Z1021" s="210"/>
      <c r="AA1021" s="210"/>
    </row>
    <row r="1022" spans="1:27">
      <c r="J1022" s="210"/>
      <c r="K1022" s="210"/>
      <c r="L1022" s="210"/>
      <c r="M1022" s="210"/>
      <c r="N1022" s="210"/>
      <c r="O1022" s="210"/>
      <c r="P1022" s="210"/>
      <c r="Q1022" s="210"/>
      <c r="R1022" s="210"/>
      <c r="S1022" s="210"/>
      <c r="T1022" s="210"/>
      <c r="U1022" s="210"/>
      <c r="V1022" s="210"/>
      <c r="W1022" s="210"/>
      <c r="X1022" s="210"/>
      <c r="Y1022" s="210"/>
      <c r="Z1022" s="210"/>
      <c r="AA1022" s="210"/>
    </row>
    <row r="1023" spans="1:27">
      <c r="J1023" s="210"/>
      <c r="K1023" s="210"/>
      <c r="L1023" s="210"/>
      <c r="M1023" s="210"/>
      <c r="N1023" s="210"/>
      <c r="O1023" s="210"/>
      <c r="P1023" s="210"/>
      <c r="Q1023" s="210"/>
      <c r="R1023" s="210"/>
      <c r="S1023" s="210"/>
      <c r="T1023" s="210"/>
      <c r="U1023" s="210"/>
      <c r="V1023" s="210"/>
      <c r="W1023" s="210"/>
      <c r="X1023" s="210"/>
      <c r="Y1023" s="210"/>
      <c r="Z1023" s="210"/>
      <c r="AA1023" s="210"/>
    </row>
    <row r="1024" spans="1:27">
      <c r="J1024" s="210"/>
      <c r="K1024" s="210"/>
      <c r="L1024" s="210"/>
      <c r="M1024" s="210"/>
      <c r="N1024" s="210"/>
      <c r="O1024" s="210"/>
      <c r="P1024" s="210"/>
      <c r="Q1024" s="210"/>
      <c r="R1024" s="210"/>
      <c r="S1024" s="210"/>
      <c r="T1024" s="210"/>
      <c r="U1024" s="210"/>
      <c r="V1024" s="210"/>
      <c r="W1024" s="210"/>
      <c r="X1024" s="210"/>
      <c r="Y1024" s="210"/>
      <c r="Z1024" s="210"/>
      <c r="AA1024" s="210"/>
    </row>
    <row r="1025" spans="10:27">
      <c r="J1025" s="210"/>
      <c r="K1025" s="210"/>
      <c r="L1025" s="210"/>
      <c r="M1025" s="210"/>
      <c r="N1025" s="210"/>
      <c r="O1025" s="210"/>
      <c r="P1025" s="210"/>
      <c r="Q1025" s="210"/>
      <c r="R1025" s="210"/>
      <c r="S1025" s="210"/>
      <c r="T1025" s="210"/>
      <c r="U1025" s="210"/>
      <c r="V1025" s="210"/>
      <c r="W1025" s="210"/>
      <c r="X1025" s="210"/>
      <c r="Y1025" s="210"/>
      <c r="Z1025" s="210"/>
      <c r="AA1025" s="210"/>
    </row>
    <row r="1026" spans="10:27">
      <c r="J1026" s="210"/>
      <c r="K1026" s="210"/>
      <c r="L1026" s="210"/>
      <c r="M1026" s="210"/>
      <c r="N1026" s="210"/>
      <c r="O1026" s="210"/>
      <c r="P1026" s="210"/>
      <c r="Q1026" s="210"/>
      <c r="R1026" s="210"/>
      <c r="S1026" s="210"/>
      <c r="T1026" s="210"/>
      <c r="U1026" s="210"/>
      <c r="V1026" s="210"/>
      <c r="W1026" s="210"/>
      <c r="X1026" s="210"/>
      <c r="Y1026" s="210"/>
      <c r="Z1026" s="210"/>
      <c r="AA1026" s="210"/>
    </row>
    <row r="1027" spans="10:27">
      <c r="J1027" s="210"/>
      <c r="K1027" s="210"/>
      <c r="L1027" s="210"/>
      <c r="M1027" s="210"/>
      <c r="N1027" s="210"/>
      <c r="O1027" s="210"/>
      <c r="P1027" s="210"/>
      <c r="Q1027" s="210"/>
      <c r="R1027" s="210"/>
      <c r="S1027" s="210"/>
      <c r="T1027" s="210"/>
      <c r="U1027" s="210"/>
      <c r="V1027" s="210"/>
      <c r="W1027" s="210"/>
      <c r="X1027" s="210"/>
      <c r="Y1027" s="210"/>
      <c r="Z1027" s="210"/>
      <c r="AA1027" s="210"/>
    </row>
    <row r="1028" spans="10:27">
      <c r="J1028" s="210"/>
      <c r="K1028" s="210"/>
      <c r="L1028" s="210"/>
      <c r="M1028" s="210"/>
      <c r="N1028" s="210"/>
      <c r="O1028" s="210"/>
      <c r="P1028" s="210"/>
      <c r="Q1028" s="210"/>
      <c r="R1028" s="210"/>
      <c r="S1028" s="210"/>
      <c r="T1028" s="210"/>
      <c r="U1028" s="210"/>
      <c r="V1028" s="210"/>
      <c r="W1028" s="210"/>
      <c r="X1028" s="210"/>
      <c r="Y1028" s="210"/>
      <c r="Z1028" s="210"/>
      <c r="AA1028" s="210"/>
    </row>
    <row r="1029" spans="10:27">
      <c r="J1029" s="210"/>
      <c r="K1029" s="210"/>
      <c r="L1029" s="210"/>
      <c r="M1029" s="210"/>
      <c r="N1029" s="210"/>
      <c r="O1029" s="210"/>
      <c r="P1029" s="210"/>
      <c r="Q1029" s="210"/>
      <c r="R1029" s="210"/>
      <c r="S1029" s="210"/>
      <c r="T1029" s="210"/>
      <c r="U1029" s="210"/>
      <c r="V1029" s="210"/>
      <c r="W1029" s="210"/>
      <c r="X1029" s="210"/>
      <c r="Y1029" s="210"/>
      <c r="Z1029" s="210"/>
      <c r="AA1029" s="210"/>
    </row>
    <row r="1030" spans="10:27">
      <c r="J1030" s="210"/>
      <c r="K1030" s="210"/>
      <c r="L1030" s="210"/>
      <c r="M1030" s="210"/>
      <c r="N1030" s="210"/>
      <c r="O1030" s="210"/>
      <c r="P1030" s="210"/>
      <c r="Q1030" s="210"/>
      <c r="R1030" s="210"/>
      <c r="S1030" s="210"/>
      <c r="T1030" s="210"/>
      <c r="U1030" s="210"/>
      <c r="V1030" s="210"/>
      <c r="W1030" s="210"/>
      <c r="X1030" s="210"/>
      <c r="Y1030" s="210"/>
      <c r="Z1030" s="210"/>
      <c r="AA1030" s="210"/>
    </row>
    <row r="1031" spans="10:27">
      <c r="J1031" s="210"/>
      <c r="K1031" s="210"/>
      <c r="L1031" s="210"/>
      <c r="M1031" s="210"/>
      <c r="N1031" s="210"/>
      <c r="O1031" s="210"/>
      <c r="P1031" s="210"/>
      <c r="Q1031" s="210"/>
      <c r="R1031" s="210"/>
      <c r="S1031" s="210"/>
      <c r="T1031" s="210"/>
      <c r="U1031" s="210"/>
      <c r="V1031" s="210"/>
      <c r="W1031" s="210"/>
      <c r="X1031" s="210"/>
      <c r="Y1031" s="210"/>
      <c r="Z1031" s="210"/>
      <c r="AA1031" s="210"/>
    </row>
    <row r="1032" spans="10:27">
      <c r="J1032" s="210"/>
      <c r="K1032" s="210"/>
      <c r="L1032" s="210"/>
      <c r="M1032" s="210"/>
      <c r="N1032" s="210"/>
      <c r="O1032" s="210"/>
      <c r="P1032" s="210"/>
      <c r="Q1032" s="210"/>
      <c r="R1032" s="210"/>
      <c r="S1032" s="210"/>
      <c r="T1032" s="210"/>
      <c r="U1032" s="210"/>
      <c r="V1032" s="210"/>
      <c r="W1032" s="210"/>
      <c r="X1032" s="210"/>
      <c r="Y1032" s="210"/>
      <c r="Z1032" s="210"/>
      <c r="AA1032" s="210"/>
    </row>
    <row r="1033" spans="10:27">
      <c r="J1033" s="210"/>
      <c r="K1033" s="210"/>
      <c r="L1033" s="210"/>
      <c r="M1033" s="210"/>
      <c r="N1033" s="210"/>
      <c r="O1033" s="210"/>
      <c r="P1033" s="210"/>
      <c r="Q1033" s="210"/>
      <c r="R1033" s="210"/>
      <c r="S1033" s="210"/>
      <c r="T1033" s="210"/>
      <c r="U1033" s="210"/>
      <c r="V1033" s="210"/>
      <c r="W1033" s="210"/>
      <c r="X1033" s="210"/>
      <c r="Y1033" s="210"/>
      <c r="Z1033" s="210"/>
      <c r="AA1033" s="210"/>
    </row>
    <row r="1034" spans="10:27">
      <c r="J1034" s="210"/>
      <c r="K1034" s="210"/>
      <c r="L1034" s="210"/>
      <c r="M1034" s="210"/>
      <c r="N1034" s="210"/>
      <c r="O1034" s="210"/>
      <c r="P1034" s="210"/>
      <c r="Q1034" s="210"/>
      <c r="R1034" s="210"/>
      <c r="S1034" s="210"/>
      <c r="T1034" s="210"/>
      <c r="U1034" s="210"/>
      <c r="V1034" s="210"/>
      <c r="W1034" s="210"/>
      <c r="X1034" s="210"/>
      <c r="Y1034" s="210"/>
      <c r="Z1034" s="210"/>
      <c r="AA1034" s="210"/>
    </row>
    <row r="1035" spans="10:27">
      <c r="J1035" s="210"/>
      <c r="K1035" s="210"/>
      <c r="L1035" s="210"/>
      <c r="M1035" s="210"/>
      <c r="N1035" s="210"/>
      <c r="O1035" s="210"/>
      <c r="P1035" s="210"/>
      <c r="Q1035" s="210"/>
      <c r="R1035" s="210"/>
      <c r="S1035" s="210"/>
      <c r="T1035" s="210"/>
      <c r="U1035" s="210"/>
      <c r="V1035" s="210"/>
      <c r="W1035" s="210"/>
      <c r="X1035" s="210"/>
      <c r="Y1035" s="210"/>
      <c r="Z1035" s="210"/>
      <c r="AA1035" s="210"/>
    </row>
    <row r="1036" spans="10:27">
      <c r="J1036" s="210"/>
      <c r="K1036" s="210"/>
      <c r="L1036" s="210"/>
      <c r="M1036" s="210"/>
      <c r="N1036" s="210"/>
      <c r="O1036" s="210"/>
      <c r="P1036" s="210"/>
      <c r="Q1036" s="210"/>
      <c r="R1036" s="210"/>
      <c r="S1036" s="210"/>
      <c r="T1036" s="210"/>
      <c r="U1036" s="210"/>
      <c r="V1036" s="210"/>
      <c r="W1036" s="210"/>
      <c r="X1036" s="210"/>
      <c r="Y1036" s="210"/>
      <c r="Z1036" s="210"/>
      <c r="AA1036" s="210"/>
    </row>
    <row r="1037" spans="10:27">
      <c r="J1037" s="210"/>
      <c r="K1037" s="210"/>
      <c r="L1037" s="210"/>
      <c r="M1037" s="210"/>
      <c r="N1037" s="210"/>
      <c r="O1037" s="210"/>
      <c r="P1037" s="210"/>
      <c r="Q1037" s="210"/>
      <c r="R1037" s="210"/>
      <c r="S1037" s="210"/>
      <c r="T1037" s="210"/>
      <c r="U1037" s="210"/>
      <c r="V1037" s="210"/>
      <c r="W1037" s="210"/>
      <c r="X1037" s="210"/>
      <c r="Y1037" s="210"/>
      <c r="Z1037" s="210"/>
      <c r="AA1037" s="210"/>
    </row>
    <row r="1038" spans="10:27">
      <c r="J1038" s="210"/>
      <c r="K1038" s="210"/>
      <c r="L1038" s="210"/>
      <c r="M1038" s="210"/>
      <c r="N1038" s="210"/>
      <c r="O1038" s="210"/>
      <c r="P1038" s="210"/>
      <c r="Q1038" s="210"/>
      <c r="R1038" s="210"/>
      <c r="S1038" s="210"/>
      <c r="T1038" s="210"/>
      <c r="U1038" s="210"/>
      <c r="V1038" s="210"/>
      <c r="W1038" s="210"/>
      <c r="X1038" s="210"/>
      <c r="Y1038" s="210"/>
      <c r="Z1038" s="210"/>
      <c r="AA1038" s="210"/>
    </row>
    <row r="1039" spans="10:27">
      <c r="J1039" s="210"/>
      <c r="K1039" s="210"/>
      <c r="L1039" s="210"/>
      <c r="M1039" s="210"/>
      <c r="N1039" s="210"/>
      <c r="O1039" s="210"/>
      <c r="P1039" s="210"/>
      <c r="Q1039" s="210"/>
      <c r="R1039" s="210"/>
      <c r="S1039" s="210"/>
      <c r="T1039" s="210"/>
      <c r="U1039" s="210"/>
      <c r="V1039" s="210"/>
      <c r="W1039" s="210"/>
      <c r="X1039" s="210"/>
      <c r="Y1039" s="210"/>
      <c r="Z1039" s="210"/>
      <c r="AA1039" s="210"/>
    </row>
    <row r="1040" spans="10:27">
      <c r="J1040" s="210"/>
      <c r="K1040" s="210"/>
      <c r="L1040" s="210"/>
      <c r="M1040" s="210"/>
      <c r="N1040" s="210"/>
      <c r="O1040" s="210"/>
      <c r="P1040" s="210"/>
      <c r="Q1040" s="210"/>
      <c r="R1040" s="210"/>
      <c r="S1040" s="210"/>
      <c r="T1040" s="210"/>
      <c r="U1040" s="210"/>
      <c r="V1040" s="210"/>
      <c r="W1040" s="210"/>
      <c r="X1040" s="210"/>
      <c r="Y1040" s="210"/>
      <c r="Z1040" s="210"/>
      <c r="AA1040" s="210"/>
    </row>
    <row r="1041" spans="10:27">
      <c r="J1041" s="210"/>
      <c r="K1041" s="210"/>
      <c r="L1041" s="210"/>
      <c r="M1041" s="210"/>
      <c r="N1041" s="210"/>
      <c r="O1041" s="210"/>
      <c r="P1041" s="210"/>
      <c r="Q1041" s="210"/>
      <c r="R1041" s="210"/>
      <c r="S1041" s="210"/>
      <c r="T1041" s="210"/>
      <c r="U1041" s="210"/>
      <c r="V1041" s="210"/>
      <c r="W1041" s="210"/>
      <c r="X1041" s="210"/>
      <c r="Y1041" s="210"/>
      <c r="Z1041" s="210"/>
      <c r="AA1041" s="210"/>
    </row>
    <row r="1042" spans="10:27">
      <c r="J1042" s="210"/>
      <c r="K1042" s="210"/>
      <c r="L1042" s="210"/>
      <c r="M1042" s="210"/>
      <c r="N1042" s="210"/>
      <c r="O1042" s="210"/>
      <c r="P1042" s="210"/>
      <c r="Q1042" s="210"/>
      <c r="R1042" s="210"/>
      <c r="S1042" s="210"/>
      <c r="T1042" s="210"/>
      <c r="U1042" s="210"/>
      <c r="V1042" s="210"/>
      <c r="W1042" s="210"/>
      <c r="X1042" s="210"/>
      <c r="Y1042" s="210"/>
      <c r="Z1042" s="210"/>
      <c r="AA1042" s="210"/>
    </row>
    <row r="1043" spans="10:27">
      <c r="J1043" s="210"/>
      <c r="K1043" s="210"/>
      <c r="L1043" s="210"/>
      <c r="M1043" s="210"/>
      <c r="N1043" s="210"/>
      <c r="O1043" s="210"/>
      <c r="P1043" s="210"/>
      <c r="Q1043" s="210"/>
      <c r="R1043" s="210"/>
      <c r="S1043" s="210"/>
      <c r="T1043" s="210"/>
      <c r="U1043" s="210"/>
      <c r="V1043" s="210"/>
      <c r="W1043" s="210"/>
      <c r="X1043" s="210"/>
      <c r="Y1043" s="210"/>
      <c r="Z1043" s="210"/>
      <c r="AA1043" s="210"/>
    </row>
    <row r="1044" spans="10:27">
      <c r="J1044" s="210"/>
      <c r="K1044" s="210"/>
      <c r="L1044" s="210"/>
      <c r="M1044" s="210"/>
      <c r="N1044" s="210"/>
      <c r="O1044" s="210"/>
      <c r="P1044" s="210"/>
      <c r="Q1044" s="210"/>
      <c r="R1044" s="210"/>
      <c r="S1044" s="210"/>
      <c r="T1044" s="210"/>
      <c r="U1044" s="210"/>
      <c r="V1044" s="210"/>
      <c r="W1044" s="210"/>
      <c r="X1044" s="210"/>
      <c r="Y1044" s="210"/>
      <c r="Z1044" s="210"/>
      <c r="AA1044" s="210"/>
    </row>
    <row r="1045" spans="10:27">
      <c r="J1045" s="210"/>
      <c r="K1045" s="210"/>
      <c r="L1045" s="210"/>
      <c r="M1045" s="210"/>
      <c r="N1045" s="210"/>
      <c r="O1045" s="210"/>
      <c r="P1045" s="210"/>
      <c r="Q1045" s="210"/>
      <c r="R1045" s="210"/>
      <c r="S1045" s="210"/>
      <c r="T1045" s="210"/>
      <c r="U1045" s="210"/>
      <c r="V1045" s="210"/>
      <c r="W1045" s="210"/>
      <c r="X1045" s="210"/>
      <c r="Y1045" s="210"/>
      <c r="Z1045" s="210"/>
      <c r="AA1045" s="210"/>
    </row>
    <row r="1046" spans="10:27">
      <c r="J1046" s="210"/>
      <c r="K1046" s="210"/>
      <c r="L1046" s="210"/>
      <c r="M1046" s="210"/>
      <c r="N1046" s="210"/>
      <c r="O1046" s="210"/>
      <c r="P1046" s="210"/>
      <c r="Q1046" s="210"/>
      <c r="R1046" s="210"/>
      <c r="S1046" s="210"/>
      <c r="T1046" s="210"/>
      <c r="U1046" s="210"/>
      <c r="V1046" s="210"/>
      <c r="W1046" s="210"/>
      <c r="X1046" s="210"/>
      <c r="Y1046" s="210"/>
      <c r="Z1046" s="210"/>
      <c r="AA1046" s="210"/>
    </row>
    <row r="1047" spans="10:27">
      <c r="J1047" s="210"/>
      <c r="K1047" s="210"/>
      <c r="L1047" s="210"/>
      <c r="M1047" s="210"/>
      <c r="N1047" s="210"/>
      <c r="O1047" s="210"/>
      <c r="P1047" s="210"/>
      <c r="Q1047" s="210"/>
      <c r="R1047" s="210"/>
      <c r="S1047" s="210"/>
      <c r="T1047" s="210"/>
      <c r="U1047" s="210"/>
      <c r="V1047" s="210"/>
      <c r="W1047" s="210"/>
      <c r="X1047" s="210"/>
      <c r="Y1047" s="210"/>
      <c r="Z1047" s="210"/>
      <c r="AA1047" s="210"/>
    </row>
    <row r="1048" spans="10:27">
      <c r="J1048" s="210"/>
      <c r="K1048" s="210"/>
      <c r="L1048" s="210"/>
      <c r="M1048" s="210"/>
      <c r="N1048" s="210"/>
      <c r="O1048" s="210"/>
      <c r="P1048" s="210"/>
      <c r="Q1048" s="210"/>
      <c r="R1048" s="210"/>
      <c r="S1048" s="210"/>
      <c r="T1048" s="210"/>
      <c r="U1048" s="210"/>
      <c r="V1048" s="210"/>
      <c r="W1048" s="210"/>
      <c r="X1048" s="210"/>
      <c r="Y1048" s="210"/>
      <c r="Z1048" s="210"/>
      <c r="AA1048" s="210"/>
    </row>
    <row r="1049" spans="10:27">
      <c r="J1049" s="210"/>
      <c r="K1049" s="210"/>
      <c r="L1049" s="210"/>
      <c r="M1049" s="210"/>
      <c r="N1049" s="210"/>
      <c r="O1049" s="210"/>
      <c r="P1049" s="210"/>
      <c r="Q1049" s="210"/>
      <c r="R1049" s="210"/>
      <c r="S1049" s="210"/>
      <c r="T1049" s="210"/>
      <c r="U1049" s="210"/>
      <c r="V1049" s="210"/>
      <c r="W1049" s="210"/>
      <c r="X1049" s="210"/>
      <c r="Y1049" s="210"/>
      <c r="Z1049" s="210"/>
      <c r="AA1049" s="210"/>
    </row>
    <row r="1050" spans="10:27">
      <c r="J1050" s="210"/>
      <c r="K1050" s="210"/>
      <c r="L1050" s="210"/>
      <c r="M1050" s="210"/>
      <c r="N1050" s="210"/>
      <c r="O1050" s="210"/>
      <c r="P1050" s="210"/>
      <c r="Q1050" s="210"/>
      <c r="R1050" s="210"/>
      <c r="S1050" s="210"/>
      <c r="T1050" s="210"/>
      <c r="U1050" s="210"/>
      <c r="V1050" s="210"/>
      <c r="W1050" s="210"/>
      <c r="X1050" s="210"/>
      <c r="Y1050" s="210"/>
      <c r="Z1050" s="210"/>
      <c r="AA1050" s="210"/>
    </row>
    <row r="1051" spans="10:27">
      <c r="J1051" s="210"/>
      <c r="K1051" s="210"/>
      <c r="L1051" s="210"/>
      <c r="M1051" s="210"/>
      <c r="N1051" s="210"/>
      <c r="O1051" s="210"/>
      <c r="P1051" s="210"/>
      <c r="Q1051" s="210"/>
      <c r="R1051" s="210"/>
      <c r="S1051" s="210"/>
      <c r="T1051" s="210"/>
      <c r="U1051" s="210"/>
      <c r="V1051" s="210"/>
      <c r="W1051" s="210"/>
      <c r="X1051" s="210"/>
      <c r="Y1051" s="210"/>
      <c r="Z1051" s="210"/>
      <c r="AA1051" s="210"/>
    </row>
    <row r="1052" spans="10:27">
      <c r="J1052" s="210"/>
      <c r="K1052" s="210"/>
      <c r="L1052" s="210"/>
      <c r="M1052" s="210"/>
      <c r="N1052" s="210"/>
      <c r="O1052" s="210"/>
      <c r="P1052" s="210"/>
      <c r="Q1052" s="210"/>
      <c r="R1052" s="210"/>
      <c r="S1052" s="210"/>
      <c r="T1052" s="210"/>
      <c r="U1052" s="210"/>
      <c r="V1052" s="210"/>
      <c r="W1052" s="210"/>
      <c r="X1052" s="210"/>
      <c r="Y1052" s="210"/>
      <c r="Z1052" s="210"/>
      <c r="AA1052" s="210"/>
    </row>
    <row r="1053" spans="10:27">
      <c r="J1053" s="210"/>
      <c r="K1053" s="210"/>
      <c r="L1053" s="210"/>
      <c r="M1053" s="210"/>
      <c r="N1053" s="210"/>
      <c r="O1053" s="210"/>
      <c r="P1053" s="210"/>
      <c r="Q1053" s="210"/>
      <c r="R1053" s="210"/>
      <c r="S1053" s="210"/>
      <c r="T1053" s="210"/>
      <c r="U1053" s="210"/>
      <c r="V1053" s="210"/>
      <c r="W1053" s="210"/>
      <c r="X1053" s="210"/>
      <c r="Y1053" s="210"/>
      <c r="Z1053" s="210"/>
      <c r="AA1053" s="210"/>
    </row>
    <row r="1054" spans="10:27">
      <c r="J1054" s="210"/>
      <c r="K1054" s="210"/>
      <c r="L1054" s="210"/>
      <c r="M1054" s="210"/>
      <c r="N1054" s="210"/>
      <c r="O1054" s="210"/>
      <c r="P1054" s="210"/>
      <c r="Q1054" s="210"/>
      <c r="R1054" s="210"/>
      <c r="S1054" s="210"/>
      <c r="T1054" s="210"/>
      <c r="U1054" s="210"/>
      <c r="V1054" s="210"/>
      <c r="W1054" s="210"/>
      <c r="X1054" s="210"/>
      <c r="Y1054" s="210"/>
      <c r="Z1054" s="210"/>
      <c r="AA1054" s="210"/>
    </row>
    <row r="1055" spans="10:27">
      <c r="J1055" s="210"/>
      <c r="K1055" s="210"/>
      <c r="L1055" s="210"/>
      <c r="M1055" s="210"/>
      <c r="N1055" s="210"/>
      <c r="O1055" s="210"/>
      <c r="P1055" s="210"/>
      <c r="Q1055" s="210"/>
      <c r="R1055" s="210"/>
      <c r="S1055" s="210"/>
      <c r="T1055" s="210"/>
      <c r="U1055" s="210"/>
      <c r="V1055" s="210"/>
      <c r="W1055" s="210"/>
      <c r="X1055" s="210"/>
      <c r="Y1055" s="210"/>
      <c r="Z1055" s="210"/>
      <c r="AA1055" s="210"/>
    </row>
    <row r="1056" spans="10:27">
      <c r="J1056" s="210"/>
      <c r="K1056" s="210"/>
      <c r="L1056" s="210"/>
      <c r="M1056" s="210"/>
      <c r="N1056" s="210"/>
      <c r="O1056" s="210"/>
      <c r="P1056" s="210"/>
      <c r="Q1056" s="210"/>
      <c r="R1056" s="210"/>
      <c r="S1056" s="210"/>
      <c r="T1056" s="210"/>
      <c r="U1056" s="210"/>
      <c r="V1056" s="210"/>
      <c r="W1056" s="210"/>
      <c r="X1056" s="210"/>
      <c r="Y1056" s="210"/>
      <c r="Z1056" s="210"/>
      <c r="AA1056" s="210"/>
    </row>
    <row r="1057" spans="10:27">
      <c r="J1057" s="210"/>
      <c r="K1057" s="210"/>
      <c r="L1057" s="210"/>
      <c r="M1057" s="210"/>
      <c r="N1057" s="210"/>
      <c r="O1057" s="210"/>
      <c r="P1057" s="210"/>
      <c r="Q1057" s="210"/>
      <c r="R1057" s="210"/>
      <c r="S1057" s="210"/>
      <c r="T1057" s="210"/>
      <c r="U1057" s="210"/>
      <c r="V1057" s="210"/>
      <c r="W1057" s="210"/>
      <c r="X1057" s="210"/>
      <c r="Y1057" s="210"/>
      <c r="Z1057" s="210"/>
      <c r="AA1057" s="210"/>
    </row>
    <row r="1058" spans="10:27">
      <c r="J1058" s="210"/>
      <c r="K1058" s="210"/>
      <c r="L1058" s="210"/>
      <c r="M1058" s="210"/>
      <c r="N1058" s="210"/>
      <c r="O1058" s="210"/>
      <c r="P1058" s="210"/>
      <c r="Q1058" s="210"/>
      <c r="R1058" s="210"/>
      <c r="S1058" s="210"/>
      <c r="T1058" s="210"/>
      <c r="U1058" s="210"/>
      <c r="V1058" s="210"/>
      <c r="W1058" s="210"/>
      <c r="X1058" s="210"/>
      <c r="Y1058" s="210"/>
      <c r="Z1058" s="210"/>
      <c r="AA1058" s="210"/>
    </row>
    <row r="1059" spans="10:27">
      <c r="J1059" s="210"/>
      <c r="K1059" s="210"/>
      <c r="L1059" s="210"/>
      <c r="M1059" s="210"/>
      <c r="N1059" s="210"/>
      <c r="O1059" s="210"/>
      <c r="P1059" s="210"/>
      <c r="Q1059" s="210"/>
      <c r="R1059" s="210"/>
      <c r="S1059" s="210"/>
      <c r="T1059" s="210"/>
      <c r="U1059" s="210"/>
      <c r="V1059" s="210"/>
      <c r="W1059" s="210"/>
      <c r="X1059" s="210"/>
      <c r="Y1059" s="210"/>
      <c r="Z1059" s="210"/>
      <c r="AA1059" s="210"/>
    </row>
    <row r="1060" spans="10:27">
      <c r="J1060" s="210"/>
      <c r="K1060" s="210"/>
      <c r="L1060" s="210"/>
      <c r="M1060" s="210"/>
      <c r="N1060" s="210"/>
      <c r="O1060" s="210"/>
      <c r="P1060" s="210"/>
      <c r="Q1060" s="210"/>
      <c r="R1060" s="210"/>
      <c r="S1060" s="210"/>
      <c r="T1060" s="210"/>
      <c r="U1060" s="210"/>
      <c r="V1060" s="210"/>
      <c r="W1060" s="210"/>
      <c r="X1060" s="210"/>
      <c r="Y1060" s="210"/>
      <c r="Z1060" s="210"/>
      <c r="AA1060" s="210"/>
    </row>
    <row r="1061" spans="10:27">
      <c r="J1061" s="210"/>
      <c r="K1061" s="210"/>
      <c r="L1061" s="210"/>
      <c r="M1061" s="210"/>
      <c r="N1061" s="210"/>
      <c r="O1061" s="210"/>
      <c r="P1061" s="210"/>
      <c r="Q1061" s="210"/>
      <c r="R1061" s="210"/>
      <c r="S1061" s="210"/>
      <c r="T1061" s="210"/>
      <c r="U1061" s="210"/>
      <c r="V1061" s="210"/>
      <c r="W1061" s="210"/>
      <c r="X1061" s="210"/>
      <c r="Y1061" s="210"/>
      <c r="Z1061" s="210"/>
      <c r="AA1061" s="210"/>
    </row>
    <row r="1062" spans="10:27">
      <c r="J1062" s="210"/>
      <c r="K1062" s="210"/>
      <c r="L1062" s="210"/>
      <c r="M1062" s="210"/>
      <c r="N1062" s="210"/>
      <c r="O1062" s="210"/>
      <c r="P1062" s="210"/>
      <c r="Q1062" s="210"/>
      <c r="R1062" s="210"/>
      <c r="S1062" s="210"/>
      <c r="T1062" s="210"/>
      <c r="U1062" s="210"/>
      <c r="V1062" s="210"/>
      <c r="W1062" s="210"/>
      <c r="X1062" s="210"/>
      <c r="Y1062" s="210"/>
      <c r="Z1062" s="210"/>
      <c r="AA1062" s="210"/>
    </row>
    <row r="1063" spans="10:27">
      <c r="J1063" s="210"/>
      <c r="K1063" s="210"/>
      <c r="L1063" s="210"/>
      <c r="M1063" s="210"/>
      <c r="N1063" s="210"/>
      <c r="O1063" s="210"/>
      <c r="P1063" s="210"/>
      <c r="Q1063" s="210"/>
      <c r="R1063" s="210"/>
      <c r="S1063" s="210"/>
      <c r="T1063" s="210"/>
      <c r="U1063" s="210"/>
      <c r="V1063" s="210"/>
      <c r="W1063" s="210"/>
      <c r="X1063" s="210"/>
      <c r="Y1063" s="210"/>
      <c r="Z1063" s="210"/>
      <c r="AA1063" s="210"/>
    </row>
    <row r="1064" spans="10:27">
      <c r="J1064" s="210"/>
      <c r="K1064" s="210"/>
      <c r="L1064" s="210"/>
      <c r="M1064" s="210"/>
      <c r="N1064" s="210"/>
      <c r="O1064" s="210"/>
      <c r="P1064" s="210"/>
      <c r="Q1064" s="210"/>
      <c r="R1064" s="210"/>
      <c r="S1064" s="210"/>
      <c r="T1064" s="210"/>
      <c r="U1064" s="210"/>
      <c r="V1064" s="210"/>
      <c r="W1064" s="210"/>
      <c r="X1064" s="210"/>
      <c r="Y1064" s="210"/>
      <c r="Z1064" s="210"/>
      <c r="AA1064" s="210"/>
    </row>
    <row r="1065" spans="10:27">
      <c r="J1065" s="210"/>
      <c r="K1065" s="210"/>
      <c r="L1065" s="210"/>
      <c r="M1065" s="210"/>
      <c r="N1065" s="210"/>
      <c r="O1065" s="210"/>
      <c r="P1065" s="210"/>
      <c r="Q1065" s="210"/>
      <c r="R1065" s="210"/>
      <c r="S1065" s="210"/>
      <c r="T1065" s="210"/>
      <c r="U1065" s="210"/>
      <c r="V1065" s="210"/>
      <c r="W1065" s="210"/>
      <c r="X1065" s="210"/>
      <c r="Y1065" s="210"/>
      <c r="Z1065" s="210"/>
      <c r="AA1065" s="210"/>
    </row>
    <row r="1066" spans="10:27">
      <c r="J1066" s="210"/>
      <c r="K1066" s="210"/>
      <c r="L1066" s="210"/>
      <c r="M1066" s="210"/>
      <c r="N1066" s="210"/>
      <c r="O1066" s="210"/>
      <c r="P1066" s="210"/>
      <c r="Q1066" s="210"/>
      <c r="R1066" s="210"/>
      <c r="S1066" s="210"/>
      <c r="T1066" s="210"/>
      <c r="U1066" s="210"/>
      <c r="V1066" s="210"/>
      <c r="W1066" s="210"/>
      <c r="X1066" s="210"/>
      <c r="Y1066" s="210"/>
      <c r="Z1066" s="210"/>
      <c r="AA1066" s="210"/>
    </row>
    <row r="1067" spans="10:27">
      <c r="J1067" s="210"/>
      <c r="K1067" s="210"/>
      <c r="L1067" s="210"/>
      <c r="M1067" s="210"/>
      <c r="N1067" s="210"/>
      <c r="O1067" s="210"/>
      <c r="P1067" s="210"/>
      <c r="Q1067" s="210"/>
      <c r="R1067" s="210"/>
      <c r="S1067" s="210"/>
      <c r="T1067" s="210"/>
      <c r="U1067" s="210"/>
      <c r="V1067" s="210"/>
      <c r="W1067" s="210"/>
      <c r="X1067" s="210"/>
      <c r="Y1067" s="210"/>
      <c r="Z1067" s="210"/>
      <c r="AA1067" s="210"/>
    </row>
    <row r="1068" spans="10:27">
      <c r="J1068" s="210"/>
      <c r="K1068" s="210"/>
      <c r="L1068" s="210"/>
      <c r="M1068" s="210"/>
      <c r="N1068" s="210"/>
      <c r="O1068" s="210"/>
      <c r="P1068" s="210"/>
      <c r="Q1068" s="210"/>
      <c r="R1068" s="210"/>
      <c r="S1068" s="210"/>
      <c r="T1068" s="210"/>
      <c r="U1068" s="210"/>
      <c r="V1068" s="210"/>
      <c r="W1068" s="210"/>
      <c r="X1068" s="210"/>
      <c r="Y1068" s="210"/>
      <c r="Z1068" s="210"/>
      <c r="AA1068" s="210"/>
    </row>
    <row r="1069" spans="10:27">
      <c r="J1069" s="210"/>
      <c r="K1069" s="210"/>
      <c r="L1069" s="210"/>
      <c r="M1069" s="210"/>
      <c r="N1069" s="210"/>
      <c r="O1069" s="210"/>
      <c r="P1069" s="210"/>
      <c r="Q1069" s="210"/>
      <c r="R1069" s="210"/>
      <c r="S1069" s="210"/>
      <c r="T1069" s="210"/>
      <c r="U1069" s="210"/>
      <c r="V1069" s="210"/>
      <c r="W1069" s="210"/>
      <c r="X1069" s="210"/>
      <c r="Y1069" s="210"/>
      <c r="Z1069" s="210"/>
      <c r="AA1069" s="210"/>
    </row>
    <row r="1070" spans="10:27">
      <c r="J1070" s="210"/>
      <c r="K1070" s="210"/>
      <c r="L1070" s="210"/>
      <c r="M1070" s="210"/>
      <c r="N1070" s="210"/>
      <c r="O1070" s="210"/>
      <c r="P1070" s="210"/>
      <c r="Q1070" s="210"/>
      <c r="R1070" s="210"/>
      <c r="S1070" s="210"/>
      <c r="T1070" s="210"/>
      <c r="U1070" s="210"/>
      <c r="V1070" s="210"/>
      <c r="W1070" s="210"/>
      <c r="X1070" s="210"/>
      <c r="Y1070" s="210"/>
      <c r="Z1070" s="210"/>
      <c r="AA1070" s="210"/>
    </row>
    <row r="1071" spans="10:27">
      <c r="J1071" s="210"/>
      <c r="K1071" s="210"/>
      <c r="L1071" s="210"/>
      <c r="M1071" s="210"/>
      <c r="N1071" s="210"/>
      <c r="O1071" s="210"/>
      <c r="P1071" s="210"/>
      <c r="Q1071" s="210"/>
      <c r="R1071" s="210"/>
      <c r="S1071" s="210"/>
      <c r="T1071" s="210"/>
      <c r="U1071" s="210"/>
      <c r="V1071" s="210"/>
      <c r="W1071" s="210"/>
      <c r="X1071" s="210"/>
      <c r="Y1071" s="210"/>
      <c r="Z1071" s="210"/>
      <c r="AA1071" s="210"/>
    </row>
    <row r="1072" spans="10:27">
      <c r="J1072" s="210"/>
      <c r="K1072" s="210"/>
      <c r="L1072" s="210"/>
      <c r="M1072" s="210"/>
      <c r="N1072" s="210"/>
      <c r="O1072" s="210"/>
      <c r="P1072" s="210"/>
      <c r="Q1072" s="210"/>
      <c r="R1072" s="210"/>
      <c r="S1072" s="210"/>
      <c r="T1072" s="210"/>
      <c r="U1072" s="210"/>
      <c r="V1072" s="210"/>
      <c r="W1072" s="210"/>
      <c r="X1072" s="210"/>
      <c r="Y1072" s="210"/>
      <c r="Z1072" s="210"/>
      <c r="AA1072" s="210"/>
    </row>
    <row r="1073" spans="10:27">
      <c r="J1073" s="210"/>
      <c r="K1073" s="210"/>
      <c r="L1073" s="210"/>
      <c r="M1073" s="210"/>
      <c r="N1073" s="210"/>
      <c r="O1073" s="210"/>
      <c r="P1073" s="210"/>
      <c r="Q1073" s="210"/>
      <c r="R1073" s="210"/>
      <c r="S1073" s="210"/>
      <c r="T1073" s="210"/>
      <c r="U1073" s="210"/>
      <c r="V1073" s="210"/>
      <c r="W1073" s="210"/>
      <c r="X1073" s="210"/>
      <c r="Y1073" s="210"/>
      <c r="Z1073" s="210"/>
      <c r="AA1073" s="210"/>
    </row>
    <row r="1074" spans="10:27">
      <c r="J1074" s="210"/>
      <c r="K1074" s="210"/>
      <c r="L1074" s="210"/>
      <c r="M1074" s="210"/>
      <c r="N1074" s="210"/>
      <c r="O1074" s="210"/>
      <c r="P1074" s="210"/>
      <c r="Q1074" s="210"/>
      <c r="R1074" s="210"/>
      <c r="S1074" s="210"/>
      <c r="T1074" s="210"/>
      <c r="U1074" s="210"/>
      <c r="V1074" s="210"/>
      <c r="W1074" s="210"/>
      <c r="X1074" s="210"/>
      <c r="Y1074" s="210"/>
      <c r="Z1074" s="210"/>
      <c r="AA1074" s="210"/>
    </row>
    <row r="1075" spans="10:27">
      <c r="J1075" s="210"/>
      <c r="K1075" s="210"/>
      <c r="L1075" s="210"/>
      <c r="M1075" s="210"/>
      <c r="N1075" s="210"/>
      <c r="O1075" s="210"/>
      <c r="P1075" s="210"/>
      <c r="Q1075" s="210"/>
      <c r="R1075" s="210"/>
      <c r="S1075" s="210"/>
      <c r="T1075" s="210"/>
      <c r="U1075" s="210"/>
      <c r="V1075" s="210"/>
      <c r="W1075" s="210"/>
      <c r="X1075" s="210"/>
      <c r="Y1075" s="210"/>
      <c r="Z1075" s="210"/>
      <c r="AA1075" s="210"/>
    </row>
    <row r="1076" spans="10:27">
      <c r="J1076" s="210"/>
      <c r="K1076" s="210"/>
      <c r="L1076" s="210"/>
      <c r="M1076" s="210"/>
      <c r="N1076" s="210"/>
      <c r="O1076" s="210"/>
      <c r="P1076" s="210"/>
      <c r="Q1076" s="210"/>
      <c r="R1076" s="210"/>
      <c r="S1076" s="210"/>
      <c r="T1076" s="210"/>
      <c r="U1076" s="210"/>
      <c r="V1076" s="210"/>
      <c r="W1076" s="210"/>
      <c r="X1076" s="210"/>
      <c r="Y1076" s="210"/>
      <c r="Z1076" s="210"/>
      <c r="AA1076" s="210"/>
    </row>
    <row r="1077" spans="10:27">
      <c r="J1077" s="210"/>
      <c r="K1077" s="210"/>
      <c r="L1077" s="210"/>
      <c r="M1077" s="210"/>
      <c r="N1077" s="210"/>
      <c r="O1077" s="210"/>
      <c r="P1077" s="210"/>
      <c r="Q1077" s="210"/>
      <c r="R1077" s="210"/>
      <c r="S1077" s="210"/>
      <c r="T1077" s="210"/>
      <c r="U1077" s="210"/>
      <c r="V1077" s="210"/>
      <c r="W1077" s="210"/>
      <c r="X1077" s="210"/>
      <c r="Y1077" s="210"/>
      <c r="Z1077" s="210"/>
      <c r="AA1077" s="210"/>
    </row>
    <row r="1078" spans="10:27">
      <c r="J1078" s="210"/>
      <c r="K1078" s="210"/>
      <c r="L1078" s="210"/>
      <c r="M1078" s="210"/>
      <c r="N1078" s="210"/>
      <c r="O1078" s="210"/>
      <c r="P1078" s="210"/>
      <c r="Q1078" s="210"/>
      <c r="R1078" s="210"/>
      <c r="S1078" s="210"/>
      <c r="T1078" s="210"/>
      <c r="U1078" s="210"/>
      <c r="V1078" s="210"/>
      <c r="W1078" s="210"/>
      <c r="X1078" s="210"/>
      <c r="Y1078" s="210"/>
      <c r="Z1078" s="210"/>
      <c r="AA1078" s="210"/>
    </row>
    <row r="1079" spans="10:27">
      <c r="J1079" s="210"/>
      <c r="K1079" s="210"/>
      <c r="L1079" s="210"/>
      <c r="M1079" s="210"/>
      <c r="N1079" s="210"/>
      <c r="O1079" s="210"/>
      <c r="P1079" s="210"/>
      <c r="Q1079" s="210"/>
      <c r="R1079" s="210"/>
      <c r="S1079" s="210"/>
      <c r="T1079" s="210"/>
      <c r="U1079" s="210"/>
      <c r="V1079" s="210"/>
      <c r="W1079" s="210"/>
      <c r="X1079" s="210"/>
      <c r="Y1079" s="210"/>
      <c r="Z1079" s="210"/>
      <c r="AA1079" s="210"/>
    </row>
    <row r="1080" spans="10:27">
      <c r="J1080" s="210"/>
      <c r="K1080" s="210"/>
      <c r="L1080" s="210"/>
      <c r="M1080" s="210"/>
      <c r="N1080" s="210"/>
      <c r="O1080" s="210"/>
      <c r="P1080" s="210"/>
      <c r="Q1080" s="210"/>
      <c r="R1080" s="210"/>
      <c r="S1080" s="210"/>
      <c r="T1080" s="210"/>
      <c r="U1080" s="210"/>
      <c r="V1080" s="210"/>
      <c r="W1080" s="210"/>
      <c r="X1080" s="210"/>
      <c r="Y1080" s="210"/>
      <c r="Z1080" s="210"/>
      <c r="AA1080" s="210"/>
    </row>
    <row r="1081" spans="10:27">
      <c r="J1081" s="210"/>
      <c r="K1081" s="210"/>
      <c r="L1081" s="210"/>
      <c r="M1081" s="210"/>
      <c r="N1081" s="210"/>
      <c r="O1081" s="210"/>
      <c r="P1081" s="210"/>
      <c r="Q1081" s="210"/>
      <c r="R1081" s="210"/>
      <c r="S1081" s="210"/>
      <c r="T1081" s="210"/>
      <c r="U1081" s="210"/>
      <c r="V1081" s="210"/>
      <c r="W1081" s="210"/>
      <c r="X1081" s="210"/>
      <c r="Y1081" s="210"/>
      <c r="Z1081" s="210"/>
      <c r="AA1081" s="210"/>
    </row>
    <row r="1082" spans="10:27">
      <c r="J1082" s="210"/>
      <c r="K1082" s="210"/>
      <c r="L1082" s="210"/>
      <c r="M1082" s="210"/>
      <c r="N1082" s="210"/>
      <c r="O1082" s="210"/>
      <c r="P1082" s="210"/>
      <c r="Q1082" s="210"/>
      <c r="R1082" s="210"/>
      <c r="S1082" s="210"/>
      <c r="T1082" s="210"/>
      <c r="U1082" s="210"/>
      <c r="V1082" s="210"/>
      <c r="W1082" s="210"/>
      <c r="X1082" s="210"/>
      <c r="Y1082" s="210"/>
      <c r="Z1082" s="210"/>
      <c r="AA1082" s="210"/>
    </row>
    <row r="1083" spans="10:27">
      <c r="J1083" s="210"/>
      <c r="K1083" s="210"/>
      <c r="L1083" s="210"/>
      <c r="M1083" s="210"/>
      <c r="N1083" s="210"/>
      <c r="O1083" s="210"/>
      <c r="P1083" s="210"/>
      <c r="Q1083" s="210"/>
      <c r="R1083" s="210"/>
      <c r="S1083" s="210"/>
      <c r="T1083" s="210"/>
      <c r="U1083" s="210"/>
      <c r="V1083" s="210"/>
      <c r="W1083" s="210"/>
      <c r="X1083" s="210"/>
      <c r="Y1083" s="210"/>
      <c r="Z1083" s="210"/>
      <c r="AA1083" s="210"/>
    </row>
    <row r="1084" spans="10:27">
      <c r="J1084" s="210"/>
      <c r="K1084" s="210"/>
      <c r="L1084" s="210"/>
      <c r="M1084" s="210"/>
      <c r="N1084" s="210"/>
      <c r="O1084" s="210"/>
      <c r="P1084" s="210"/>
      <c r="Q1084" s="210"/>
      <c r="R1084" s="210"/>
      <c r="S1084" s="210"/>
      <c r="T1084" s="210"/>
      <c r="U1084" s="210"/>
      <c r="V1084" s="210"/>
      <c r="W1084" s="210"/>
      <c r="X1084" s="210"/>
      <c r="Y1084" s="210"/>
      <c r="Z1084" s="210"/>
      <c r="AA1084" s="210"/>
    </row>
    <row r="1085" spans="10:27">
      <c r="J1085" s="210"/>
      <c r="K1085" s="210"/>
      <c r="L1085" s="210"/>
      <c r="M1085" s="210"/>
      <c r="N1085" s="210"/>
      <c r="O1085" s="210"/>
      <c r="P1085" s="210"/>
      <c r="Q1085" s="210"/>
      <c r="R1085" s="210"/>
      <c r="S1085" s="210"/>
      <c r="T1085" s="210"/>
      <c r="U1085" s="210"/>
      <c r="V1085" s="210"/>
      <c r="W1085" s="210"/>
      <c r="X1085" s="210"/>
      <c r="Y1085" s="210"/>
      <c r="Z1085" s="210"/>
      <c r="AA1085" s="210"/>
    </row>
    <row r="1086" spans="10:27">
      <c r="J1086" s="210"/>
      <c r="K1086" s="210"/>
      <c r="L1086" s="210"/>
      <c r="M1086" s="210"/>
      <c r="N1086" s="210"/>
      <c r="O1086" s="210"/>
      <c r="P1086" s="210"/>
      <c r="Q1086" s="210"/>
      <c r="R1086" s="210"/>
      <c r="S1086" s="210"/>
      <c r="T1086" s="210"/>
      <c r="U1086" s="210"/>
      <c r="V1086" s="210"/>
      <c r="W1086" s="210"/>
      <c r="X1086" s="210"/>
      <c r="Y1086" s="210"/>
      <c r="Z1086" s="210"/>
      <c r="AA1086" s="210"/>
    </row>
    <row r="1087" spans="10:27">
      <c r="J1087" s="210"/>
      <c r="K1087" s="210"/>
      <c r="L1087" s="210"/>
      <c r="M1087" s="210"/>
      <c r="N1087" s="210"/>
      <c r="O1087" s="210"/>
      <c r="P1087" s="210"/>
      <c r="Q1087" s="210"/>
      <c r="R1087" s="210"/>
      <c r="S1087" s="210"/>
      <c r="T1087" s="210"/>
      <c r="U1087" s="210"/>
      <c r="V1087" s="210"/>
      <c r="W1087" s="210"/>
      <c r="X1087" s="210"/>
      <c r="Y1087" s="210"/>
      <c r="Z1087" s="210"/>
      <c r="AA1087" s="210"/>
    </row>
    <row r="1088" spans="10:27">
      <c r="J1088" s="210"/>
      <c r="K1088" s="210"/>
      <c r="L1088" s="210"/>
      <c r="M1088" s="210"/>
      <c r="N1088" s="210"/>
      <c r="O1088" s="210"/>
      <c r="P1088" s="210"/>
      <c r="Q1088" s="210"/>
      <c r="R1088" s="210"/>
      <c r="S1088" s="210"/>
      <c r="T1088" s="210"/>
      <c r="U1088" s="210"/>
      <c r="V1088" s="210"/>
      <c r="W1088" s="210"/>
      <c r="X1088" s="210"/>
      <c r="Y1088" s="210"/>
      <c r="Z1088" s="210"/>
      <c r="AA1088" s="210"/>
    </row>
    <row r="1089" spans="10:27">
      <c r="J1089" s="210"/>
      <c r="K1089" s="210"/>
      <c r="L1089" s="210"/>
      <c r="M1089" s="210"/>
      <c r="N1089" s="210"/>
      <c r="O1089" s="210"/>
      <c r="P1089" s="210"/>
      <c r="Q1089" s="210"/>
      <c r="R1089" s="210"/>
      <c r="S1089" s="210"/>
      <c r="T1089" s="210"/>
      <c r="U1089" s="210"/>
      <c r="V1089" s="210"/>
      <c r="W1089" s="210"/>
      <c r="X1089" s="210"/>
      <c r="Y1089" s="210"/>
      <c r="Z1089" s="210"/>
      <c r="AA1089" s="210"/>
    </row>
    <row r="1090" spans="10:27">
      <c r="J1090" s="210"/>
      <c r="K1090" s="210"/>
      <c r="L1090" s="210"/>
      <c r="M1090" s="210"/>
      <c r="N1090" s="210"/>
      <c r="O1090" s="210"/>
      <c r="P1090" s="210"/>
      <c r="Q1090" s="210"/>
      <c r="R1090" s="210"/>
      <c r="S1090" s="210"/>
      <c r="T1090" s="210"/>
      <c r="U1090" s="210"/>
      <c r="V1090" s="210"/>
      <c r="W1090" s="210"/>
      <c r="X1090" s="210"/>
      <c r="Y1090" s="210"/>
      <c r="Z1090" s="210"/>
      <c r="AA1090" s="210"/>
    </row>
    <row r="1091" spans="10:27">
      <c r="J1091" s="210"/>
      <c r="K1091" s="210"/>
      <c r="L1091" s="210"/>
      <c r="M1091" s="210"/>
      <c r="N1091" s="210"/>
      <c r="O1091" s="210"/>
      <c r="P1091" s="210"/>
      <c r="Q1091" s="210"/>
      <c r="R1091" s="210"/>
      <c r="S1091" s="210"/>
      <c r="T1091" s="210"/>
      <c r="U1091" s="210"/>
      <c r="V1091" s="210"/>
      <c r="W1091" s="210"/>
      <c r="X1091" s="210"/>
      <c r="Y1091" s="210"/>
      <c r="Z1091" s="210"/>
      <c r="AA1091" s="210"/>
    </row>
    <row r="1092" spans="10:27">
      <c r="J1092" s="210"/>
      <c r="K1092" s="210"/>
      <c r="L1092" s="210"/>
      <c r="M1092" s="210"/>
      <c r="N1092" s="210"/>
      <c r="O1092" s="210"/>
      <c r="P1092" s="210"/>
      <c r="Q1092" s="210"/>
      <c r="R1092" s="210"/>
      <c r="S1092" s="210"/>
      <c r="T1092" s="210"/>
      <c r="U1092" s="210"/>
      <c r="V1092" s="210"/>
      <c r="W1092" s="210"/>
      <c r="X1092" s="210"/>
      <c r="Y1092" s="210"/>
      <c r="Z1092" s="210"/>
      <c r="AA1092" s="210"/>
    </row>
    <row r="1093" spans="10:27">
      <c r="J1093" s="210"/>
      <c r="K1093" s="210"/>
      <c r="L1093" s="210"/>
      <c r="M1093" s="210"/>
      <c r="N1093" s="210"/>
      <c r="O1093" s="210"/>
      <c r="P1093" s="210"/>
      <c r="Q1093" s="210"/>
      <c r="R1093" s="210"/>
      <c r="S1093" s="210"/>
      <c r="T1093" s="210"/>
      <c r="U1093" s="210"/>
      <c r="V1093" s="210"/>
      <c r="W1093" s="210"/>
      <c r="X1093" s="210"/>
      <c r="Y1093" s="210"/>
      <c r="Z1093" s="210"/>
      <c r="AA1093" s="210"/>
    </row>
    <row r="1094" spans="10:27">
      <c r="J1094" s="210"/>
      <c r="K1094" s="210"/>
      <c r="L1094" s="210"/>
      <c r="M1094" s="210"/>
      <c r="N1094" s="210"/>
      <c r="O1094" s="210"/>
      <c r="P1094" s="210"/>
      <c r="Q1094" s="210"/>
      <c r="R1094" s="210"/>
      <c r="S1094" s="210"/>
      <c r="T1094" s="210"/>
      <c r="U1094" s="210"/>
      <c r="V1094" s="210"/>
      <c r="W1094" s="210"/>
      <c r="X1094" s="210"/>
      <c r="Y1094" s="210"/>
      <c r="Z1094" s="210"/>
      <c r="AA1094" s="210"/>
    </row>
    <row r="1095" spans="10:27">
      <c r="J1095" s="210"/>
      <c r="K1095" s="210"/>
      <c r="L1095" s="210"/>
      <c r="M1095" s="210"/>
      <c r="N1095" s="210"/>
      <c r="O1095" s="210"/>
      <c r="P1095" s="210"/>
      <c r="Q1095" s="210"/>
      <c r="R1095" s="210"/>
      <c r="S1095" s="210"/>
      <c r="T1095" s="210"/>
      <c r="U1095" s="210"/>
      <c r="V1095" s="210"/>
      <c r="W1095" s="210"/>
      <c r="X1095" s="210"/>
      <c r="Y1095" s="210"/>
      <c r="Z1095" s="210"/>
      <c r="AA1095" s="210"/>
    </row>
    <row r="1096" spans="10:27">
      <c r="J1096" s="210"/>
      <c r="K1096" s="210"/>
      <c r="L1096" s="210"/>
      <c r="M1096" s="210"/>
      <c r="N1096" s="210"/>
      <c r="O1096" s="210"/>
      <c r="P1096" s="210"/>
      <c r="Q1096" s="210"/>
      <c r="R1096" s="210"/>
      <c r="S1096" s="210"/>
      <c r="T1096" s="210"/>
      <c r="U1096" s="210"/>
      <c r="V1096" s="210"/>
      <c r="W1096" s="210"/>
      <c r="X1096" s="210"/>
      <c r="Y1096" s="210"/>
      <c r="Z1096" s="210"/>
      <c r="AA1096" s="210"/>
    </row>
    <row r="1097" spans="10:27">
      <c r="J1097" s="210"/>
      <c r="K1097" s="210"/>
      <c r="L1097" s="210"/>
      <c r="M1097" s="210"/>
      <c r="N1097" s="210"/>
      <c r="O1097" s="210"/>
      <c r="P1097" s="210"/>
      <c r="Q1097" s="210"/>
      <c r="R1097" s="210"/>
      <c r="S1097" s="210"/>
      <c r="T1097" s="210"/>
      <c r="U1097" s="210"/>
      <c r="V1097" s="210"/>
      <c r="W1097" s="210"/>
      <c r="X1097" s="210"/>
      <c r="Y1097" s="210"/>
      <c r="Z1097" s="210"/>
      <c r="AA1097" s="210"/>
    </row>
    <row r="1098" spans="10:27">
      <c r="J1098" s="210"/>
      <c r="K1098" s="210"/>
      <c r="L1098" s="210"/>
      <c r="M1098" s="210"/>
      <c r="N1098" s="210"/>
      <c r="O1098" s="210"/>
      <c r="P1098" s="210"/>
      <c r="Q1098" s="210"/>
      <c r="R1098" s="210"/>
      <c r="S1098" s="210"/>
      <c r="T1098" s="210"/>
      <c r="U1098" s="210"/>
      <c r="V1098" s="210"/>
      <c r="W1098" s="210"/>
      <c r="X1098" s="210"/>
      <c r="Y1098" s="210"/>
      <c r="Z1098" s="210"/>
      <c r="AA1098" s="210"/>
    </row>
    <row r="1099" spans="10:27">
      <c r="J1099" s="210"/>
      <c r="K1099" s="210"/>
      <c r="L1099" s="210"/>
      <c r="M1099" s="210"/>
      <c r="N1099" s="210"/>
      <c r="O1099" s="210"/>
      <c r="P1099" s="210"/>
      <c r="Q1099" s="210"/>
      <c r="R1099" s="210"/>
      <c r="S1099" s="210"/>
      <c r="T1099" s="210"/>
      <c r="U1099" s="210"/>
      <c r="V1099" s="210"/>
      <c r="W1099" s="210"/>
      <c r="X1099" s="210"/>
      <c r="Y1099" s="210"/>
      <c r="Z1099" s="210"/>
      <c r="AA1099" s="210"/>
    </row>
    <row r="1100" spans="10:27">
      <c r="J1100" s="210"/>
      <c r="K1100" s="210"/>
      <c r="L1100" s="210"/>
      <c r="M1100" s="210"/>
      <c r="N1100" s="210"/>
      <c r="O1100" s="210"/>
      <c r="P1100" s="210"/>
      <c r="Q1100" s="210"/>
      <c r="R1100" s="210"/>
      <c r="S1100" s="210"/>
      <c r="T1100" s="210"/>
      <c r="U1100" s="210"/>
      <c r="V1100" s="210"/>
      <c r="W1100" s="210"/>
      <c r="X1100" s="210"/>
      <c r="Y1100" s="210"/>
      <c r="Z1100" s="210"/>
      <c r="AA1100" s="210"/>
    </row>
    <row r="1101" spans="10:27">
      <c r="J1101" s="210"/>
      <c r="K1101" s="210"/>
      <c r="L1101" s="210"/>
      <c r="M1101" s="210"/>
      <c r="N1101" s="210"/>
      <c r="O1101" s="210"/>
      <c r="P1101" s="210"/>
      <c r="Q1101" s="210"/>
      <c r="R1101" s="210"/>
      <c r="S1101" s="210"/>
      <c r="T1101" s="210"/>
      <c r="U1101" s="210"/>
      <c r="V1101" s="210"/>
      <c r="W1101" s="210"/>
      <c r="X1101" s="210"/>
      <c r="Y1101" s="210"/>
      <c r="Z1101" s="210"/>
      <c r="AA1101" s="210"/>
    </row>
    <row r="1102" spans="10:27">
      <c r="J1102" s="210"/>
      <c r="K1102" s="210"/>
      <c r="L1102" s="210"/>
      <c r="M1102" s="210"/>
      <c r="N1102" s="210"/>
      <c r="O1102" s="210"/>
      <c r="P1102" s="210"/>
      <c r="Q1102" s="210"/>
      <c r="R1102" s="210"/>
      <c r="S1102" s="210"/>
      <c r="T1102" s="210"/>
      <c r="U1102" s="210"/>
      <c r="V1102" s="210"/>
      <c r="W1102" s="210"/>
      <c r="X1102" s="210"/>
      <c r="Y1102" s="210"/>
      <c r="Z1102" s="210"/>
      <c r="AA1102" s="210"/>
    </row>
    <row r="1103" spans="10:27">
      <c r="J1103" s="210"/>
      <c r="K1103" s="210"/>
      <c r="L1103" s="210"/>
      <c r="M1103" s="210"/>
      <c r="N1103" s="210"/>
      <c r="O1103" s="210"/>
      <c r="P1103" s="210"/>
      <c r="Q1103" s="210"/>
      <c r="R1103" s="210"/>
      <c r="S1103" s="210"/>
      <c r="T1103" s="210"/>
      <c r="U1103" s="210"/>
      <c r="V1103" s="210"/>
      <c r="W1103" s="210"/>
      <c r="X1103" s="210"/>
      <c r="Y1103" s="210"/>
      <c r="Z1103" s="210"/>
      <c r="AA1103" s="210"/>
    </row>
    <row r="1104" spans="10:27">
      <c r="J1104" s="210"/>
      <c r="K1104" s="210"/>
      <c r="L1104" s="210"/>
      <c r="M1104" s="210"/>
      <c r="N1104" s="210"/>
      <c r="O1104" s="210"/>
      <c r="P1104" s="210"/>
      <c r="Q1104" s="210"/>
      <c r="R1104" s="210"/>
      <c r="S1104" s="210"/>
      <c r="T1104" s="210"/>
      <c r="U1104" s="210"/>
      <c r="V1104" s="210"/>
      <c r="W1104" s="210"/>
      <c r="X1104" s="210"/>
      <c r="Y1104" s="210"/>
      <c r="Z1104" s="210"/>
      <c r="AA1104" s="210"/>
    </row>
    <row r="1105" spans="10:27">
      <c r="J1105" s="210"/>
      <c r="K1105" s="210"/>
      <c r="L1105" s="210"/>
      <c r="M1105" s="210"/>
      <c r="N1105" s="210"/>
      <c r="O1105" s="210"/>
      <c r="P1105" s="210"/>
      <c r="Q1105" s="210"/>
      <c r="R1105" s="210"/>
      <c r="S1105" s="210"/>
      <c r="T1105" s="210"/>
      <c r="U1105" s="210"/>
      <c r="V1105" s="210"/>
      <c r="W1105" s="210"/>
      <c r="X1105" s="210"/>
      <c r="Y1105" s="210"/>
      <c r="Z1105" s="210"/>
      <c r="AA1105" s="210"/>
    </row>
    <row r="1106" spans="10:27">
      <c r="J1106" s="210"/>
      <c r="K1106" s="210"/>
      <c r="L1106" s="210"/>
      <c r="M1106" s="210"/>
      <c r="N1106" s="210"/>
      <c r="O1106" s="210"/>
      <c r="P1106" s="210"/>
      <c r="Q1106" s="210"/>
      <c r="R1106" s="210"/>
      <c r="S1106" s="210"/>
      <c r="T1106" s="210"/>
      <c r="U1106" s="210"/>
      <c r="V1106" s="210"/>
      <c r="W1106" s="210"/>
      <c r="X1106" s="210"/>
      <c r="Y1106" s="210"/>
      <c r="Z1106" s="210"/>
      <c r="AA1106" s="210"/>
    </row>
    <row r="1107" spans="10:27">
      <c r="J1107" s="210"/>
      <c r="K1107" s="210"/>
      <c r="L1107" s="210"/>
      <c r="M1107" s="210"/>
      <c r="N1107" s="210"/>
      <c r="O1107" s="210"/>
      <c r="P1107" s="210"/>
      <c r="Q1107" s="210"/>
      <c r="R1107" s="210"/>
      <c r="S1107" s="210"/>
      <c r="T1107" s="210"/>
      <c r="U1107" s="210"/>
      <c r="V1107" s="210"/>
      <c r="W1107" s="210"/>
      <c r="X1107" s="210"/>
      <c r="Y1107" s="210"/>
      <c r="Z1107" s="210"/>
      <c r="AA1107" s="210"/>
    </row>
    <row r="1108" spans="10:27">
      <c r="J1108" s="210"/>
      <c r="K1108" s="210"/>
      <c r="L1108" s="210"/>
      <c r="M1108" s="210"/>
      <c r="N1108" s="210"/>
      <c r="O1108" s="210"/>
      <c r="P1108" s="210"/>
      <c r="Q1108" s="210"/>
      <c r="R1108" s="210"/>
      <c r="S1108" s="210"/>
      <c r="T1108" s="210"/>
      <c r="U1108" s="210"/>
      <c r="V1108" s="210"/>
      <c r="W1108" s="210"/>
      <c r="X1108" s="210"/>
      <c r="Y1108" s="210"/>
      <c r="Z1108" s="210"/>
      <c r="AA1108" s="210"/>
    </row>
    <row r="1109" spans="10:27">
      <c r="J1109" s="210"/>
      <c r="K1109" s="210"/>
      <c r="L1109" s="210"/>
      <c r="M1109" s="210"/>
      <c r="N1109" s="210"/>
      <c r="O1109" s="210"/>
      <c r="P1109" s="210"/>
      <c r="Q1109" s="210"/>
      <c r="R1109" s="210"/>
      <c r="S1109" s="210"/>
      <c r="T1109" s="210"/>
      <c r="U1109" s="210"/>
      <c r="V1109" s="210"/>
      <c r="W1109" s="210"/>
      <c r="X1109" s="210"/>
      <c r="Y1109" s="210"/>
      <c r="Z1109" s="210"/>
      <c r="AA1109" s="210"/>
    </row>
    <row r="1110" spans="10:27">
      <c r="J1110" s="210"/>
      <c r="K1110" s="210"/>
      <c r="L1110" s="210"/>
      <c r="M1110" s="210"/>
      <c r="N1110" s="210"/>
      <c r="O1110" s="210"/>
      <c r="P1110" s="210"/>
      <c r="Q1110" s="210"/>
      <c r="R1110" s="210"/>
      <c r="S1110" s="210"/>
      <c r="T1110" s="210"/>
      <c r="U1110" s="210"/>
      <c r="V1110" s="210"/>
      <c r="W1110" s="210"/>
      <c r="X1110" s="210"/>
      <c r="Y1110" s="210"/>
      <c r="Z1110" s="210"/>
      <c r="AA1110" s="210"/>
    </row>
    <row r="1111" spans="10:27">
      <c r="J1111" s="210"/>
      <c r="K1111" s="210"/>
      <c r="L1111" s="210"/>
      <c r="M1111" s="210"/>
      <c r="N1111" s="210"/>
      <c r="O1111" s="210"/>
      <c r="P1111" s="210"/>
      <c r="Q1111" s="210"/>
      <c r="R1111" s="210"/>
      <c r="S1111" s="210"/>
      <c r="T1111" s="210"/>
      <c r="U1111" s="210"/>
      <c r="V1111" s="210"/>
      <c r="W1111" s="210"/>
      <c r="X1111" s="210"/>
      <c r="Y1111" s="210"/>
      <c r="Z1111" s="210"/>
      <c r="AA1111" s="210"/>
    </row>
    <row r="1112" spans="10:27">
      <c r="J1112" s="210"/>
      <c r="K1112" s="210"/>
      <c r="L1112" s="210"/>
      <c r="M1112" s="210"/>
      <c r="N1112" s="210"/>
      <c r="O1112" s="210"/>
      <c r="P1112" s="210"/>
      <c r="Q1112" s="210"/>
      <c r="R1112" s="210"/>
      <c r="S1112" s="210"/>
      <c r="T1112" s="210"/>
      <c r="U1112" s="210"/>
      <c r="V1112" s="210"/>
      <c r="W1112" s="210"/>
      <c r="X1112" s="210"/>
      <c r="Y1112" s="210"/>
      <c r="Z1112" s="210"/>
      <c r="AA1112" s="210"/>
    </row>
    <row r="1113" spans="10:27">
      <c r="J1113" s="210"/>
      <c r="K1113" s="210"/>
      <c r="L1113" s="210"/>
      <c r="M1113" s="210"/>
      <c r="N1113" s="210"/>
      <c r="O1113" s="210"/>
      <c r="P1113" s="210"/>
      <c r="Q1113" s="210"/>
      <c r="R1113" s="210"/>
      <c r="S1113" s="210"/>
      <c r="T1113" s="210"/>
      <c r="U1113" s="210"/>
      <c r="V1113" s="210"/>
      <c r="W1113" s="210"/>
      <c r="X1113" s="210"/>
      <c r="Y1113" s="210"/>
      <c r="Z1113" s="210"/>
      <c r="AA1113" s="210"/>
    </row>
    <row r="1114" spans="10:27">
      <c r="J1114" s="210"/>
      <c r="K1114" s="210"/>
      <c r="L1114" s="210"/>
      <c r="M1114" s="210"/>
      <c r="N1114" s="210"/>
      <c r="O1114" s="210"/>
      <c r="P1114" s="210"/>
      <c r="Q1114" s="210"/>
      <c r="R1114" s="210"/>
      <c r="S1114" s="210"/>
      <c r="T1114" s="210"/>
      <c r="U1114" s="210"/>
      <c r="V1114" s="210"/>
      <c r="W1114" s="210"/>
      <c r="X1114" s="210"/>
      <c r="Y1114" s="210"/>
      <c r="Z1114" s="210"/>
      <c r="AA1114" s="210"/>
    </row>
    <row r="1115" spans="10:27">
      <c r="J1115" s="210"/>
      <c r="K1115" s="210"/>
      <c r="L1115" s="210"/>
      <c r="M1115" s="210"/>
      <c r="N1115" s="210"/>
      <c r="O1115" s="210"/>
      <c r="P1115" s="210"/>
      <c r="Q1115" s="210"/>
      <c r="R1115" s="210"/>
      <c r="S1115" s="210"/>
      <c r="T1115" s="210"/>
      <c r="U1115" s="210"/>
      <c r="V1115" s="210"/>
      <c r="W1115" s="210"/>
      <c r="X1115" s="210"/>
      <c r="Y1115" s="210"/>
      <c r="Z1115" s="210"/>
      <c r="AA1115" s="210"/>
    </row>
    <row r="1116" spans="10:27">
      <c r="J1116" s="210"/>
      <c r="K1116" s="210"/>
      <c r="L1116" s="210"/>
      <c r="M1116" s="210"/>
      <c r="N1116" s="210"/>
      <c r="O1116" s="210"/>
      <c r="P1116" s="210"/>
      <c r="Q1116" s="210"/>
      <c r="R1116" s="210"/>
      <c r="S1116" s="210"/>
      <c r="T1116" s="210"/>
      <c r="U1116" s="210"/>
      <c r="V1116" s="210"/>
      <c r="W1116" s="210"/>
      <c r="X1116" s="210"/>
      <c r="Y1116" s="210"/>
      <c r="Z1116" s="210"/>
      <c r="AA1116" s="210"/>
    </row>
    <row r="1117" spans="10:27">
      <c r="J1117" s="210"/>
      <c r="K1117" s="210"/>
      <c r="L1117" s="210"/>
      <c r="M1117" s="210"/>
      <c r="N1117" s="210"/>
      <c r="O1117" s="210"/>
      <c r="P1117" s="210"/>
      <c r="Q1117" s="210"/>
      <c r="R1117" s="210"/>
      <c r="S1117" s="210"/>
      <c r="T1117" s="210"/>
      <c r="U1117" s="210"/>
      <c r="V1117" s="210"/>
      <c r="W1117" s="210"/>
      <c r="X1117" s="210"/>
      <c r="Y1117" s="210"/>
      <c r="Z1117" s="210"/>
      <c r="AA1117" s="210"/>
    </row>
    <row r="1118" spans="10:27">
      <c r="J1118" s="210"/>
      <c r="K1118" s="210"/>
      <c r="L1118" s="210"/>
      <c r="M1118" s="210"/>
      <c r="N1118" s="210"/>
      <c r="O1118" s="210"/>
      <c r="P1118" s="210"/>
      <c r="Q1118" s="210"/>
      <c r="R1118" s="210"/>
      <c r="S1118" s="210"/>
      <c r="T1118" s="210"/>
      <c r="U1118" s="210"/>
      <c r="V1118" s="210"/>
      <c r="W1118" s="210"/>
      <c r="X1118" s="210"/>
      <c r="Y1118" s="210"/>
      <c r="Z1118" s="210"/>
      <c r="AA1118" s="210"/>
    </row>
    <row r="1119" spans="10:27">
      <c r="J1119" s="210"/>
      <c r="K1119" s="210"/>
      <c r="L1119" s="210"/>
      <c r="M1119" s="210"/>
      <c r="N1119" s="210"/>
      <c r="O1119" s="210"/>
      <c r="P1119" s="210"/>
      <c r="Q1119" s="210"/>
      <c r="R1119" s="210"/>
      <c r="S1119" s="210"/>
      <c r="T1119" s="210"/>
      <c r="U1119" s="210"/>
      <c r="V1119" s="210"/>
      <c r="W1119" s="210"/>
      <c r="X1119" s="210"/>
      <c r="Y1119" s="210"/>
      <c r="Z1119" s="210"/>
      <c r="AA1119" s="210"/>
    </row>
    <row r="1120" spans="10:27">
      <c r="J1120" s="210"/>
      <c r="K1120" s="210"/>
      <c r="L1120" s="210"/>
      <c r="M1120" s="210"/>
      <c r="N1120" s="210"/>
      <c r="O1120" s="210"/>
      <c r="P1120" s="210"/>
      <c r="Q1120" s="210"/>
      <c r="R1120" s="210"/>
      <c r="S1120" s="210"/>
      <c r="T1120" s="210"/>
      <c r="U1120" s="210"/>
      <c r="V1120" s="210"/>
      <c r="W1120" s="210"/>
      <c r="X1120" s="210"/>
      <c r="Y1120" s="210"/>
      <c r="Z1120" s="210"/>
      <c r="AA1120" s="210"/>
    </row>
    <row r="1121" spans="10:27">
      <c r="J1121" s="210"/>
      <c r="K1121" s="210"/>
      <c r="L1121" s="210"/>
      <c r="M1121" s="210"/>
      <c r="N1121" s="210"/>
      <c r="O1121" s="210"/>
      <c r="P1121" s="210"/>
      <c r="Q1121" s="210"/>
      <c r="R1121" s="210"/>
      <c r="S1121" s="210"/>
      <c r="T1121" s="210"/>
      <c r="U1121" s="210"/>
      <c r="V1121" s="210"/>
      <c r="W1121" s="210"/>
      <c r="X1121" s="210"/>
      <c r="Y1121" s="210"/>
      <c r="Z1121" s="210"/>
      <c r="AA1121" s="210"/>
    </row>
    <row r="1122" spans="10:27">
      <c r="J1122" s="210"/>
      <c r="K1122" s="210"/>
      <c r="L1122" s="210"/>
      <c r="M1122" s="210"/>
      <c r="N1122" s="210"/>
      <c r="O1122" s="210"/>
      <c r="P1122" s="210"/>
      <c r="Q1122" s="210"/>
      <c r="R1122" s="210"/>
      <c r="S1122" s="210"/>
      <c r="T1122" s="210"/>
      <c r="U1122" s="210"/>
      <c r="V1122" s="210"/>
      <c r="W1122" s="210"/>
      <c r="X1122" s="210"/>
      <c r="Y1122" s="210"/>
      <c r="Z1122" s="210"/>
      <c r="AA1122" s="210"/>
    </row>
    <row r="1123" spans="10:27">
      <c r="J1123" s="210"/>
      <c r="K1123" s="210"/>
      <c r="L1123" s="210"/>
      <c r="M1123" s="210"/>
      <c r="N1123" s="210"/>
      <c r="O1123" s="210"/>
      <c r="P1123" s="210"/>
      <c r="Q1123" s="210"/>
      <c r="R1123" s="210"/>
      <c r="S1123" s="210"/>
      <c r="T1123" s="210"/>
      <c r="U1123" s="210"/>
      <c r="V1123" s="210"/>
      <c r="W1123" s="210"/>
      <c r="X1123" s="210"/>
      <c r="Y1123" s="210"/>
      <c r="Z1123" s="210"/>
      <c r="AA1123" s="210"/>
    </row>
    <row r="1124" spans="10:27">
      <c r="J1124" s="210"/>
      <c r="K1124" s="210"/>
      <c r="L1124" s="210"/>
      <c r="M1124" s="210"/>
      <c r="N1124" s="210"/>
      <c r="O1124" s="210"/>
      <c r="P1124" s="210"/>
      <c r="Q1124" s="210"/>
      <c r="R1124" s="210"/>
      <c r="S1124" s="210"/>
      <c r="T1124" s="210"/>
      <c r="U1124" s="210"/>
      <c r="V1124" s="210"/>
      <c r="W1124" s="210"/>
      <c r="X1124" s="210"/>
      <c r="Y1124" s="210"/>
      <c r="Z1124" s="210"/>
      <c r="AA1124" s="210"/>
    </row>
    <row r="1125" spans="10:27">
      <c r="J1125" s="210"/>
      <c r="K1125" s="210"/>
      <c r="L1125" s="210"/>
      <c r="M1125" s="210"/>
      <c r="N1125" s="210"/>
      <c r="O1125" s="210"/>
      <c r="P1125" s="210"/>
      <c r="Q1125" s="210"/>
      <c r="R1125" s="210"/>
      <c r="S1125" s="210"/>
      <c r="T1125" s="210"/>
      <c r="U1125" s="210"/>
      <c r="V1125" s="210"/>
      <c r="W1125" s="210"/>
      <c r="X1125" s="210"/>
      <c r="Y1125" s="210"/>
      <c r="Z1125" s="210"/>
      <c r="AA1125" s="210"/>
    </row>
    <row r="1126" spans="10:27">
      <c r="J1126" s="210"/>
      <c r="K1126" s="210"/>
      <c r="L1126" s="210"/>
      <c r="M1126" s="210"/>
      <c r="N1126" s="210"/>
      <c r="O1126" s="210"/>
      <c r="P1126" s="210"/>
      <c r="Q1126" s="210"/>
      <c r="R1126" s="210"/>
      <c r="S1126" s="210"/>
      <c r="T1126" s="210"/>
      <c r="U1126" s="210"/>
      <c r="V1126" s="210"/>
      <c r="W1126" s="210"/>
      <c r="X1126" s="210"/>
      <c r="Y1126" s="210"/>
      <c r="Z1126" s="210"/>
      <c r="AA1126" s="210"/>
    </row>
    <row r="1127" spans="10:27">
      <c r="J1127" s="210"/>
      <c r="K1127" s="210"/>
      <c r="L1127" s="210"/>
      <c r="M1127" s="210"/>
      <c r="N1127" s="210"/>
      <c r="O1127" s="210"/>
      <c r="P1127" s="210"/>
      <c r="Q1127" s="210"/>
      <c r="R1127" s="210"/>
      <c r="S1127" s="210"/>
      <c r="T1127" s="210"/>
      <c r="U1127" s="210"/>
      <c r="V1127" s="210"/>
      <c r="W1127" s="210"/>
      <c r="X1127" s="210"/>
      <c r="Y1127" s="210"/>
      <c r="Z1127" s="210"/>
      <c r="AA1127" s="210"/>
    </row>
    <row r="1128" spans="10:27">
      <c r="J1128" s="210"/>
      <c r="K1128" s="210"/>
      <c r="L1128" s="210"/>
      <c r="M1128" s="210"/>
      <c r="N1128" s="210"/>
      <c r="O1128" s="210"/>
      <c r="P1128" s="210"/>
      <c r="Q1128" s="210"/>
      <c r="R1128" s="210"/>
      <c r="S1128" s="210"/>
      <c r="T1128" s="210"/>
      <c r="U1128" s="210"/>
      <c r="V1128" s="210"/>
      <c r="W1128" s="210"/>
      <c r="X1128" s="210"/>
      <c r="Y1128" s="210"/>
      <c r="Z1128" s="210"/>
      <c r="AA1128" s="210"/>
    </row>
    <row r="1129" spans="10:27">
      <c r="J1129" s="210"/>
      <c r="K1129" s="210"/>
      <c r="L1129" s="210"/>
      <c r="M1129" s="210"/>
      <c r="N1129" s="210"/>
      <c r="O1129" s="210"/>
      <c r="P1129" s="210"/>
      <c r="Q1129" s="210"/>
      <c r="R1129" s="210"/>
      <c r="S1129" s="210"/>
      <c r="T1129" s="210"/>
      <c r="U1129" s="210"/>
      <c r="V1129" s="210"/>
      <c r="W1129" s="210"/>
      <c r="X1129" s="210"/>
      <c r="Y1129" s="210"/>
      <c r="Z1129" s="210"/>
      <c r="AA1129" s="210"/>
    </row>
    <row r="1130" spans="10:27">
      <c r="J1130" s="210"/>
      <c r="K1130" s="210"/>
      <c r="L1130" s="210"/>
      <c r="M1130" s="210"/>
      <c r="N1130" s="210"/>
      <c r="O1130" s="210"/>
      <c r="P1130" s="210"/>
      <c r="Q1130" s="210"/>
      <c r="R1130" s="210"/>
      <c r="S1130" s="210"/>
      <c r="T1130" s="210"/>
      <c r="U1130" s="210"/>
      <c r="V1130" s="210"/>
      <c r="W1130" s="210"/>
      <c r="X1130" s="210"/>
      <c r="Y1130" s="210"/>
      <c r="Z1130" s="210"/>
      <c r="AA1130" s="210"/>
    </row>
    <row r="1131" spans="10:27">
      <c r="J1131" s="210"/>
      <c r="K1131" s="210"/>
      <c r="L1131" s="210"/>
      <c r="M1131" s="210"/>
      <c r="N1131" s="210"/>
      <c r="O1131" s="210"/>
      <c r="P1131" s="210"/>
      <c r="Q1131" s="210"/>
      <c r="R1131" s="210"/>
      <c r="S1131" s="210"/>
      <c r="T1131" s="210"/>
      <c r="U1131" s="210"/>
      <c r="V1131" s="210"/>
      <c r="W1131" s="210"/>
      <c r="X1131" s="210"/>
      <c r="Y1131" s="210"/>
      <c r="Z1131" s="210"/>
      <c r="AA1131" s="210"/>
    </row>
    <row r="1132" spans="10:27">
      <c r="J1132" s="210"/>
      <c r="K1132" s="210"/>
      <c r="L1132" s="210"/>
      <c r="M1132" s="210"/>
      <c r="N1132" s="210"/>
      <c r="O1132" s="210"/>
      <c r="P1132" s="210"/>
      <c r="Q1132" s="210"/>
      <c r="R1132" s="210"/>
      <c r="S1132" s="210"/>
      <c r="T1132" s="210"/>
      <c r="U1132" s="210"/>
      <c r="V1132" s="210"/>
      <c r="W1132" s="210"/>
      <c r="X1132" s="210"/>
      <c r="Y1132" s="210"/>
      <c r="Z1132" s="210"/>
      <c r="AA1132" s="210"/>
    </row>
    <row r="1133" spans="10:27">
      <c r="J1133" s="210"/>
      <c r="K1133" s="210"/>
      <c r="L1133" s="210"/>
      <c r="M1133" s="210"/>
      <c r="N1133" s="210"/>
      <c r="O1133" s="210"/>
      <c r="P1133" s="210"/>
      <c r="Q1133" s="210"/>
      <c r="R1133" s="210"/>
      <c r="S1133" s="210"/>
      <c r="T1133" s="210"/>
      <c r="U1133" s="210"/>
      <c r="V1133" s="210"/>
      <c r="W1133" s="210"/>
      <c r="X1133" s="210"/>
      <c r="Y1133" s="210"/>
      <c r="Z1133" s="210"/>
      <c r="AA1133" s="210"/>
    </row>
    <row r="1134" spans="10:27">
      <c r="J1134" s="210"/>
      <c r="K1134" s="210"/>
      <c r="L1134" s="210"/>
      <c r="M1134" s="210"/>
      <c r="N1134" s="210"/>
      <c r="O1134" s="210"/>
      <c r="P1134" s="210"/>
      <c r="Q1134" s="210"/>
      <c r="R1134" s="210"/>
      <c r="S1134" s="210"/>
      <c r="T1134" s="210"/>
      <c r="U1134" s="210"/>
      <c r="V1134" s="210"/>
      <c r="W1134" s="210"/>
      <c r="X1134" s="210"/>
      <c r="Y1134" s="210"/>
      <c r="Z1134" s="210"/>
      <c r="AA1134" s="210"/>
    </row>
    <row r="1135" spans="10:27">
      <c r="J1135" s="210"/>
      <c r="K1135" s="210"/>
      <c r="L1135" s="210"/>
      <c r="M1135" s="210"/>
      <c r="N1135" s="210"/>
      <c r="O1135" s="210"/>
      <c r="P1135" s="210"/>
      <c r="Q1135" s="210"/>
      <c r="R1135" s="210"/>
      <c r="S1135" s="210"/>
      <c r="T1135" s="210"/>
      <c r="U1135" s="210"/>
      <c r="V1135" s="210"/>
      <c r="W1135" s="210"/>
      <c r="X1135" s="210"/>
      <c r="Y1135" s="210"/>
      <c r="Z1135" s="210"/>
      <c r="AA1135" s="210"/>
    </row>
    <row r="1136" spans="10:27">
      <c r="J1136" s="210"/>
      <c r="K1136" s="210"/>
      <c r="L1136" s="210"/>
      <c r="M1136" s="210"/>
      <c r="N1136" s="210"/>
      <c r="O1136" s="210"/>
      <c r="P1136" s="210"/>
      <c r="Q1136" s="210"/>
      <c r="R1136" s="210"/>
      <c r="S1136" s="210"/>
      <c r="T1136" s="210"/>
      <c r="U1136" s="210"/>
      <c r="V1136" s="210"/>
      <c r="W1136" s="210"/>
      <c r="X1136" s="210"/>
      <c r="Y1136" s="210"/>
      <c r="Z1136" s="210"/>
      <c r="AA1136" s="210"/>
    </row>
    <row r="1137" spans="10:27">
      <c r="J1137" s="210"/>
      <c r="K1137" s="210"/>
      <c r="L1137" s="210"/>
      <c r="M1137" s="210"/>
      <c r="N1137" s="210"/>
      <c r="O1137" s="210"/>
      <c r="P1137" s="210"/>
      <c r="Q1137" s="210"/>
      <c r="R1137" s="210"/>
      <c r="S1137" s="210"/>
      <c r="T1137" s="210"/>
      <c r="U1137" s="210"/>
      <c r="V1137" s="210"/>
      <c r="W1137" s="210"/>
      <c r="X1137" s="210"/>
      <c r="Y1137" s="210"/>
      <c r="Z1137" s="210"/>
      <c r="AA1137" s="210"/>
    </row>
    <row r="1138" spans="10:27">
      <c r="J1138" s="210"/>
      <c r="K1138" s="210"/>
      <c r="L1138" s="210"/>
      <c r="M1138" s="210"/>
      <c r="N1138" s="210"/>
      <c r="O1138" s="210"/>
      <c r="P1138" s="210"/>
      <c r="Q1138" s="210"/>
      <c r="R1138" s="210"/>
      <c r="S1138" s="210"/>
      <c r="T1138" s="210"/>
      <c r="U1138" s="210"/>
      <c r="V1138" s="210"/>
      <c r="W1138" s="210"/>
      <c r="X1138" s="210"/>
      <c r="Y1138" s="210"/>
      <c r="Z1138" s="210"/>
      <c r="AA1138" s="210"/>
    </row>
    <row r="1139" spans="10:27">
      <c r="J1139" s="210"/>
      <c r="K1139" s="210"/>
      <c r="L1139" s="210"/>
      <c r="M1139" s="210"/>
      <c r="N1139" s="210"/>
      <c r="O1139" s="210"/>
      <c r="P1139" s="210"/>
      <c r="Q1139" s="210"/>
      <c r="R1139" s="210"/>
      <c r="S1139" s="210"/>
      <c r="T1139" s="210"/>
      <c r="U1139" s="210"/>
      <c r="V1139" s="210"/>
      <c r="W1139" s="210"/>
      <c r="X1139" s="210"/>
      <c r="Y1139" s="210"/>
      <c r="Z1139" s="210"/>
      <c r="AA1139" s="210"/>
    </row>
    <row r="1140" spans="10:27">
      <c r="J1140" s="210"/>
      <c r="K1140" s="210"/>
      <c r="L1140" s="210"/>
      <c r="M1140" s="210"/>
      <c r="N1140" s="210"/>
      <c r="O1140" s="210"/>
      <c r="P1140" s="210"/>
      <c r="Q1140" s="210"/>
      <c r="R1140" s="210"/>
      <c r="S1140" s="210"/>
      <c r="T1140" s="210"/>
      <c r="U1140" s="210"/>
      <c r="V1140" s="210"/>
      <c r="W1140" s="210"/>
      <c r="X1140" s="210"/>
      <c r="Y1140" s="210"/>
      <c r="Z1140" s="210"/>
      <c r="AA1140" s="210"/>
    </row>
    <row r="1141" spans="10:27">
      <c r="J1141" s="210"/>
      <c r="K1141" s="210"/>
      <c r="L1141" s="210"/>
      <c r="M1141" s="210"/>
      <c r="N1141" s="210"/>
      <c r="O1141" s="210"/>
      <c r="P1141" s="210"/>
      <c r="Q1141" s="210"/>
      <c r="R1141" s="210"/>
      <c r="S1141" s="210"/>
      <c r="T1141" s="210"/>
      <c r="U1141" s="210"/>
      <c r="V1141" s="210"/>
      <c r="W1141" s="210"/>
      <c r="X1141" s="210"/>
      <c r="Y1141" s="210"/>
      <c r="Z1141" s="210"/>
      <c r="AA1141" s="210"/>
    </row>
    <row r="1142" spans="10:27">
      <c r="J1142" s="210"/>
      <c r="K1142" s="210"/>
      <c r="L1142" s="210"/>
      <c r="M1142" s="210"/>
      <c r="N1142" s="210"/>
      <c r="O1142" s="210"/>
      <c r="P1142" s="210"/>
      <c r="Q1142" s="210"/>
      <c r="R1142" s="210"/>
      <c r="S1142" s="210"/>
      <c r="T1142" s="210"/>
      <c r="U1142" s="210"/>
      <c r="V1142" s="210"/>
      <c r="W1142" s="210"/>
      <c r="X1142" s="210"/>
      <c r="Y1142" s="210"/>
      <c r="Z1142" s="210"/>
      <c r="AA1142" s="210"/>
    </row>
    <row r="1143" spans="10:27">
      <c r="J1143" s="210"/>
      <c r="K1143" s="210"/>
      <c r="L1143" s="210"/>
      <c r="M1143" s="210"/>
      <c r="N1143" s="210"/>
      <c r="O1143" s="210"/>
      <c r="P1143" s="210"/>
      <c r="Q1143" s="210"/>
      <c r="R1143" s="210"/>
      <c r="S1143" s="210"/>
      <c r="T1143" s="210"/>
      <c r="U1143" s="210"/>
      <c r="V1143" s="210"/>
      <c r="W1143" s="210"/>
      <c r="X1143" s="210"/>
      <c r="Y1143" s="210"/>
      <c r="Z1143" s="210"/>
      <c r="AA1143" s="210"/>
    </row>
    <row r="1144" spans="10:27">
      <c r="J1144" s="210"/>
      <c r="K1144" s="210"/>
      <c r="L1144" s="210"/>
      <c r="M1144" s="210"/>
      <c r="N1144" s="210"/>
      <c r="O1144" s="210"/>
      <c r="P1144" s="210"/>
      <c r="Q1144" s="210"/>
      <c r="R1144" s="210"/>
      <c r="S1144" s="210"/>
      <c r="T1144" s="210"/>
      <c r="U1144" s="210"/>
      <c r="V1144" s="210"/>
      <c r="W1144" s="210"/>
      <c r="X1144" s="210"/>
      <c r="Y1144" s="210"/>
      <c r="Z1144" s="210"/>
      <c r="AA1144" s="210"/>
    </row>
    <row r="1145" spans="10:27">
      <c r="J1145" s="210"/>
      <c r="K1145" s="210"/>
      <c r="L1145" s="210"/>
      <c r="M1145" s="210"/>
      <c r="N1145" s="210"/>
      <c r="O1145" s="210"/>
      <c r="P1145" s="210"/>
      <c r="Q1145" s="210"/>
      <c r="R1145" s="210"/>
      <c r="S1145" s="210"/>
      <c r="T1145" s="210"/>
      <c r="U1145" s="210"/>
      <c r="V1145" s="210"/>
      <c r="W1145" s="210"/>
      <c r="X1145" s="210"/>
      <c r="Y1145" s="210"/>
      <c r="Z1145" s="210"/>
      <c r="AA1145" s="210"/>
    </row>
    <row r="1146" spans="10:27">
      <c r="J1146" s="210"/>
      <c r="K1146" s="210"/>
      <c r="L1146" s="210"/>
      <c r="M1146" s="210"/>
      <c r="N1146" s="210"/>
      <c r="O1146" s="210"/>
      <c r="P1146" s="210"/>
      <c r="Q1146" s="210"/>
      <c r="R1146" s="210"/>
      <c r="S1146" s="210"/>
      <c r="T1146" s="210"/>
      <c r="U1146" s="210"/>
      <c r="V1146" s="210"/>
      <c r="W1146" s="210"/>
      <c r="X1146" s="210"/>
      <c r="Y1146" s="210"/>
      <c r="Z1146" s="210"/>
      <c r="AA1146" s="210"/>
    </row>
    <row r="1147" spans="10:27">
      <c r="J1147" s="210"/>
      <c r="K1147" s="210"/>
      <c r="L1147" s="210"/>
      <c r="M1147" s="210"/>
      <c r="N1147" s="210"/>
      <c r="O1147" s="210"/>
      <c r="P1147" s="210"/>
      <c r="Q1147" s="210"/>
      <c r="R1147" s="210"/>
      <c r="S1147" s="210"/>
      <c r="T1147" s="210"/>
      <c r="U1147" s="210"/>
      <c r="V1147" s="210"/>
      <c r="W1147" s="210"/>
      <c r="X1147" s="210"/>
      <c r="Y1147" s="210"/>
      <c r="Z1147" s="210"/>
      <c r="AA1147" s="210"/>
    </row>
    <row r="1148" spans="10:27">
      <c r="J1148" s="210"/>
      <c r="K1148" s="210"/>
      <c r="L1148" s="210"/>
      <c r="M1148" s="210"/>
      <c r="N1148" s="210"/>
      <c r="O1148" s="210"/>
      <c r="P1148" s="210"/>
      <c r="Q1148" s="210"/>
      <c r="R1148" s="210"/>
      <c r="S1148" s="210"/>
      <c r="T1148" s="210"/>
      <c r="U1148" s="210"/>
      <c r="V1148" s="210"/>
      <c r="W1148" s="210"/>
      <c r="X1148" s="210"/>
      <c r="Y1148" s="210"/>
      <c r="Z1148" s="210"/>
      <c r="AA1148" s="210"/>
    </row>
    <row r="1149" spans="10:27">
      <c r="J1149" s="210"/>
      <c r="K1149" s="210"/>
      <c r="L1149" s="210"/>
      <c r="M1149" s="210"/>
      <c r="N1149" s="210"/>
      <c r="O1149" s="210"/>
      <c r="P1149" s="210"/>
      <c r="Q1149" s="210"/>
      <c r="R1149" s="210"/>
      <c r="S1149" s="210"/>
      <c r="T1149" s="210"/>
      <c r="U1149" s="210"/>
      <c r="V1149" s="210"/>
      <c r="W1149" s="210"/>
      <c r="X1149" s="210"/>
      <c r="Y1149" s="210"/>
      <c r="Z1149" s="210"/>
      <c r="AA1149" s="210"/>
    </row>
    <row r="1150" spans="10:27">
      <c r="J1150" s="210"/>
      <c r="K1150" s="210"/>
      <c r="L1150" s="210"/>
      <c r="M1150" s="210"/>
      <c r="N1150" s="210"/>
      <c r="O1150" s="210"/>
      <c r="P1150" s="210"/>
      <c r="Q1150" s="210"/>
      <c r="R1150" s="210"/>
      <c r="S1150" s="210"/>
      <c r="T1150" s="210"/>
      <c r="U1150" s="210"/>
      <c r="V1150" s="210"/>
      <c r="W1150" s="210"/>
      <c r="X1150" s="210"/>
      <c r="Y1150" s="210"/>
      <c r="Z1150" s="210"/>
      <c r="AA1150" s="210"/>
    </row>
    <row r="1151" spans="10:27">
      <c r="J1151" s="210"/>
      <c r="K1151" s="210"/>
      <c r="L1151" s="210"/>
      <c r="M1151" s="210"/>
      <c r="N1151" s="210"/>
      <c r="O1151" s="210"/>
      <c r="P1151" s="210"/>
      <c r="Q1151" s="210"/>
      <c r="R1151" s="210"/>
      <c r="S1151" s="210"/>
      <c r="T1151" s="210"/>
      <c r="U1151" s="210"/>
      <c r="V1151" s="210"/>
      <c r="W1151" s="210"/>
      <c r="X1151" s="210"/>
      <c r="Y1151" s="210"/>
      <c r="Z1151" s="210"/>
      <c r="AA1151" s="210"/>
    </row>
    <row r="1152" spans="10:27">
      <c r="J1152" s="210"/>
      <c r="K1152" s="210"/>
      <c r="L1152" s="210"/>
      <c r="M1152" s="210"/>
      <c r="N1152" s="210"/>
      <c r="O1152" s="210"/>
      <c r="P1152" s="210"/>
      <c r="Q1152" s="210"/>
      <c r="R1152" s="210"/>
      <c r="S1152" s="210"/>
      <c r="T1152" s="210"/>
      <c r="U1152" s="210"/>
      <c r="V1152" s="210"/>
      <c r="W1152" s="210"/>
      <c r="X1152" s="210"/>
      <c r="Y1152" s="210"/>
      <c r="Z1152" s="210"/>
      <c r="AA1152" s="210"/>
    </row>
    <row r="1153" spans="10:27">
      <c r="J1153" s="210"/>
      <c r="K1153" s="210"/>
      <c r="L1153" s="210"/>
      <c r="M1153" s="210"/>
      <c r="N1153" s="210"/>
      <c r="O1153" s="210"/>
      <c r="P1153" s="210"/>
      <c r="Q1153" s="210"/>
      <c r="R1153" s="210"/>
      <c r="S1153" s="210"/>
      <c r="T1153" s="210"/>
      <c r="U1153" s="210"/>
      <c r="V1153" s="210"/>
      <c r="W1153" s="210"/>
      <c r="X1153" s="210"/>
      <c r="Y1153" s="210"/>
      <c r="Z1153" s="210"/>
      <c r="AA1153" s="210"/>
    </row>
    <row r="1154" spans="10:27">
      <c r="J1154" s="210"/>
      <c r="K1154" s="210"/>
      <c r="L1154" s="210"/>
      <c r="M1154" s="210"/>
      <c r="N1154" s="210"/>
      <c r="O1154" s="210"/>
      <c r="P1154" s="210"/>
      <c r="Q1154" s="210"/>
      <c r="R1154" s="210"/>
      <c r="S1154" s="210"/>
      <c r="T1154" s="210"/>
      <c r="U1154" s="210"/>
      <c r="V1154" s="210"/>
      <c r="W1154" s="210"/>
      <c r="X1154" s="210"/>
      <c r="Y1154" s="210"/>
      <c r="Z1154" s="210"/>
      <c r="AA1154" s="210"/>
    </row>
    <row r="1155" spans="10:27">
      <c r="J1155" s="210"/>
      <c r="K1155" s="210"/>
      <c r="L1155" s="210"/>
      <c r="M1155" s="210"/>
      <c r="N1155" s="210"/>
      <c r="O1155" s="210"/>
      <c r="P1155" s="210"/>
      <c r="Q1155" s="210"/>
      <c r="R1155" s="210"/>
      <c r="S1155" s="210"/>
      <c r="T1155" s="210"/>
      <c r="U1155" s="210"/>
      <c r="V1155" s="210"/>
      <c r="W1155" s="210"/>
      <c r="X1155" s="210"/>
      <c r="Y1155" s="210"/>
      <c r="Z1155" s="210"/>
      <c r="AA1155" s="210"/>
    </row>
    <row r="1156" spans="10:27">
      <c r="J1156" s="210"/>
      <c r="K1156" s="210"/>
      <c r="L1156" s="210"/>
      <c r="M1156" s="210"/>
      <c r="N1156" s="210"/>
      <c r="O1156" s="210"/>
      <c r="P1156" s="210"/>
      <c r="Q1156" s="210"/>
      <c r="R1156" s="210"/>
      <c r="S1156" s="210"/>
      <c r="T1156" s="210"/>
      <c r="U1156" s="210"/>
      <c r="V1156" s="210"/>
      <c r="W1156" s="210"/>
      <c r="X1156" s="210"/>
      <c r="Y1156" s="210"/>
      <c r="Z1156" s="210"/>
      <c r="AA1156" s="210"/>
    </row>
    <row r="1157" spans="10:27">
      <c r="J1157" s="210"/>
      <c r="K1157" s="210"/>
      <c r="L1157" s="210"/>
      <c r="M1157" s="210"/>
      <c r="N1157" s="210"/>
      <c r="O1157" s="210"/>
      <c r="P1157" s="210"/>
      <c r="Q1157" s="210"/>
      <c r="R1157" s="210"/>
      <c r="S1157" s="210"/>
      <c r="T1157" s="210"/>
      <c r="U1157" s="210"/>
      <c r="V1157" s="210"/>
      <c r="W1157" s="210"/>
      <c r="X1157" s="210"/>
      <c r="Y1157" s="210"/>
      <c r="Z1157" s="210"/>
      <c r="AA1157" s="210"/>
    </row>
    <row r="1158" spans="10:27">
      <c r="J1158" s="210"/>
      <c r="K1158" s="210"/>
      <c r="L1158" s="210"/>
      <c r="M1158" s="210"/>
      <c r="N1158" s="210"/>
      <c r="O1158" s="210"/>
      <c r="P1158" s="210"/>
      <c r="Q1158" s="210"/>
      <c r="R1158" s="210"/>
      <c r="S1158" s="210"/>
      <c r="T1158" s="210"/>
      <c r="U1158" s="210"/>
      <c r="V1158" s="210"/>
      <c r="W1158" s="210"/>
      <c r="X1158" s="210"/>
      <c r="Y1158" s="210"/>
      <c r="Z1158" s="210"/>
      <c r="AA1158" s="210"/>
    </row>
    <row r="1159" spans="10:27">
      <c r="J1159" s="210"/>
      <c r="K1159" s="210"/>
      <c r="L1159" s="210"/>
      <c r="M1159" s="210"/>
      <c r="N1159" s="210"/>
      <c r="O1159" s="210"/>
      <c r="P1159" s="210"/>
      <c r="Q1159" s="210"/>
      <c r="R1159" s="210"/>
      <c r="S1159" s="210"/>
      <c r="T1159" s="210"/>
      <c r="U1159" s="210"/>
      <c r="V1159" s="210"/>
      <c r="W1159" s="210"/>
      <c r="X1159" s="210"/>
      <c r="Y1159" s="210"/>
      <c r="Z1159" s="210"/>
      <c r="AA1159" s="210"/>
    </row>
    <row r="1160" spans="10:27">
      <c r="J1160" s="210"/>
      <c r="K1160" s="210"/>
      <c r="L1160" s="210"/>
      <c r="M1160" s="210"/>
      <c r="N1160" s="210"/>
      <c r="O1160" s="210"/>
      <c r="P1160" s="210"/>
      <c r="Q1160" s="210"/>
      <c r="R1160" s="210"/>
      <c r="S1160" s="210"/>
      <c r="T1160" s="210"/>
      <c r="U1160" s="210"/>
      <c r="V1160" s="210"/>
      <c r="W1160" s="210"/>
      <c r="X1160" s="210"/>
      <c r="Y1160" s="210"/>
      <c r="Z1160" s="210"/>
      <c r="AA1160" s="210"/>
    </row>
    <row r="1161" spans="10:27">
      <c r="J1161" s="210"/>
      <c r="K1161" s="210"/>
      <c r="L1161" s="210"/>
      <c r="M1161" s="210"/>
      <c r="N1161" s="210"/>
      <c r="O1161" s="210"/>
      <c r="P1161" s="210"/>
      <c r="Q1161" s="210"/>
      <c r="R1161" s="210"/>
      <c r="S1161" s="210"/>
      <c r="T1161" s="210"/>
      <c r="U1161" s="210"/>
      <c r="V1161" s="210"/>
      <c r="W1161" s="210"/>
      <c r="X1161" s="210"/>
      <c r="Y1161" s="210"/>
      <c r="Z1161" s="210"/>
      <c r="AA1161" s="210"/>
    </row>
    <row r="1162" spans="10:27">
      <c r="J1162" s="210"/>
      <c r="K1162" s="210"/>
      <c r="L1162" s="210"/>
      <c r="M1162" s="210"/>
      <c r="N1162" s="210"/>
      <c r="O1162" s="210"/>
      <c r="P1162" s="210"/>
      <c r="Q1162" s="210"/>
      <c r="R1162" s="210"/>
      <c r="S1162" s="210"/>
      <c r="T1162" s="210"/>
      <c r="U1162" s="210"/>
      <c r="V1162" s="210"/>
      <c r="W1162" s="210"/>
      <c r="X1162" s="210"/>
      <c r="Y1162" s="210"/>
      <c r="Z1162" s="210"/>
      <c r="AA1162" s="210"/>
    </row>
    <row r="1163" spans="10:27">
      <c r="J1163" s="210"/>
      <c r="K1163" s="210"/>
      <c r="L1163" s="210"/>
      <c r="M1163" s="210"/>
      <c r="N1163" s="210"/>
      <c r="O1163" s="210"/>
      <c r="P1163" s="210"/>
      <c r="Q1163" s="210"/>
      <c r="R1163" s="210"/>
      <c r="S1163" s="210"/>
      <c r="T1163" s="210"/>
      <c r="U1163" s="210"/>
      <c r="V1163" s="210"/>
      <c r="W1163" s="210"/>
      <c r="X1163" s="210"/>
      <c r="Y1163" s="210"/>
      <c r="Z1163" s="210"/>
      <c r="AA1163" s="210"/>
    </row>
    <row r="1164" spans="10:27">
      <c r="J1164" s="210"/>
      <c r="K1164" s="210"/>
      <c r="L1164" s="210"/>
      <c r="M1164" s="210"/>
      <c r="N1164" s="210"/>
      <c r="O1164" s="210"/>
      <c r="P1164" s="210"/>
      <c r="Q1164" s="210"/>
      <c r="R1164" s="210"/>
      <c r="S1164" s="210"/>
      <c r="T1164" s="210"/>
      <c r="U1164" s="210"/>
      <c r="V1164" s="210"/>
      <c r="W1164" s="210"/>
      <c r="X1164" s="210"/>
      <c r="Y1164" s="210"/>
      <c r="Z1164" s="210"/>
      <c r="AA1164" s="210"/>
    </row>
    <row r="1165" spans="10:27">
      <c r="J1165" s="210"/>
      <c r="K1165" s="210"/>
      <c r="L1165" s="210"/>
      <c r="M1165" s="210"/>
      <c r="N1165" s="210"/>
      <c r="O1165" s="210"/>
      <c r="P1165" s="210"/>
      <c r="Q1165" s="210"/>
      <c r="R1165" s="210"/>
      <c r="S1165" s="210"/>
      <c r="T1165" s="210"/>
      <c r="U1165" s="210"/>
      <c r="V1165" s="210"/>
      <c r="W1165" s="210"/>
      <c r="X1165" s="210"/>
      <c r="Y1165" s="210"/>
      <c r="Z1165" s="210"/>
      <c r="AA1165" s="210"/>
    </row>
    <row r="1166" spans="10:27">
      <c r="J1166" s="210"/>
      <c r="K1166" s="210"/>
      <c r="L1166" s="210"/>
      <c r="M1166" s="210"/>
      <c r="N1166" s="210"/>
      <c r="O1166" s="210"/>
      <c r="P1166" s="210"/>
      <c r="Q1166" s="210"/>
      <c r="R1166" s="210"/>
      <c r="S1166" s="210"/>
      <c r="T1166" s="210"/>
      <c r="U1166" s="210"/>
      <c r="V1166" s="210"/>
      <c r="W1166" s="210"/>
      <c r="X1166" s="210"/>
      <c r="Y1166" s="210"/>
      <c r="Z1166" s="210"/>
      <c r="AA1166" s="210"/>
    </row>
    <row r="1167" spans="10:27">
      <c r="J1167" s="210"/>
      <c r="K1167" s="210"/>
      <c r="L1167" s="210"/>
      <c r="M1167" s="210"/>
      <c r="N1167" s="210"/>
      <c r="O1167" s="210"/>
      <c r="P1167" s="210"/>
      <c r="Q1167" s="210"/>
      <c r="R1167" s="210"/>
      <c r="S1167" s="210"/>
      <c r="T1167" s="210"/>
      <c r="U1167" s="210"/>
      <c r="V1167" s="210"/>
      <c r="W1167" s="210"/>
      <c r="X1167" s="210"/>
      <c r="Y1167" s="210"/>
      <c r="Z1167" s="210"/>
      <c r="AA1167" s="210"/>
    </row>
    <row r="1168" spans="10:27">
      <c r="J1168" s="210"/>
      <c r="K1168" s="210"/>
      <c r="L1168" s="210"/>
      <c r="M1168" s="210"/>
      <c r="N1168" s="210"/>
      <c r="O1168" s="210"/>
      <c r="P1168" s="210"/>
      <c r="Q1168" s="210"/>
      <c r="R1168" s="210"/>
      <c r="S1168" s="210"/>
      <c r="T1168" s="210"/>
      <c r="U1168" s="210"/>
      <c r="V1168" s="210"/>
      <c r="W1168" s="210"/>
      <c r="X1168" s="210"/>
      <c r="Y1168" s="210"/>
      <c r="Z1168" s="210"/>
      <c r="AA1168" s="210"/>
    </row>
    <row r="1169" spans="10:27">
      <c r="J1169" s="210"/>
      <c r="K1169" s="210"/>
      <c r="L1169" s="210"/>
      <c r="M1169" s="210"/>
      <c r="N1169" s="210"/>
      <c r="O1169" s="210"/>
      <c r="P1169" s="210"/>
      <c r="Q1169" s="210"/>
      <c r="R1169" s="210"/>
      <c r="S1169" s="210"/>
      <c r="T1169" s="210"/>
      <c r="U1169" s="210"/>
      <c r="V1169" s="210"/>
      <c r="W1169" s="210"/>
      <c r="X1169" s="210"/>
      <c r="Y1169" s="210"/>
      <c r="Z1169" s="210"/>
      <c r="AA1169" s="210"/>
    </row>
    <row r="1170" spans="10:27">
      <c r="J1170" s="210"/>
      <c r="K1170" s="210"/>
      <c r="L1170" s="210"/>
      <c r="M1170" s="210"/>
      <c r="N1170" s="210"/>
      <c r="O1170" s="210"/>
      <c r="P1170" s="210"/>
      <c r="Q1170" s="210"/>
      <c r="R1170" s="210"/>
      <c r="S1170" s="210"/>
      <c r="T1170" s="210"/>
      <c r="U1170" s="210"/>
      <c r="V1170" s="210"/>
      <c r="W1170" s="210"/>
      <c r="X1170" s="210"/>
      <c r="Y1170" s="210"/>
      <c r="Z1170" s="210"/>
      <c r="AA1170" s="210"/>
    </row>
    <row r="1171" spans="10:27">
      <c r="J1171" s="210"/>
      <c r="K1171" s="210"/>
      <c r="L1171" s="210"/>
      <c r="M1171" s="210"/>
      <c r="N1171" s="210"/>
      <c r="O1171" s="210"/>
      <c r="P1171" s="210"/>
      <c r="Q1171" s="210"/>
      <c r="R1171" s="210"/>
      <c r="S1171" s="210"/>
      <c r="T1171" s="210"/>
      <c r="U1171" s="210"/>
      <c r="V1171" s="210"/>
      <c r="W1171" s="210"/>
      <c r="X1171" s="210"/>
      <c r="Y1171" s="210"/>
      <c r="Z1171" s="210"/>
      <c r="AA1171" s="210"/>
    </row>
    <row r="1172" spans="10:27">
      <c r="J1172" s="210"/>
      <c r="K1172" s="210"/>
      <c r="L1172" s="210"/>
      <c r="M1172" s="210"/>
      <c r="N1172" s="210"/>
      <c r="O1172" s="210"/>
      <c r="P1172" s="210"/>
      <c r="Q1172" s="210"/>
      <c r="R1172" s="210"/>
      <c r="S1172" s="210"/>
      <c r="T1172" s="210"/>
      <c r="U1172" s="210"/>
      <c r="V1172" s="210"/>
      <c r="W1172" s="210"/>
      <c r="X1172" s="210"/>
      <c r="Y1172" s="210"/>
      <c r="Z1172" s="210"/>
      <c r="AA1172" s="210"/>
    </row>
    <row r="1173" spans="10:27">
      <c r="J1173" s="210"/>
      <c r="K1173" s="210"/>
      <c r="L1173" s="210"/>
      <c r="M1173" s="210"/>
      <c r="N1173" s="210"/>
      <c r="O1173" s="210"/>
      <c r="P1173" s="210"/>
      <c r="Q1173" s="210"/>
      <c r="R1173" s="210"/>
      <c r="S1173" s="210"/>
      <c r="T1173" s="210"/>
      <c r="U1173" s="210"/>
      <c r="V1173" s="210"/>
      <c r="W1173" s="210"/>
      <c r="X1173" s="210"/>
      <c r="Y1173" s="210"/>
      <c r="Z1173" s="210"/>
      <c r="AA1173" s="210"/>
    </row>
    <row r="1174" spans="10:27">
      <c r="J1174" s="210"/>
      <c r="K1174" s="210"/>
      <c r="L1174" s="210"/>
      <c r="M1174" s="210"/>
      <c r="N1174" s="210"/>
      <c r="O1174" s="210"/>
      <c r="P1174" s="210"/>
      <c r="Q1174" s="210"/>
      <c r="R1174" s="210"/>
      <c r="S1174" s="210"/>
      <c r="T1174" s="210"/>
      <c r="U1174" s="210"/>
      <c r="V1174" s="210"/>
      <c r="W1174" s="210"/>
      <c r="X1174" s="210"/>
      <c r="Y1174" s="210"/>
      <c r="Z1174" s="210"/>
      <c r="AA1174" s="210"/>
    </row>
    <row r="1175" spans="10:27">
      <c r="J1175" s="210"/>
      <c r="K1175" s="210"/>
      <c r="L1175" s="210"/>
      <c r="M1175" s="210"/>
      <c r="N1175" s="210"/>
      <c r="O1175" s="210"/>
      <c r="P1175" s="210"/>
      <c r="Q1175" s="210"/>
      <c r="R1175" s="210"/>
      <c r="S1175" s="210"/>
      <c r="T1175" s="210"/>
      <c r="U1175" s="210"/>
      <c r="V1175" s="210"/>
      <c r="W1175" s="210"/>
      <c r="X1175" s="210"/>
      <c r="Y1175" s="210"/>
      <c r="Z1175" s="210"/>
      <c r="AA1175" s="210"/>
    </row>
    <row r="1176" spans="10:27">
      <c r="J1176" s="210"/>
      <c r="K1176" s="210"/>
      <c r="L1176" s="210"/>
      <c r="M1176" s="210"/>
      <c r="N1176" s="210"/>
      <c r="O1176" s="210"/>
      <c r="P1176" s="210"/>
      <c r="Q1176" s="210"/>
      <c r="R1176" s="210"/>
      <c r="S1176" s="210"/>
      <c r="T1176" s="210"/>
      <c r="U1176" s="210"/>
      <c r="V1176" s="210"/>
      <c r="W1176" s="210"/>
      <c r="X1176" s="210"/>
      <c r="Y1176" s="210"/>
      <c r="Z1176" s="210"/>
      <c r="AA1176" s="210"/>
    </row>
    <row r="1177" spans="10:27">
      <c r="J1177" s="210"/>
      <c r="K1177" s="210"/>
      <c r="L1177" s="210"/>
      <c r="M1177" s="210"/>
      <c r="N1177" s="210"/>
      <c r="O1177" s="210"/>
      <c r="P1177" s="210"/>
      <c r="Q1177" s="210"/>
      <c r="R1177" s="210"/>
      <c r="S1177" s="210"/>
      <c r="T1177" s="210"/>
      <c r="U1177" s="210"/>
      <c r="V1177" s="210"/>
      <c r="W1177" s="210"/>
      <c r="X1177" s="210"/>
      <c r="Y1177" s="210"/>
      <c r="Z1177" s="210"/>
      <c r="AA1177" s="210"/>
    </row>
    <row r="1178" spans="10:27">
      <c r="J1178" s="210"/>
      <c r="K1178" s="210"/>
      <c r="L1178" s="210"/>
      <c r="M1178" s="210"/>
      <c r="N1178" s="210"/>
      <c r="O1178" s="210"/>
      <c r="P1178" s="210"/>
      <c r="Q1178" s="210"/>
      <c r="R1178" s="210"/>
      <c r="S1178" s="210"/>
      <c r="T1178" s="210"/>
      <c r="U1178" s="210"/>
      <c r="V1178" s="210"/>
      <c r="W1178" s="210"/>
      <c r="X1178" s="210"/>
      <c r="Y1178" s="210"/>
      <c r="Z1178" s="210"/>
      <c r="AA1178" s="210"/>
    </row>
    <row r="1179" spans="10:27">
      <c r="J1179" s="210"/>
      <c r="K1179" s="210"/>
      <c r="L1179" s="210"/>
      <c r="M1179" s="210"/>
      <c r="N1179" s="210"/>
      <c r="O1179" s="210"/>
      <c r="P1179" s="210"/>
      <c r="Q1179" s="210"/>
      <c r="R1179" s="210"/>
      <c r="S1179" s="210"/>
      <c r="T1179" s="210"/>
      <c r="U1179" s="210"/>
      <c r="V1179" s="210"/>
      <c r="W1179" s="210"/>
      <c r="X1179" s="210"/>
      <c r="Y1179" s="210"/>
      <c r="Z1179" s="210"/>
      <c r="AA1179" s="210"/>
    </row>
    <row r="1180" spans="10:27">
      <c r="J1180" s="210"/>
      <c r="K1180" s="210"/>
      <c r="L1180" s="210"/>
      <c r="M1180" s="210"/>
      <c r="N1180" s="210"/>
      <c r="O1180" s="210"/>
      <c r="P1180" s="210"/>
      <c r="Q1180" s="210"/>
      <c r="R1180" s="210"/>
      <c r="S1180" s="210"/>
      <c r="T1180" s="210"/>
      <c r="U1180" s="210"/>
      <c r="V1180" s="210"/>
      <c r="W1180" s="210"/>
      <c r="X1180" s="210"/>
      <c r="Y1180" s="210"/>
      <c r="Z1180" s="210"/>
      <c r="AA1180" s="210"/>
    </row>
    <row r="1181" spans="10:27">
      <c r="J1181" s="210"/>
      <c r="K1181" s="210"/>
      <c r="L1181" s="210"/>
      <c r="M1181" s="210"/>
      <c r="N1181" s="210"/>
      <c r="O1181" s="210"/>
      <c r="P1181" s="210"/>
      <c r="Q1181" s="210"/>
      <c r="R1181" s="210"/>
      <c r="S1181" s="210"/>
      <c r="T1181" s="210"/>
      <c r="U1181" s="210"/>
      <c r="V1181" s="210"/>
      <c r="W1181" s="210"/>
      <c r="X1181" s="210"/>
      <c r="Y1181" s="210"/>
      <c r="Z1181" s="210"/>
      <c r="AA1181" s="210"/>
    </row>
    <row r="1182" spans="10:27">
      <c r="J1182" s="210"/>
      <c r="K1182" s="210"/>
      <c r="L1182" s="210"/>
      <c r="M1182" s="210"/>
      <c r="N1182" s="210"/>
      <c r="O1182" s="210"/>
      <c r="P1182" s="210"/>
      <c r="Q1182" s="210"/>
      <c r="R1182" s="210"/>
      <c r="S1182" s="210"/>
      <c r="T1182" s="210"/>
      <c r="U1182" s="210"/>
      <c r="V1182" s="210"/>
      <c r="W1182" s="210"/>
      <c r="X1182" s="210"/>
      <c r="Y1182" s="210"/>
      <c r="Z1182" s="210"/>
      <c r="AA1182" s="210"/>
    </row>
    <row r="1183" spans="10:27">
      <c r="J1183" s="210"/>
      <c r="K1183" s="210"/>
      <c r="L1183" s="210"/>
      <c r="M1183" s="210"/>
      <c r="N1183" s="210"/>
      <c r="O1183" s="210"/>
      <c r="P1183" s="210"/>
      <c r="Q1183" s="210"/>
      <c r="R1183" s="210"/>
      <c r="S1183" s="210"/>
      <c r="T1183" s="210"/>
      <c r="U1183" s="210"/>
      <c r="V1183" s="210"/>
      <c r="W1183" s="210"/>
      <c r="X1183" s="210"/>
      <c r="Y1183" s="210"/>
      <c r="Z1183" s="210"/>
      <c r="AA1183" s="210"/>
    </row>
    <row r="1184" spans="10:27">
      <c r="J1184" s="210"/>
      <c r="K1184" s="210"/>
      <c r="L1184" s="210"/>
      <c r="M1184" s="210"/>
      <c r="N1184" s="210"/>
      <c r="O1184" s="210"/>
      <c r="P1184" s="210"/>
      <c r="Q1184" s="210"/>
      <c r="R1184" s="210"/>
      <c r="S1184" s="210"/>
      <c r="T1184" s="210"/>
      <c r="U1184" s="210"/>
      <c r="V1184" s="210"/>
      <c r="W1184" s="210"/>
      <c r="X1184" s="210"/>
      <c r="Y1184" s="210"/>
      <c r="Z1184" s="210"/>
      <c r="AA1184" s="210"/>
    </row>
    <row r="1185" spans="10:27">
      <c r="J1185" s="210"/>
      <c r="K1185" s="210"/>
      <c r="L1185" s="210"/>
      <c r="M1185" s="210"/>
      <c r="N1185" s="210"/>
      <c r="O1185" s="210"/>
      <c r="P1185" s="210"/>
      <c r="Q1185" s="210"/>
      <c r="R1185" s="210"/>
      <c r="S1185" s="210"/>
      <c r="T1185" s="210"/>
      <c r="U1185" s="210"/>
      <c r="V1185" s="210"/>
      <c r="W1185" s="210"/>
      <c r="X1185" s="210"/>
      <c r="Y1185" s="210"/>
      <c r="Z1185" s="210"/>
      <c r="AA1185" s="210"/>
    </row>
    <row r="1186" spans="10:27">
      <c r="J1186" s="210"/>
      <c r="K1186" s="210"/>
      <c r="L1186" s="210"/>
      <c r="M1186" s="210"/>
      <c r="N1186" s="210"/>
      <c r="O1186" s="210"/>
      <c r="P1186" s="210"/>
      <c r="Q1186" s="210"/>
      <c r="R1186" s="210"/>
      <c r="S1186" s="210"/>
      <c r="T1186" s="210"/>
      <c r="U1186" s="210"/>
      <c r="V1186" s="210"/>
      <c r="W1186" s="210"/>
      <c r="X1186" s="210"/>
      <c r="Y1186" s="210"/>
      <c r="Z1186" s="210"/>
      <c r="AA1186" s="210"/>
    </row>
    <row r="1187" spans="10:27">
      <c r="J1187" s="210"/>
      <c r="K1187" s="210"/>
      <c r="L1187" s="210"/>
      <c r="M1187" s="210"/>
      <c r="N1187" s="210"/>
      <c r="O1187" s="210"/>
      <c r="P1187" s="210"/>
      <c r="Q1187" s="210"/>
      <c r="R1187" s="210"/>
      <c r="S1187" s="210"/>
      <c r="T1187" s="210"/>
      <c r="U1187" s="210"/>
      <c r="V1187" s="210"/>
      <c r="W1187" s="210"/>
      <c r="X1187" s="210"/>
      <c r="Y1187" s="210"/>
      <c r="Z1187" s="210"/>
      <c r="AA1187" s="210"/>
    </row>
    <row r="1188" spans="10:27">
      <c r="J1188" s="210"/>
      <c r="K1188" s="210"/>
      <c r="L1188" s="210"/>
      <c r="M1188" s="210"/>
      <c r="N1188" s="210"/>
      <c r="O1188" s="210"/>
      <c r="P1188" s="210"/>
      <c r="Q1188" s="210"/>
      <c r="R1188" s="210"/>
      <c r="S1188" s="210"/>
      <c r="T1188" s="210"/>
      <c r="U1188" s="210"/>
      <c r="V1188" s="210"/>
      <c r="W1188" s="210"/>
      <c r="X1188" s="210"/>
      <c r="Y1188" s="210"/>
      <c r="Z1188" s="210"/>
      <c r="AA1188" s="210"/>
    </row>
    <row r="1189" spans="10:27">
      <c r="J1189" s="210"/>
      <c r="K1189" s="210"/>
      <c r="L1189" s="210"/>
      <c r="M1189" s="210"/>
      <c r="N1189" s="210"/>
      <c r="O1189" s="210"/>
      <c r="P1189" s="210"/>
      <c r="Q1189" s="210"/>
      <c r="R1189" s="210"/>
      <c r="S1189" s="210"/>
      <c r="T1189" s="210"/>
      <c r="U1189" s="210"/>
      <c r="V1189" s="210"/>
      <c r="W1189" s="210"/>
      <c r="X1189" s="210"/>
      <c r="Y1189" s="210"/>
      <c r="Z1189" s="210"/>
      <c r="AA1189" s="210"/>
    </row>
    <row r="1190" spans="10:27">
      <c r="J1190" s="210"/>
      <c r="K1190" s="210"/>
      <c r="L1190" s="210"/>
      <c r="M1190" s="210"/>
      <c r="N1190" s="210"/>
      <c r="O1190" s="210"/>
      <c r="P1190" s="210"/>
      <c r="Q1190" s="210"/>
      <c r="R1190" s="210"/>
      <c r="S1190" s="210"/>
      <c r="T1190" s="210"/>
      <c r="U1190" s="210"/>
      <c r="V1190" s="210"/>
      <c r="W1190" s="210"/>
      <c r="X1190" s="210"/>
      <c r="Y1190" s="210"/>
      <c r="Z1190" s="210"/>
      <c r="AA1190" s="210"/>
    </row>
    <row r="1191" spans="10:27">
      <c r="J1191" s="210"/>
      <c r="K1191" s="210"/>
      <c r="L1191" s="210"/>
      <c r="M1191" s="210"/>
      <c r="N1191" s="210"/>
      <c r="O1191" s="210"/>
      <c r="P1191" s="210"/>
      <c r="Q1191" s="210"/>
      <c r="R1191" s="210"/>
      <c r="S1191" s="210"/>
      <c r="T1191" s="210"/>
      <c r="U1191" s="210"/>
      <c r="V1191" s="210"/>
      <c r="W1191" s="210"/>
      <c r="X1191" s="210"/>
      <c r="Y1191" s="210"/>
      <c r="Z1191" s="210"/>
      <c r="AA1191" s="210"/>
    </row>
    <row r="1192" spans="10:27">
      <c r="J1192" s="210"/>
      <c r="K1192" s="210"/>
      <c r="L1192" s="210"/>
      <c r="M1192" s="210"/>
      <c r="N1192" s="210"/>
      <c r="O1192" s="210"/>
      <c r="P1192" s="210"/>
      <c r="Q1192" s="210"/>
      <c r="R1192" s="210"/>
      <c r="S1192" s="210"/>
      <c r="T1192" s="210"/>
      <c r="U1192" s="210"/>
      <c r="V1192" s="210"/>
      <c r="W1192" s="210"/>
      <c r="X1192" s="210"/>
      <c r="Y1192" s="210"/>
      <c r="Z1192" s="210"/>
      <c r="AA1192" s="210"/>
    </row>
    <row r="1193" spans="10:27">
      <c r="J1193" s="210"/>
      <c r="K1193" s="210"/>
      <c r="L1193" s="210"/>
      <c r="M1193" s="210"/>
      <c r="N1193" s="210"/>
      <c r="O1193" s="210"/>
      <c r="P1193" s="210"/>
      <c r="Q1193" s="210"/>
      <c r="R1193" s="210"/>
      <c r="S1193" s="210"/>
      <c r="T1193" s="210"/>
      <c r="U1193" s="210"/>
      <c r="V1193" s="210"/>
      <c r="W1193" s="210"/>
      <c r="X1193" s="210"/>
      <c r="Y1193" s="210"/>
      <c r="Z1193" s="210"/>
      <c r="AA1193" s="210"/>
    </row>
    <row r="1194" spans="10:27">
      <c r="J1194" s="210"/>
      <c r="K1194" s="210"/>
      <c r="L1194" s="210"/>
      <c r="M1194" s="210"/>
      <c r="N1194" s="210"/>
      <c r="O1194" s="210"/>
      <c r="P1194" s="210"/>
      <c r="Q1194" s="210"/>
      <c r="R1194" s="210"/>
      <c r="S1194" s="210"/>
      <c r="T1194" s="210"/>
      <c r="U1194" s="210"/>
      <c r="V1194" s="210"/>
      <c r="W1194" s="210"/>
      <c r="X1194" s="210"/>
      <c r="Y1194" s="210"/>
      <c r="Z1194" s="210"/>
      <c r="AA1194" s="210"/>
    </row>
    <row r="1195" spans="10:27">
      <c r="J1195" s="210"/>
      <c r="K1195" s="210"/>
      <c r="L1195" s="210"/>
      <c r="M1195" s="210"/>
      <c r="N1195" s="210"/>
      <c r="O1195" s="210"/>
      <c r="P1195" s="210"/>
      <c r="Q1195" s="210"/>
      <c r="R1195" s="210"/>
      <c r="S1195" s="210"/>
      <c r="T1195" s="210"/>
      <c r="U1195" s="210"/>
      <c r="V1195" s="210"/>
      <c r="W1195" s="210"/>
      <c r="X1195" s="210"/>
      <c r="Y1195" s="210"/>
      <c r="Z1195" s="210"/>
      <c r="AA1195" s="210"/>
    </row>
    <row r="1196" spans="10:27">
      <c r="J1196" s="210"/>
      <c r="K1196" s="210"/>
      <c r="L1196" s="210"/>
      <c r="M1196" s="210"/>
      <c r="N1196" s="210"/>
      <c r="O1196" s="210"/>
      <c r="P1196" s="210"/>
      <c r="Q1196" s="210"/>
      <c r="R1196" s="210"/>
      <c r="S1196" s="210"/>
      <c r="T1196" s="210"/>
      <c r="U1196" s="210"/>
      <c r="V1196" s="210"/>
      <c r="W1196" s="210"/>
      <c r="X1196" s="210"/>
      <c r="Y1196" s="210"/>
      <c r="Z1196" s="210"/>
      <c r="AA1196" s="210"/>
    </row>
    <row r="1197" spans="10:27">
      <c r="J1197" s="210"/>
      <c r="K1197" s="210"/>
      <c r="L1197" s="210"/>
      <c r="M1197" s="210"/>
      <c r="N1197" s="210"/>
      <c r="O1197" s="210"/>
      <c r="P1197" s="210"/>
      <c r="Q1197" s="210"/>
      <c r="R1197" s="210"/>
      <c r="S1197" s="210"/>
      <c r="T1197" s="210"/>
      <c r="U1197" s="210"/>
      <c r="V1197" s="210"/>
      <c r="W1197" s="210"/>
      <c r="X1197" s="210"/>
      <c r="Y1197" s="210"/>
      <c r="Z1197" s="210"/>
      <c r="AA1197" s="210"/>
    </row>
    <row r="1198" spans="10:27">
      <c r="J1198" s="210"/>
      <c r="K1198" s="210"/>
      <c r="L1198" s="210"/>
      <c r="M1198" s="210"/>
      <c r="N1198" s="210"/>
      <c r="O1198" s="210"/>
      <c r="P1198" s="210"/>
      <c r="Q1198" s="210"/>
      <c r="R1198" s="210"/>
      <c r="S1198" s="210"/>
      <c r="T1198" s="210"/>
      <c r="U1198" s="210"/>
      <c r="V1198" s="210"/>
      <c r="W1198" s="210"/>
      <c r="X1198" s="210"/>
      <c r="Y1198" s="210"/>
      <c r="Z1198" s="210"/>
      <c r="AA1198" s="210"/>
    </row>
    <row r="1199" spans="10:27">
      <c r="J1199" s="210"/>
      <c r="K1199" s="210"/>
      <c r="L1199" s="210"/>
      <c r="M1199" s="210"/>
      <c r="N1199" s="210"/>
      <c r="O1199" s="210"/>
      <c r="P1199" s="210"/>
      <c r="Q1199" s="210"/>
      <c r="R1199" s="210"/>
      <c r="S1199" s="210"/>
      <c r="T1199" s="210"/>
      <c r="U1199" s="210"/>
      <c r="V1199" s="210"/>
      <c r="W1199" s="210"/>
      <c r="X1199" s="210"/>
      <c r="Y1199" s="210"/>
      <c r="Z1199" s="210"/>
      <c r="AA1199" s="210"/>
    </row>
    <row r="1200" spans="10:27">
      <c r="J1200" s="210"/>
      <c r="K1200" s="210"/>
      <c r="L1200" s="210"/>
      <c r="M1200" s="210"/>
      <c r="N1200" s="210"/>
      <c r="O1200" s="210"/>
      <c r="P1200" s="210"/>
      <c r="Q1200" s="210"/>
      <c r="R1200" s="210"/>
      <c r="S1200" s="210"/>
      <c r="T1200" s="210"/>
      <c r="U1200" s="210"/>
      <c r="V1200" s="210"/>
      <c r="W1200" s="210"/>
      <c r="X1200" s="210"/>
      <c r="Y1200" s="210"/>
      <c r="Z1200" s="210"/>
      <c r="AA1200" s="210"/>
    </row>
    <row r="1201" spans="10:27">
      <c r="J1201" s="210"/>
      <c r="K1201" s="210"/>
      <c r="L1201" s="210"/>
      <c r="M1201" s="210"/>
      <c r="N1201" s="210"/>
      <c r="O1201" s="210"/>
      <c r="P1201" s="210"/>
      <c r="Q1201" s="210"/>
      <c r="R1201" s="210"/>
      <c r="S1201" s="210"/>
      <c r="T1201" s="210"/>
      <c r="U1201" s="210"/>
      <c r="V1201" s="210"/>
      <c r="W1201" s="210"/>
      <c r="X1201" s="210"/>
      <c r="Y1201" s="210"/>
      <c r="Z1201" s="210"/>
      <c r="AA1201" s="210"/>
    </row>
    <row r="1202" spans="10:27">
      <c r="J1202" s="210"/>
      <c r="K1202" s="210"/>
      <c r="L1202" s="210"/>
      <c r="M1202" s="210"/>
      <c r="N1202" s="210"/>
      <c r="O1202" s="210"/>
      <c r="P1202" s="210"/>
      <c r="Q1202" s="210"/>
      <c r="R1202" s="210"/>
      <c r="S1202" s="210"/>
      <c r="T1202" s="210"/>
      <c r="U1202" s="210"/>
      <c r="V1202" s="210"/>
      <c r="W1202" s="210"/>
      <c r="X1202" s="210"/>
      <c r="Y1202" s="210"/>
      <c r="Z1202" s="210"/>
      <c r="AA1202" s="210"/>
    </row>
    <row r="1203" spans="10:27">
      <c r="J1203" s="210"/>
      <c r="K1203" s="210"/>
      <c r="L1203" s="210"/>
      <c r="M1203" s="210"/>
      <c r="N1203" s="210"/>
      <c r="O1203" s="210"/>
      <c r="P1203" s="210"/>
      <c r="Q1203" s="210"/>
      <c r="R1203" s="210"/>
      <c r="S1203" s="210"/>
      <c r="T1203" s="210"/>
      <c r="U1203" s="210"/>
      <c r="V1203" s="210"/>
      <c r="W1203" s="210"/>
      <c r="X1203" s="210"/>
      <c r="Y1203" s="210"/>
      <c r="Z1203" s="210"/>
      <c r="AA1203" s="210"/>
    </row>
    <row r="1204" spans="10:27">
      <c r="J1204" s="210"/>
      <c r="K1204" s="210"/>
      <c r="L1204" s="210"/>
      <c r="M1204" s="210"/>
      <c r="N1204" s="210"/>
      <c r="O1204" s="210"/>
      <c r="P1204" s="210"/>
      <c r="Q1204" s="210"/>
      <c r="R1204" s="210"/>
      <c r="S1204" s="210"/>
      <c r="T1204" s="210"/>
      <c r="U1204" s="210"/>
      <c r="V1204" s="210"/>
      <c r="W1204" s="210"/>
      <c r="X1204" s="210"/>
      <c r="Y1204" s="210"/>
      <c r="Z1204" s="210"/>
      <c r="AA1204" s="210"/>
    </row>
    <row r="1205" spans="10:27">
      <c r="J1205" s="210"/>
      <c r="K1205" s="210"/>
      <c r="L1205" s="210"/>
      <c r="M1205" s="210"/>
      <c r="N1205" s="210"/>
      <c r="O1205" s="210"/>
      <c r="P1205" s="210"/>
      <c r="Q1205" s="210"/>
      <c r="R1205" s="210"/>
      <c r="S1205" s="210"/>
      <c r="T1205" s="210"/>
      <c r="U1205" s="210"/>
      <c r="V1205" s="210"/>
      <c r="W1205" s="210"/>
      <c r="X1205" s="210"/>
      <c r="Y1205" s="210"/>
      <c r="Z1205" s="210"/>
      <c r="AA1205" s="210"/>
    </row>
    <row r="1206" spans="10:27">
      <c r="J1206" s="210"/>
      <c r="K1206" s="210"/>
      <c r="L1206" s="210"/>
      <c r="M1206" s="210"/>
      <c r="N1206" s="210"/>
      <c r="O1206" s="210"/>
      <c r="P1206" s="210"/>
      <c r="Q1206" s="210"/>
      <c r="R1206" s="210"/>
      <c r="S1206" s="210"/>
      <c r="T1206" s="210"/>
      <c r="U1206" s="210"/>
      <c r="V1206" s="210"/>
      <c r="W1206" s="210"/>
      <c r="X1206" s="210"/>
      <c r="Y1206" s="210"/>
      <c r="Z1206" s="210"/>
      <c r="AA1206" s="210"/>
    </row>
    <row r="1207" spans="10:27">
      <c r="J1207" s="210"/>
      <c r="K1207" s="210"/>
      <c r="L1207" s="210"/>
      <c r="M1207" s="210"/>
      <c r="N1207" s="210"/>
      <c r="O1207" s="210"/>
      <c r="P1207" s="210"/>
      <c r="Q1207" s="210"/>
      <c r="R1207" s="210"/>
      <c r="S1207" s="210"/>
      <c r="T1207" s="210"/>
      <c r="U1207" s="210"/>
      <c r="V1207" s="210"/>
      <c r="W1207" s="210"/>
      <c r="X1207" s="210"/>
      <c r="Y1207" s="210"/>
      <c r="Z1207" s="210"/>
      <c r="AA1207" s="210"/>
    </row>
    <row r="1208" spans="10:27">
      <c r="J1208" s="210"/>
      <c r="K1208" s="210"/>
      <c r="L1208" s="210"/>
      <c r="M1208" s="210"/>
      <c r="N1208" s="210"/>
      <c r="O1208" s="210"/>
      <c r="P1208" s="210"/>
      <c r="Q1208" s="210"/>
      <c r="R1208" s="210"/>
      <c r="S1208" s="210"/>
      <c r="T1208" s="210"/>
      <c r="U1208" s="210"/>
      <c r="V1208" s="210"/>
      <c r="W1208" s="210"/>
      <c r="X1208" s="210"/>
      <c r="Y1208" s="210"/>
      <c r="Z1208" s="210"/>
      <c r="AA1208" s="210"/>
    </row>
    <row r="1209" spans="10:27">
      <c r="J1209" s="210"/>
      <c r="K1209" s="210"/>
      <c r="L1209" s="210"/>
      <c r="M1209" s="210"/>
      <c r="N1209" s="210"/>
      <c r="O1209" s="210"/>
      <c r="P1209" s="210"/>
      <c r="Q1209" s="210"/>
      <c r="R1209" s="210"/>
      <c r="S1209" s="210"/>
      <c r="T1209" s="210"/>
      <c r="U1209" s="210"/>
      <c r="V1209" s="210"/>
      <c r="W1209" s="210"/>
      <c r="X1209" s="210"/>
      <c r="Y1209" s="210"/>
      <c r="Z1209" s="210"/>
      <c r="AA1209" s="210"/>
    </row>
    <row r="1210" spans="10:27">
      <c r="J1210" s="210"/>
      <c r="K1210" s="210"/>
      <c r="L1210" s="210"/>
      <c r="M1210" s="210"/>
      <c r="N1210" s="210"/>
      <c r="O1210" s="210"/>
      <c r="P1210" s="210"/>
      <c r="Q1210" s="210"/>
      <c r="R1210" s="210"/>
      <c r="S1210" s="210"/>
      <c r="T1210" s="210"/>
      <c r="U1210" s="210"/>
      <c r="V1210" s="210"/>
      <c r="W1210" s="210"/>
      <c r="X1210" s="210"/>
      <c r="Y1210" s="210"/>
      <c r="Z1210" s="210"/>
      <c r="AA1210" s="210"/>
    </row>
    <row r="1211" spans="10:27">
      <c r="J1211" s="210"/>
      <c r="K1211" s="210"/>
      <c r="L1211" s="210"/>
      <c r="M1211" s="210"/>
      <c r="N1211" s="210"/>
      <c r="O1211" s="210"/>
      <c r="P1211" s="210"/>
      <c r="Q1211" s="210"/>
      <c r="R1211" s="210"/>
      <c r="S1211" s="210"/>
      <c r="T1211" s="210"/>
      <c r="U1211" s="210"/>
      <c r="V1211" s="210"/>
      <c r="W1211" s="210"/>
      <c r="X1211" s="210"/>
      <c r="Y1211" s="210"/>
      <c r="Z1211" s="210"/>
      <c r="AA1211" s="210"/>
    </row>
    <row r="1212" spans="10:27">
      <c r="J1212" s="210"/>
      <c r="K1212" s="210"/>
      <c r="L1212" s="210"/>
      <c r="M1212" s="210"/>
      <c r="N1212" s="210"/>
      <c r="O1212" s="210"/>
      <c r="P1212" s="210"/>
      <c r="Q1212" s="210"/>
      <c r="R1212" s="210"/>
      <c r="S1212" s="210"/>
      <c r="T1212" s="210"/>
      <c r="U1212" s="210"/>
      <c r="V1212" s="210"/>
      <c r="W1212" s="210"/>
      <c r="X1212" s="210"/>
      <c r="Y1212" s="210"/>
      <c r="Z1212" s="210"/>
      <c r="AA1212" s="210"/>
    </row>
    <row r="1213" spans="10:27">
      <c r="J1213" s="210"/>
      <c r="K1213" s="210"/>
      <c r="L1213" s="210"/>
      <c r="M1213" s="210"/>
      <c r="N1213" s="210"/>
      <c r="O1213" s="210"/>
      <c r="P1213" s="210"/>
      <c r="Q1213" s="210"/>
      <c r="R1213" s="210"/>
      <c r="S1213" s="210"/>
      <c r="T1213" s="210"/>
      <c r="U1213" s="210"/>
      <c r="V1213" s="210"/>
      <c r="W1213" s="210"/>
      <c r="X1213" s="210"/>
      <c r="Y1213" s="210"/>
      <c r="Z1213" s="210"/>
      <c r="AA1213" s="210"/>
    </row>
    <row r="1214" spans="10:27">
      <c r="J1214" s="210"/>
      <c r="K1214" s="210"/>
      <c r="L1214" s="210"/>
      <c r="M1214" s="210"/>
      <c r="N1214" s="210"/>
      <c r="O1214" s="210"/>
      <c r="P1214" s="210"/>
      <c r="Q1214" s="210"/>
      <c r="R1214" s="210"/>
      <c r="S1214" s="210"/>
      <c r="T1214" s="210"/>
      <c r="U1214" s="210"/>
      <c r="V1214" s="210"/>
      <c r="W1214" s="210"/>
      <c r="X1214" s="210"/>
      <c r="Y1214" s="210"/>
      <c r="Z1214" s="210"/>
      <c r="AA1214" s="210"/>
    </row>
    <row r="1215" spans="10:27">
      <c r="J1215" s="210"/>
      <c r="K1215" s="210"/>
      <c r="L1215" s="210"/>
      <c r="M1215" s="210"/>
      <c r="N1215" s="210"/>
      <c r="O1215" s="210"/>
      <c r="P1215" s="210"/>
      <c r="Q1215" s="210"/>
      <c r="R1215" s="210"/>
      <c r="S1215" s="210"/>
      <c r="T1215" s="210"/>
      <c r="U1215" s="210"/>
      <c r="V1215" s="210"/>
      <c r="W1215" s="210"/>
      <c r="X1215" s="210"/>
      <c r="Y1215" s="210"/>
      <c r="Z1215" s="210"/>
      <c r="AA1215" s="210"/>
    </row>
    <row r="1216" spans="10:27">
      <c r="J1216" s="210"/>
      <c r="K1216" s="210"/>
      <c r="L1216" s="210"/>
      <c r="M1216" s="210"/>
      <c r="N1216" s="210"/>
      <c r="O1216" s="210"/>
      <c r="P1216" s="210"/>
      <c r="Q1216" s="210"/>
      <c r="R1216" s="210"/>
      <c r="S1216" s="210"/>
      <c r="T1216" s="210"/>
      <c r="U1216" s="210"/>
      <c r="V1216" s="210"/>
      <c r="W1216" s="210"/>
      <c r="X1216" s="210"/>
      <c r="Y1216" s="210"/>
      <c r="Z1216" s="210"/>
      <c r="AA1216" s="210"/>
    </row>
    <row r="1217" spans="10:27">
      <c r="J1217" s="210"/>
      <c r="K1217" s="210"/>
      <c r="L1217" s="210"/>
      <c r="M1217" s="210"/>
      <c r="N1217" s="210"/>
      <c r="O1217" s="210"/>
      <c r="P1217" s="210"/>
      <c r="Q1217" s="210"/>
      <c r="R1217" s="210"/>
      <c r="S1217" s="210"/>
      <c r="T1217" s="210"/>
      <c r="U1217" s="210"/>
      <c r="V1217" s="210"/>
      <c r="W1217" s="210"/>
      <c r="X1217" s="210"/>
      <c r="Y1217" s="210"/>
      <c r="Z1217" s="210"/>
      <c r="AA1217" s="210"/>
    </row>
    <row r="1218" spans="10:27">
      <c r="J1218" s="210"/>
      <c r="K1218" s="210"/>
      <c r="L1218" s="210"/>
      <c r="M1218" s="210"/>
      <c r="N1218" s="210"/>
      <c r="O1218" s="210"/>
      <c r="P1218" s="210"/>
      <c r="Q1218" s="210"/>
      <c r="R1218" s="210"/>
      <c r="S1218" s="210"/>
      <c r="T1218" s="210"/>
      <c r="U1218" s="210"/>
      <c r="V1218" s="210"/>
      <c r="W1218" s="210"/>
      <c r="X1218" s="210"/>
      <c r="Y1218" s="210"/>
      <c r="Z1218" s="210"/>
      <c r="AA1218" s="210"/>
    </row>
    <row r="1219" spans="10:27">
      <c r="J1219" s="210"/>
      <c r="K1219" s="210"/>
      <c r="L1219" s="210"/>
      <c r="M1219" s="210"/>
      <c r="N1219" s="210"/>
      <c r="O1219" s="210"/>
      <c r="P1219" s="210"/>
      <c r="Q1219" s="210"/>
      <c r="R1219" s="210"/>
      <c r="S1219" s="210"/>
      <c r="T1219" s="210"/>
      <c r="U1219" s="210"/>
      <c r="V1219" s="210"/>
      <c r="W1219" s="210"/>
      <c r="X1219" s="210"/>
      <c r="Y1219" s="210"/>
      <c r="Z1219" s="210"/>
      <c r="AA1219" s="210"/>
    </row>
    <row r="1220" spans="10:27">
      <c r="J1220" s="210"/>
      <c r="K1220" s="210"/>
      <c r="L1220" s="210"/>
      <c r="M1220" s="210"/>
      <c r="N1220" s="210"/>
      <c r="O1220" s="210"/>
      <c r="P1220" s="210"/>
      <c r="Q1220" s="210"/>
      <c r="R1220" s="210"/>
      <c r="S1220" s="210"/>
      <c r="T1220" s="210"/>
      <c r="U1220" s="210"/>
      <c r="V1220" s="210"/>
      <c r="W1220" s="210"/>
      <c r="X1220" s="210"/>
      <c r="Y1220" s="210"/>
      <c r="Z1220" s="210"/>
      <c r="AA1220" s="210"/>
    </row>
    <row r="1221" spans="10:27">
      <c r="J1221" s="210"/>
      <c r="K1221" s="210"/>
      <c r="L1221" s="210"/>
      <c r="M1221" s="210"/>
      <c r="N1221" s="210"/>
      <c r="O1221" s="210"/>
      <c r="P1221" s="210"/>
      <c r="Q1221" s="210"/>
      <c r="R1221" s="210"/>
      <c r="S1221" s="210"/>
      <c r="T1221" s="210"/>
      <c r="U1221" s="210"/>
      <c r="V1221" s="210"/>
      <c r="W1221" s="210"/>
      <c r="X1221" s="210"/>
      <c r="Y1221" s="210"/>
      <c r="Z1221" s="210"/>
      <c r="AA1221" s="210"/>
    </row>
    <row r="1222" spans="10:27">
      <c r="J1222" s="210"/>
      <c r="K1222" s="210"/>
      <c r="L1222" s="210"/>
      <c r="M1222" s="210"/>
      <c r="N1222" s="210"/>
      <c r="O1222" s="210"/>
      <c r="P1222" s="210"/>
      <c r="Q1222" s="210"/>
      <c r="R1222" s="210"/>
      <c r="S1222" s="210"/>
      <c r="T1222" s="210"/>
      <c r="U1222" s="210"/>
      <c r="V1222" s="210"/>
      <c r="W1222" s="210"/>
      <c r="X1222" s="210"/>
      <c r="Y1222" s="210"/>
      <c r="Z1222" s="210"/>
      <c r="AA1222" s="210"/>
    </row>
    <row r="1223" spans="10:27">
      <c r="J1223" s="210"/>
      <c r="K1223" s="210"/>
      <c r="L1223" s="210"/>
      <c r="M1223" s="210"/>
      <c r="N1223" s="210"/>
      <c r="O1223" s="210"/>
      <c r="P1223" s="210"/>
      <c r="Q1223" s="210"/>
      <c r="R1223" s="210"/>
      <c r="S1223" s="210"/>
      <c r="T1223" s="210"/>
      <c r="U1223" s="210"/>
      <c r="V1223" s="210"/>
      <c r="W1223" s="210"/>
      <c r="X1223" s="210"/>
      <c r="Y1223" s="210"/>
      <c r="Z1223" s="210"/>
      <c r="AA1223" s="210"/>
    </row>
    <row r="1224" spans="10:27">
      <c r="J1224" s="210"/>
      <c r="K1224" s="210"/>
      <c r="L1224" s="210"/>
      <c r="M1224" s="210"/>
      <c r="N1224" s="210"/>
      <c r="O1224" s="210"/>
      <c r="P1224" s="210"/>
      <c r="Q1224" s="210"/>
      <c r="R1224" s="210"/>
      <c r="S1224" s="210"/>
      <c r="T1224" s="210"/>
      <c r="U1224" s="210"/>
      <c r="V1224" s="210"/>
      <c r="W1224" s="210"/>
      <c r="X1224" s="210"/>
      <c r="Y1224" s="210"/>
      <c r="Z1224" s="210"/>
      <c r="AA1224" s="210"/>
    </row>
    <row r="1225" spans="10:27">
      <c r="J1225" s="210"/>
      <c r="K1225" s="210"/>
      <c r="L1225" s="210"/>
      <c r="M1225" s="210"/>
      <c r="N1225" s="210"/>
      <c r="O1225" s="210"/>
      <c r="P1225" s="210"/>
      <c r="Q1225" s="210"/>
      <c r="R1225" s="210"/>
      <c r="S1225" s="210"/>
      <c r="T1225" s="210"/>
      <c r="U1225" s="210"/>
      <c r="V1225" s="210"/>
      <c r="W1225" s="210"/>
      <c r="X1225" s="210"/>
      <c r="Y1225" s="210"/>
      <c r="Z1225" s="210"/>
      <c r="AA1225" s="210"/>
    </row>
    <row r="1226" spans="10:27">
      <c r="J1226" s="210"/>
      <c r="K1226" s="210"/>
      <c r="L1226" s="210"/>
      <c r="M1226" s="210"/>
      <c r="N1226" s="210"/>
      <c r="O1226" s="210"/>
      <c r="P1226" s="210"/>
      <c r="Q1226" s="210"/>
      <c r="R1226" s="210"/>
      <c r="S1226" s="210"/>
      <c r="T1226" s="210"/>
      <c r="U1226" s="210"/>
      <c r="V1226" s="210"/>
      <c r="W1226" s="210"/>
      <c r="X1226" s="210"/>
      <c r="Y1226" s="210"/>
      <c r="Z1226" s="210"/>
      <c r="AA1226" s="210"/>
    </row>
    <row r="1227" spans="10:27">
      <c r="J1227" s="210"/>
      <c r="K1227" s="210"/>
      <c r="L1227" s="210"/>
      <c r="M1227" s="210"/>
      <c r="N1227" s="210"/>
      <c r="O1227" s="210"/>
      <c r="P1227" s="210"/>
      <c r="Q1227" s="210"/>
      <c r="R1227" s="210"/>
      <c r="S1227" s="210"/>
      <c r="T1227" s="210"/>
      <c r="U1227" s="210"/>
      <c r="V1227" s="210"/>
      <c r="W1227" s="210"/>
      <c r="X1227" s="210"/>
      <c r="Y1227" s="210"/>
      <c r="Z1227" s="210"/>
      <c r="AA1227" s="210"/>
    </row>
    <row r="1228" spans="10:27">
      <c r="J1228" s="210"/>
      <c r="K1228" s="210"/>
      <c r="L1228" s="210"/>
      <c r="M1228" s="210"/>
      <c r="N1228" s="210"/>
      <c r="O1228" s="210"/>
      <c r="P1228" s="210"/>
      <c r="Q1228" s="210"/>
      <c r="R1228" s="210"/>
      <c r="S1228" s="210"/>
      <c r="T1228" s="210"/>
      <c r="U1228" s="210"/>
      <c r="V1228" s="210"/>
      <c r="W1228" s="210"/>
      <c r="X1228" s="210"/>
      <c r="Y1228" s="210"/>
      <c r="Z1228" s="210"/>
      <c r="AA1228" s="210"/>
    </row>
    <row r="1229" spans="10:27">
      <c r="J1229" s="210"/>
      <c r="K1229" s="210"/>
      <c r="L1229" s="210"/>
      <c r="M1229" s="210"/>
      <c r="N1229" s="210"/>
      <c r="O1229" s="210"/>
      <c r="P1229" s="210"/>
      <c r="Q1229" s="210"/>
      <c r="R1229" s="210"/>
      <c r="S1229" s="210"/>
      <c r="T1229" s="210"/>
      <c r="U1229" s="210"/>
      <c r="V1229" s="210"/>
      <c r="W1229" s="210"/>
      <c r="X1229" s="210"/>
      <c r="Y1229" s="210"/>
      <c r="Z1229" s="210"/>
      <c r="AA1229" s="210"/>
    </row>
    <row r="1230" spans="10:27">
      <c r="J1230" s="210"/>
      <c r="K1230" s="210"/>
      <c r="L1230" s="210"/>
      <c r="M1230" s="210"/>
      <c r="N1230" s="210"/>
      <c r="O1230" s="210"/>
      <c r="P1230" s="210"/>
      <c r="Q1230" s="210"/>
      <c r="R1230" s="210"/>
      <c r="S1230" s="210"/>
      <c r="T1230" s="210"/>
      <c r="U1230" s="210"/>
      <c r="V1230" s="210"/>
      <c r="W1230" s="210"/>
      <c r="X1230" s="210"/>
      <c r="Y1230" s="210"/>
      <c r="Z1230" s="210"/>
      <c r="AA1230" s="210"/>
    </row>
    <row r="1231" spans="10:27">
      <c r="J1231" s="210"/>
      <c r="K1231" s="210"/>
      <c r="L1231" s="210"/>
      <c r="M1231" s="210"/>
      <c r="N1231" s="210"/>
      <c r="O1231" s="210"/>
      <c r="P1231" s="210"/>
      <c r="Q1231" s="210"/>
      <c r="R1231" s="210"/>
      <c r="S1231" s="210"/>
      <c r="T1231" s="210"/>
      <c r="U1231" s="210"/>
      <c r="V1231" s="210"/>
      <c r="W1231" s="210"/>
      <c r="X1231" s="210"/>
      <c r="Y1231" s="210"/>
      <c r="Z1231" s="210"/>
      <c r="AA1231" s="210"/>
    </row>
    <row r="1232" spans="10:27">
      <c r="J1232" s="210"/>
      <c r="K1232" s="210"/>
      <c r="L1232" s="210"/>
      <c r="M1232" s="210"/>
      <c r="N1232" s="210"/>
      <c r="O1232" s="210"/>
      <c r="P1232" s="210"/>
      <c r="Q1232" s="210"/>
      <c r="R1232" s="210"/>
      <c r="S1232" s="210"/>
      <c r="T1232" s="210"/>
      <c r="U1232" s="210"/>
      <c r="V1232" s="210"/>
      <c r="W1232" s="210"/>
      <c r="X1232" s="210"/>
      <c r="Y1232" s="210"/>
      <c r="Z1232" s="210"/>
      <c r="AA1232" s="210"/>
    </row>
    <row r="1233" spans="10:27">
      <c r="J1233" s="210"/>
      <c r="K1233" s="210"/>
      <c r="L1233" s="210"/>
      <c r="M1233" s="210"/>
      <c r="N1233" s="210"/>
      <c r="O1233" s="210"/>
      <c r="P1233" s="210"/>
      <c r="Q1233" s="210"/>
      <c r="R1233" s="210"/>
      <c r="S1233" s="210"/>
      <c r="T1233" s="210"/>
      <c r="U1233" s="210"/>
      <c r="V1233" s="210"/>
      <c r="W1233" s="210"/>
      <c r="X1233" s="210"/>
      <c r="Y1233" s="210"/>
      <c r="Z1233" s="210"/>
      <c r="AA1233" s="210"/>
    </row>
    <row r="1234" spans="10:27">
      <c r="J1234" s="210"/>
      <c r="K1234" s="210"/>
      <c r="L1234" s="210"/>
      <c r="M1234" s="210"/>
      <c r="N1234" s="210"/>
      <c r="O1234" s="210"/>
      <c r="P1234" s="210"/>
      <c r="Q1234" s="210"/>
      <c r="R1234" s="210"/>
      <c r="S1234" s="210"/>
      <c r="T1234" s="210"/>
      <c r="U1234" s="210"/>
      <c r="V1234" s="210"/>
      <c r="W1234" s="210"/>
      <c r="X1234" s="210"/>
      <c r="Y1234" s="210"/>
      <c r="Z1234" s="210"/>
      <c r="AA1234" s="210"/>
    </row>
    <row r="1235" spans="10:27">
      <c r="J1235" s="210"/>
      <c r="K1235" s="210"/>
      <c r="L1235" s="210"/>
      <c r="M1235" s="210"/>
      <c r="N1235" s="210"/>
      <c r="O1235" s="210"/>
      <c r="P1235" s="210"/>
      <c r="Q1235" s="210"/>
      <c r="R1235" s="210"/>
      <c r="S1235" s="210"/>
      <c r="T1235" s="210"/>
      <c r="U1235" s="210"/>
      <c r="V1235" s="210"/>
      <c r="W1235" s="210"/>
      <c r="X1235" s="210"/>
      <c r="Y1235" s="210"/>
      <c r="Z1235" s="210"/>
      <c r="AA1235" s="210"/>
    </row>
    <row r="1236" spans="10:27">
      <c r="J1236" s="210"/>
      <c r="K1236" s="210"/>
      <c r="L1236" s="210"/>
      <c r="M1236" s="210"/>
      <c r="N1236" s="210"/>
      <c r="O1236" s="210"/>
      <c r="P1236" s="210"/>
      <c r="Q1236" s="210"/>
      <c r="R1236" s="210"/>
      <c r="S1236" s="210"/>
      <c r="T1236" s="210"/>
      <c r="U1236" s="210"/>
      <c r="V1236" s="210"/>
      <c r="W1236" s="210"/>
      <c r="X1236" s="210"/>
      <c r="Y1236" s="210"/>
      <c r="Z1236" s="210"/>
      <c r="AA1236" s="210"/>
    </row>
    <row r="1237" spans="10:27">
      <c r="J1237" s="210"/>
      <c r="K1237" s="210"/>
      <c r="L1237" s="210"/>
      <c r="M1237" s="210"/>
      <c r="N1237" s="210"/>
      <c r="O1237" s="210"/>
      <c r="P1237" s="210"/>
      <c r="Q1237" s="210"/>
      <c r="R1237" s="210"/>
      <c r="S1237" s="210"/>
      <c r="T1237" s="210"/>
      <c r="U1237" s="210"/>
      <c r="V1237" s="210"/>
      <c r="W1237" s="210"/>
      <c r="X1237" s="210"/>
      <c r="Y1237" s="210"/>
      <c r="Z1237" s="210"/>
      <c r="AA1237" s="210"/>
    </row>
    <row r="1238" spans="10:27">
      <c r="J1238" s="210"/>
      <c r="K1238" s="210"/>
      <c r="L1238" s="210"/>
      <c r="M1238" s="210"/>
      <c r="N1238" s="210"/>
      <c r="O1238" s="210"/>
      <c r="P1238" s="210"/>
      <c r="Q1238" s="210"/>
      <c r="R1238" s="210"/>
      <c r="S1238" s="210"/>
      <c r="T1238" s="210"/>
      <c r="U1238" s="210"/>
      <c r="V1238" s="210"/>
      <c r="W1238" s="210"/>
      <c r="X1238" s="210"/>
      <c r="Y1238" s="210"/>
      <c r="Z1238" s="210"/>
      <c r="AA1238" s="210"/>
    </row>
    <row r="1239" spans="10:27">
      <c r="J1239" s="210"/>
      <c r="K1239" s="210"/>
      <c r="L1239" s="210"/>
      <c r="M1239" s="210"/>
      <c r="N1239" s="210"/>
      <c r="O1239" s="210"/>
      <c r="P1239" s="210"/>
      <c r="Q1239" s="210"/>
      <c r="R1239" s="210"/>
      <c r="S1239" s="210"/>
      <c r="T1239" s="210"/>
      <c r="U1239" s="210"/>
      <c r="V1239" s="210"/>
      <c r="W1239" s="210"/>
      <c r="X1239" s="210"/>
      <c r="Y1239" s="210"/>
      <c r="Z1239" s="210"/>
      <c r="AA1239" s="210"/>
    </row>
    <row r="1240" spans="10:27">
      <c r="J1240" s="210"/>
      <c r="K1240" s="210"/>
      <c r="L1240" s="210"/>
      <c r="M1240" s="210"/>
      <c r="N1240" s="210"/>
      <c r="O1240" s="210"/>
      <c r="P1240" s="210"/>
      <c r="Q1240" s="210"/>
      <c r="R1240" s="210"/>
      <c r="S1240" s="210"/>
      <c r="T1240" s="210"/>
      <c r="U1240" s="210"/>
      <c r="V1240" s="210"/>
      <c r="W1240" s="210"/>
      <c r="X1240" s="210"/>
      <c r="Y1240" s="210"/>
      <c r="Z1240" s="210"/>
      <c r="AA1240" s="210"/>
    </row>
    <row r="1241" spans="10:27">
      <c r="J1241" s="210"/>
      <c r="K1241" s="210"/>
      <c r="L1241" s="210"/>
      <c r="M1241" s="210"/>
      <c r="N1241" s="210"/>
      <c r="O1241" s="210"/>
      <c r="P1241" s="210"/>
      <c r="Q1241" s="210"/>
      <c r="R1241" s="210"/>
      <c r="S1241" s="210"/>
      <c r="T1241" s="210"/>
      <c r="U1241" s="210"/>
      <c r="V1241" s="210"/>
      <c r="W1241" s="210"/>
      <c r="X1241" s="210"/>
      <c r="Y1241" s="210"/>
      <c r="Z1241" s="210"/>
      <c r="AA1241" s="210"/>
    </row>
    <row r="1242" spans="10:27">
      <c r="J1242" s="210"/>
      <c r="K1242" s="210"/>
      <c r="L1242" s="210"/>
      <c r="M1242" s="210"/>
      <c r="N1242" s="210"/>
      <c r="O1242" s="210"/>
      <c r="P1242" s="210"/>
      <c r="Q1242" s="210"/>
      <c r="R1242" s="210"/>
      <c r="S1242" s="210"/>
      <c r="T1242" s="210"/>
      <c r="U1242" s="210"/>
      <c r="V1242" s="210"/>
      <c r="W1242" s="210"/>
      <c r="X1242" s="210"/>
      <c r="Y1242" s="210"/>
      <c r="Z1242" s="210"/>
      <c r="AA1242" s="210"/>
    </row>
    <row r="1243" spans="10:27">
      <c r="J1243" s="210"/>
      <c r="K1243" s="210"/>
      <c r="L1243" s="210"/>
      <c r="M1243" s="210"/>
      <c r="N1243" s="210"/>
      <c r="O1243" s="210"/>
      <c r="P1243" s="210"/>
      <c r="Q1243" s="210"/>
      <c r="R1243" s="210"/>
      <c r="S1243" s="210"/>
      <c r="T1243" s="210"/>
      <c r="U1243" s="210"/>
      <c r="V1243" s="210"/>
      <c r="W1243" s="210"/>
      <c r="X1243" s="210"/>
      <c r="Y1243" s="210"/>
      <c r="Z1243" s="210"/>
      <c r="AA1243" s="210"/>
    </row>
    <row r="1244" spans="10:27">
      <c r="J1244" s="210"/>
      <c r="K1244" s="210"/>
      <c r="L1244" s="210"/>
      <c r="M1244" s="210"/>
      <c r="N1244" s="210"/>
      <c r="O1244" s="210"/>
      <c r="P1244" s="210"/>
      <c r="Q1244" s="210"/>
      <c r="R1244" s="210"/>
      <c r="S1244" s="210"/>
      <c r="T1244" s="210"/>
      <c r="U1244" s="210"/>
      <c r="V1244" s="210"/>
      <c r="W1244" s="210"/>
      <c r="X1244" s="210"/>
      <c r="Y1244" s="210"/>
      <c r="Z1244" s="210"/>
      <c r="AA1244" s="210"/>
    </row>
    <row r="1245" spans="10:27">
      <c r="J1245" s="210"/>
      <c r="K1245" s="210"/>
      <c r="L1245" s="210"/>
      <c r="M1245" s="210"/>
      <c r="N1245" s="210"/>
      <c r="O1245" s="210"/>
      <c r="P1245" s="210"/>
      <c r="Q1245" s="210"/>
      <c r="R1245" s="210"/>
      <c r="S1245" s="210"/>
      <c r="T1245" s="210"/>
      <c r="U1245" s="210"/>
      <c r="V1245" s="210"/>
      <c r="W1245" s="210"/>
      <c r="X1245" s="210"/>
      <c r="Y1245" s="210"/>
      <c r="Z1245" s="210"/>
      <c r="AA1245" s="210"/>
    </row>
    <row r="1246" spans="10:27">
      <c r="J1246" s="210"/>
      <c r="K1246" s="210"/>
      <c r="L1246" s="210"/>
      <c r="M1246" s="210"/>
      <c r="N1246" s="210"/>
      <c r="O1246" s="210"/>
      <c r="P1246" s="210"/>
      <c r="Q1246" s="210"/>
      <c r="R1246" s="210"/>
      <c r="S1246" s="210"/>
      <c r="T1246" s="210"/>
      <c r="U1246" s="210"/>
      <c r="V1246" s="210"/>
      <c r="W1246" s="210"/>
      <c r="X1246" s="210"/>
      <c r="Y1246" s="210"/>
      <c r="Z1246" s="210"/>
      <c r="AA1246" s="210"/>
    </row>
    <row r="1247" spans="10:27">
      <c r="J1247" s="210"/>
      <c r="K1247" s="210"/>
      <c r="L1247" s="210"/>
      <c r="M1247" s="210"/>
      <c r="N1247" s="210"/>
      <c r="O1247" s="210"/>
      <c r="P1247" s="210"/>
      <c r="Q1247" s="210"/>
      <c r="R1247" s="210"/>
      <c r="S1247" s="210"/>
      <c r="T1247" s="210"/>
      <c r="U1247" s="210"/>
      <c r="V1247" s="210"/>
      <c r="W1247" s="210"/>
      <c r="X1247" s="210"/>
      <c r="Y1247" s="210"/>
      <c r="Z1247" s="210"/>
      <c r="AA1247" s="210"/>
    </row>
    <row r="1248" spans="10:27">
      <c r="J1248" s="210"/>
      <c r="K1248" s="210"/>
      <c r="L1248" s="210"/>
      <c r="M1248" s="210"/>
      <c r="N1248" s="210"/>
      <c r="O1248" s="210"/>
      <c r="P1248" s="210"/>
      <c r="Q1248" s="210"/>
      <c r="R1248" s="210"/>
      <c r="S1248" s="210"/>
      <c r="T1248" s="210"/>
      <c r="U1248" s="210"/>
      <c r="V1248" s="210"/>
      <c r="W1248" s="210"/>
      <c r="X1248" s="210"/>
      <c r="Y1248" s="210"/>
      <c r="Z1248" s="210"/>
      <c r="AA1248" s="210"/>
    </row>
    <row r="1249" spans="10:27">
      <c r="J1249" s="210"/>
      <c r="K1249" s="210"/>
      <c r="L1249" s="210"/>
      <c r="M1249" s="210"/>
      <c r="N1249" s="210"/>
      <c r="O1249" s="210"/>
      <c r="P1249" s="210"/>
      <c r="Q1249" s="210"/>
      <c r="R1249" s="210"/>
      <c r="S1249" s="210"/>
      <c r="T1249" s="210"/>
      <c r="U1249" s="210"/>
      <c r="V1249" s="210"/>
      <c r="W1249" s="210"/>
      <c r="X1249" s="210"/>
      <c r="Y1249" s="210"/>
      <c r="Z1249" s="210"/>
      <c r="AA1249" s="210"/>
    </row>
    <row r="1250" spans="10:27">
      <c r="J1250" s="210"/>
      <c r="K1250" s="210"/>
      <c r="L1250" s="210"/>
      <c r="M1250" s="210"/>
      <c r="N1250" s="210"/>
      <c r="O1250" s="210"/>
      <c r="P1250" s="210"/>
      <c r="Q1250" s="210"/>
      <c r="R1250" s="210"/>
      <c r="S1250" s="210"/>
      <c r="T1250" s="210"/>
      <c r="U1250" s="210"/>
      <c r="V1250" s="210"/>
      <c r="W1250" s="210"/>
      <c r="X1250" s="210"/>
      <c r="Y1250" s="210"/>
      <c r="Z1250" s="210"/>
      <c r="AA1250" s="210"/>
    </row>
    <row r="1251" spans="10:27">
      <c r="J1251" s="210"/>
      <c r="K1251" s="210"/>
      <c r="L1251" s="210"/>
      <c r="M1251" s="210"/>
      <c r="N1251" s="210"/>
      <c r="O1251" s="210"/>
      <c r="P1251" s="210"/>
      <c r="Q1251" s="210"/>
      <c r="R1251" s="210"/>
      <c r="S1251" s="210"/>
      <c r="T1251" s="210"/>
      <c r="U1251" s="210"/>
      <c r="V1251" s="210"/>
      <c r="W1251" s="210"/>
      <c r="X1251" s="210"/>
      <c r="Y1251" s="210"/>
      <c r="Z1251" s="210"/>
      <c r="AA1251" s="210"/>
    </row>
    <row r="1252" spans="10:27">
      <c r="J1252" s="210"/>
      <c r="K1252" s="210"/>
      <c r="L1252" s="210"/>
      <c r="M1252" s="210"/>
      <c r="N1252" s="210"/>
      <c r="O1252" s="210"/>
      <c r="P1252" s="210"/>
      <c r="Q1252" s="210"/>
      <c r="R1252" s="210"/>
      <c r="S1252" s="210"/>
      <c r="T1252" s="210"/>
      <c r="U1252" s="210"/>
      <c r="V1252" s="210"/>
      <c r="W1252" s="210"/>
      <c r="X1252" s="210"/>
      <c r="Y1252" s="210"/>
      <c r="Z1252" s="210"/>
      <c r="AA1252" s="210"/>
    </row>
    <row r="1253" spans="10:27">
      <c r="J1253" s="210"/>
      <c r="K1253" s="210"/>
      <c r="L1253" s="210"/>
      <c r="M1253" s="210"/>
      <c r="N1253" s="210"/>
      <c r="O1253" s="210"/>
      <c r="P1253" s="210"/>
      <c r="Q1253" s="210"/>
      <c r="R1253" s="210"/>
      <c r="S1253" s="210"/>
      <c r="T1253" s="210"/>
      <c r="U1253" s="210"/>
      <c r="V1253" s="210"/>
      <c r="W1253" s="210"/>
      <c r="X1253" s="210"/>
      <c r="Y1253" s="210"/>
      <c r="Z1253" s="210"/>
      <c r="AA1253" s="210"/>
    </row>
    <row r="1254" spans="10:27">
      <c r="J1254" s="210"/>
      <c r="K1254" s="210"/>
      <c r="L1254" s="210"/>
      <c r="M1254" s="210"/>
      <c r="N1254" s="210"/>
      <c r="O1254" s="210"/>
      <c r="P1254" s="210"/>
      <c r="Q1254" s="210"/>
      <c r="R1254" s="210"/>
      <c r="S1254" s="210"/>
      <c r="T1254" s="210"/>
      <c r="U1254" s="210"/>
      <c r="V1254" s="210"/>
      <c r="W1254" s="210"/>
      <c r="X1254" s="210"/>
      <c r="Y1254" s="210"/>
      <c r="Z1254" s="210"/>
      <c r="AA1254" s="210"/>
    </row>
    <row r="1255" spans="10:27">
      <c r="J1255" s="210"/>
      <c r="K1255" s="210"/>
      <c r="L1255" s="210"/>
      <c r="M1255" s="210"/>
      <c r="N1255" s="210"/>
      <c r="O1255" s="210"/>
      <c r="P1255" s="210"/>
      <c r="Q1255" s="210"/>
      <c r="R1255" s="210"/>
      <c r="S1255" s="210"/>
      <c r="T1255" s="210"/>
      <c r="U1255" s="210"/>
      <c r="V1255" s="210"/>
      <c r="W1255" s="210"/>
      <c r="X1255" s="210"/>
      <c r="Y1255" s="210"/>
      <c r="Z1255" s="210"/>
      <c r="AA1255" s="210"/>
    </row>
    <row r="1256" spans="10:27">
      <c r="J1256" s="210"/>
      <c r="K1256" s="210"/>
      <c r="L1256" s="210"/>
      <c r="M1256" s="210"/>
      <c r="N1256" s="210"/>
      <c r="O1256" s="210"/>
      <c r="P1256" s="210"/>
      <c r="Q1256" s="210"/>
      <c r="R1256" s="210"/>
      <c r="S1256" s="210"/>
      <c r="T1256" s="210"/>
      <c r="U1256" s="210"/>
      <c r="V1256" s="210"/>
      <c r="W1256" s="210"/>
      <c r="X1256" s="210"/>
      <c r="Y1256" s="210"/>
      <c r="Z1256" s="210"/>
      <c r="AA1256" s="210"/>
    </row>
    <row r="1257" spans="10:27">
      <c r="J1257" s="210"/>
      <c r="K1257" s="210"/>
      <c r="L1257" s="210"/>
      <c r="M1257" s="210"/>
      <c r="N1257" s="210"/>
      <c r="O1257" s="210"/>
      <c r="P1257" s="210"/>
      <c r="Q1257" s="210"/>
      <c r="R1257" s="210"/>
      <c r="S1257" s="210"/>
      <c r="T1257" s="210"/>
      <c r="U1257" s="210"/>
      <c r="V1257" s="210"/>
      <c r="W1257" s="210"/>
      <c r="X1257" s="210"/>
      <c r="Y1257" s="210"/>
      <c r="Z1257" s="210"/>
      <c r="AA1257" s="210"/>
    </row>
    <row r="1258" spans="10:27">
      <c r="J1258" s="210"/>
      <c r="K1258" s="210"/>
      <c r="L1258" s="210"/>
      <c r="M1258" s="210"/>
      <c r="N1258" s="210"/>
      <c r="O1258" s="210"/>
      <c r="P1258" s="210"/>
      <c r="Q1258" s="210"/>
      <c r="R1258" s="210"/>
      <c r="S1258" s="210"/>
      <c r="T1258" s="210"/>
      <c r="U1258" s="210"/>
      <c r="V1258" s="210"/>
      <c r="W1258" s="210"/>
      <c r="X1258" s="210"/>
      <c r="Y1258" s="210"/>
      <c r="Z1258" s="210"/>
      <c r="AA1258" s="210"/>
    </row>
    <row r="1259" spans="10:27">
      <c r="J1259" s="210"/>
      <c r="K1259" s="210"/>
      <c r="L1259" s="210"/>
      <c r="M1259" s="210"/>
      <c r="N1259" s="210"/>
      <c r="O1259" s="210"/>
      <c r="P1259" s="210"/>
      <c r="Q1259" s="210"/>
      <c r="R1259" s="210"/>
      <c r="S1259" s="210"/>
      <c r="T1259" s="210"/>
      <c r="U1259" s="210"/>
      <c r="V1259" s="210"/>
      <c r="W1259" s="210"/>
      <c r="X1259" s="210"/>
      <c r="Y1259" s="210"/>
      <c r="Z1259" s="210"/>
      <c r="AA1259" s="210"/>
    </row>
    <row r="1260" spans="10:27">
      <c r="J1260" s="210"/>
      <c r="K1260" s="210"/>
      <c r="L1260" s="210"/>
      <c r="M1260" s="210"/>
      <c r="N1260" s="210"/>
      <c r="O1260" s="210"/>
      <c r="P1260" s="210"/>
      <c r="Q1260" s="210"/>
      <c r="R1260" s="210"/>
      <c r="S1260" s="210"/>
      <c r="T1260" s="210"/>
      <c r="U1260" s="210"/>
      <c r="V1260" s="210"/>
      <c r="W1260" s="210"/>
      <c r="X1260" s="210"/>
      <c r="Y1260" s="210"/>
      <c r="Z1260" s="210"/>
      <c r="AA1260" s="210"/>
    </row>
    <row r="1261" spans="10:27">
      <c r="J1261" s="210"/>
      <c r="K1261" s="210"/>
      <c r="L1261" s="210"/>
      <c r="M1261" s="210"/>
      <c r="N1261" s="210"/>
      <c r="O1261" s="210"/>
      <c r="P1261" s="210"/>
      <c r="Q1261" s="210"/>
      <c r="R1261" s="210"/>
      <c r="S1261" s="210"/>
      <c r="T1261" s="210"/>
      <c r="U1261" s="210"/>
      <c r="V1261" s="210"/>
      <c r="W1261" s="210"/>
      <c r="X1261" s="210"/>
      <c r="Y1261" s="210"/>
      <c r="Z1261" s="210"/>
      <c r="AA1261" s="210"/>
    </row>
    <row r="1262" spans="10:27">
      <c r="J1262" s="210"/>
      <c r="K1262" s="210"/>
      <c r="L1262" s="210"/>
      <c r="M1262" s="210"/>
      <c r="N1262" s="210"/>
      <c r="O1262" s="210"/>
      <c r="P1262" s="210"/>
      <c r="Q1262" s="210"/>
      <c r="R1262" s="210"/>
      <c r="S1262" s="210"/>
      <c r="T1262" s="210"/>
      <c r="U1262" s="210"/>
      <c r="V1262" s="210"/>
      <c r="W1262" s="210"/>
      <c r="X1262" s="210"/>
      <c r="Y1262" s="210"/>
      <c r="Z1262" s="210"/>
      <c r="AA1262" s="210"/>
    </row>
    <row r="1263" spans="10:27">
      <c r="J1263" s="210"/>
      <c r="K1263" s="210"/>
      <c r="L1263" s="210"/>
      <c r="M1263" s="210"/>
      <c r="N1263" s="210"/>
      <c r="O1263" s="210"/>
      <c r="P1263" s="210"/>
      <c r="Q1263" s="210"/>
      <c r="R1263" s="210"/>
      <c r="S1263" s="210"/>
      <c r="T1263" s="210"/>
      <c r="U1263" s="210"/>
      <c r="V1263" s="210"/>
      <c r="W1263" s="210"/>
      <c r="X1263" s="210"/>
      <c r="Y1263" s="210"/>
      <c r="Z1263" s="210"/>
      <c r="AA1263" s="210"/>
    </row>
    <row r="1264" spans="10:27">
      <c r="J1264" s="210"/>
      <c r="K1264" s="210"/>
      <c r="L1264" s="210"/>
      <c r="M1264" s="210"/>
      <c r="N1264" s="210"/>
      <c r="O1264" s="210"/>
      <c r="P1264" s="210"/>
      <c r="Q1264" s="210"/>
      <c r="R1264" s="210"/>
      <c r="S1264" s="210"/>
      <c r="T1264" s="210"/>
      <c r="U1264" s="210"/>
      <c r="V1264" s="210"/>
      <c r="W1264" s="210"/>
      <c r="X1264" s="210"/>
      <c r="Y1264" s="210"/>
      <c r="Z1264" s="210"/>
      <c r="AA1264" s="210"/>
    </row>
    <row r="1265" spans="10:27">
      <c r="J1265" s="210"/>
      <c r="K1265" s="210"/>
      <c r="L1265" s="210"/>
      <c r="M1265" s="210"/>
      <c r="N1265" s="210"/>
      <c r="O1265" s="210"/>
      <c r="P1265" s="210"/>
      <c r="Q1265" s="210"/>
      <c r="R1265" s="210"/>
      <c r="S1265" s="210"/>
      <c r="T1265" s="210"/>
      <c r="U1265" s="210"/>
      <c r="V1265" s="210"/>
      <c r="W1265" s="210"/>
      <c r="X1265" s="210"/>
      <c r="Y1265" s="210"/>
      <c r="Z1265" s="210"/>
      <c r="AA1265" s="210"/>
    </row>
    <row r="1266" spans="10:27">
      <c r="J1266" s="210"/>
      <c r="K1266" s="210"/>
      <c r="L1266" s="210"/>
      <c r="M1266" s="210"/>
      <c r="N1266" s="210"/>
      <c r="O1266" s="210"/>
      <c r="P1266" s="210"/>
      <c r="Q1266" s="210"/>
      <c r="R1266" s="210"/>
      <c r="S1266" s="210"/>
      <c r="T1266" s="210"/>
      <c r="U1266" s="210"/>
      <c r="V1266" s="210"/>
      <c r="W1266" s="210"/>
      <c r="X1266" s="210"/>
      <c r="Y1266" s="210"/>
      <c r="Z1266" s="210"/>
      <c r="AA1266" s="210"/>
    </row>
    <row r="1267" spans="10:27">
      <c r="J1267" s="210"/>
      <c r="K1267" s="210"/>
      <c r="L1267" s="210"/>
      <c r="M1267" s="210"/>
      <c r="N1267" s="210"/>
      <c r="O1267" s="210"/>
      <c r="P1267" s="210"/>
      <c r="Q1267" s="210"/>
      <c r="R1267" s="210"/>
      <c r="S1267" s="210"/>
      <c r="T1267" s="210"/>
      <c r="U1267" s="210"/>
      <c r="V1267" s="210"/>
      <c r="W1267" s="210"/>
      <c r="X1267" s="210"/>
      <c r="Y1267" s="210"/>
      <c r="Z1267" s="210"/>
      <c r="AA1267" s="210"/>
    </row>
    <row r="1268" spans="10:27">
      <c r="J1268" s="210"/>
      <c r="K1268" s="210"/>
      <c r="L1268" s="210"/>
      <c r="M1268" s="210"/>
      <c r="N1268" s="210"/>
      <c r="O1268" s="210"/>
      <c r="P1268" s="210"/>
      <c r="Q1268" s="210"/>
      <c r="R1268" s="210"/>
      <c r="S1268" s="210"/>
      <c r="T1268" s="210"/>
      <c r="U1268" s="210"/>
      <c r="V1268" s="210"/>
      <c r="W1268" s="210"/>
      <c r="X1268" s="210"/>
      <c r="Y1268" s="210"/>
      <c r="Z1268" s="210"/>
      <c r="AA1268" s="210"/>
    </row>
    <row r="1269" spans="10:27">
      <c r="J1269" s="210"/>
      <c r="K1269" s="210"/>
      <c r="L1269" s="210"/>
      <c r="M1269" s="210"/>
      <c r="N1269" s="210"/>
      <c r="O1269" s="210"/>
      <c r="P1269" s="210"/>
      <c r="Q1269" s="210"/>
      <c r="R1269" s="210"/>
      <c r="S1269" s="210"/>
      <c r="T1269" s="210"/>
      <c r="U1269" s="210"/>
      <c r="V1269" s="210"/>
      <c r="W1269" s="210"/>
      <c r="X1269" s="210"/>
      <c r="Y1269" s="210"/>
      <c r="Z1269" s="210"/>
      <c r="AA1269" s="210"/>
    </row>
    <row r="1270" spans="10:27">
      <c r="J1270" s="210"/>
      <c r="K1270" s="210"/>
      <c r="L1270" s="210"/>
      <c r="M1270" s="210"/>
      <c r="N1270" s="210"/>
      <c r="O1270" s="210"/>
      <c r="P1270" s="210"/>
      <c r="Q1270" s="210"/>
      <c r="R1270" s="210"/>
      <c r="S1270" s="210"/>
      <c r="T1270" s="210"/>
      <c r="U1270" s="210"/>
      <c r="V1270" s="210"/>
      <c r="W1270" s="210"/>
      <c r="X1270" s="210"/>
      <c r="Y1270" s="210"/>
      <c r="Z1270" s="210"/>
      <c r="AA1270" s="210"/>
    </row>
    <row r="1271" spans="10:27">
      <c r="J1271" s="210"/>
      <c r="K1271" s="210"/>
      <c r="L1271" s="210"/>
      <c r="M1271" s="210"/>
      <c r="N1271" s="210"/>
      <c r="O1271" s="210"/>
      <c r="P1271" s="210"/>
      <c r="Q1271" s="210"/>
      <c r="R1271" s="210"/>
      <c r="S1271" s="210"/>
      <c r="T1271" s="210"/>
      <c r="U1271" s="210"/>
      <c r="V1271" s="210"/>
      <c r="W1271" s="210"/>
      <c r="X1271" s="210"/>
      <c r="Y1271" s="210"/>
      <c r="Z1271" s="210"/>
      <c r="AA1271" s="210"/>
    </row>
    <row r="1272" spans="10:27">
      <c r="J1272" s="210"/>
      <c r="K1272" s="210"/>
      <c r="L1272" s="210"/>
      <c r="M1272" s="210"/>
      <c r="N1272" s="210"/>
      <c r="O1272" s="210"/>
      <c r="P1272" s="210"/>
      <c r="Q1272" s="210"/>
      <c r="R1272" s="210"/>
      <c r="S1272" s="210"/>
      <c r="T1272" s="210"/>
      <c r="U1272" s="210"/>
      <c r="V1272" s="210"/>
      <c r="W1272" s="210"/>
      <c r="X1272" s="210"/>
      <c r="Y1272" s="210"/>
      <c r="Z1272" s="210"/>
      <c r="AA1272" s="210"/>
    </row>
    <row r="1273" spans="10:27">
      <c r="J1273" s="210"/>
      <c r="K1273" s="210"/>
      <c r="L1273" s="210"/>
      <c r="M1273" s="210"/>
      <c r="N1273" s="210"/>
      <c r="O1273" s="210"/>
      <c r="P1273" s="210"/>
      <c r="Q1273" s="210"/>
      <c r="R1273" s="210"/>
      <c r="S1273" s="210"/>
      <c r="T1273" s="210"/>
      <c r="U1273" s="210"/>
      <c r="V1273" s="210"/>
      <c r="W1273" s="210"/>
      <c r="X1273" s="210"/>
      <c r="Y1273" s="210"/>
      <c r="Z1273" s="210"/>
      <c r="AA1273" s="210"/>
    </row>
    <row r="1274" spans="10:27">
      <c r="J1274" s="210"/>
      <c r="K1274" s="210"/>
      <c r="L1274" s="210"/>
      <c r="M1274" s="210"/>
      <c r="N1274" s="210"/>
      <c r="O1274" s="210"/>
      <c r="P1274" s="210"/>
      <c r="Q1274" s="210"/>
      <c r="R1274" s="210"/>
      <c r="S1274" s="210"/>
      <c r="T1274" s="210"/>
      <c r="U1274" s="210"/>
      <c r="V1274" s="210"/>
      <c r="W1274" s="210"/>
      <c r="X1274" s="210"/>
      <c r="Y1274" s="210"/>
      <c r="Z1274" s="210"/>
      <c r="AA1274" s="210"/>
    </row>
    <row r="1275" spans="10:27">
      <c r="J1275" s="210"/>
      <c r="K1275" s="210"/>
      <c r="L1275" s="210"/>
      <c r="M1275" s="210"/>
      <c r="N1275" s="210"/>
      <c r="O1275" s="210"/>
      <c r="P1275" s="210"/>
      <c r="Q1275" s="210"/>
      <c r="R1275" s="210"/>
      <c r="S1275" s="210"/>
      <c r="T1275" s="210"/>
      <c r="U1275" s="210"/>
      <c r="V1275" s="210"/>
      <c r="W1275" s="210"/>
      <c r="X1275" s="210"/>
      <c r="Y1275" s="210"/>
      <c r="Z1275" s="210"/>
      <c r="AA1275" s="210"/>
    </row>
    <row r="1276" spans="10:27">
      <c r="J1276" s="210"/>
      <c r="K1276" s="210"/>
      <c r="L1276" s="210"/>
      <c r="M1276" s="210"/>
      <c r="N1276" s="210"/>
      <c r="O1276" s="210"/>
      <c r="P1276" s="210"/>
      <c r="Q1276" s="210"/>
      <c r="R1276" s="210"/>
      <c r="S1276" s="210"/>
      <c r="T1276" s="210"/>
      <c r="U1276" s="210"/>
      <c r="V1276" s="210"/>
      <c r="W1276" s="210"/>
      <c r="X1276" s="210"/>
      <c r="Y1276" s="210"/>
      <c r="Z1276" s="210"/>
      <c r="AA1276" s="210"/>
    </row>
    <row r="1277" spans="10:27">
      <c r="J1277" s="210"/>
      <c r="K1277" s="210"/>
      <c r="L1277" s="210"/>
      <c r="M1277" s="210"/>
      <c r="N1277" s="210"/>
      <c r="O1277" s="210"/>
      <c r="P1277" s="210"/>
      <c r="Q1277" s="210"/>
      <c r="R1277" s="210"/>
      <c r="S1277" s="210"/>
      <c r="T1277" s="210"/>
      <c r="U1277" s="210"/>
      <c r="V1277" s="210"/>
      <c r="W1277" s="210"/>
      <c r="X1277" s="210"/>
      <c r="Y1277" s="210"/>
      <c r="Z1277" s="210"/>
      <c r="AA1277" s="210"/>
    </row>
    <row r="1278" spans="10:27">
      <c r="J1278" s="210"/>
      <c r="K1278" s="210"/>
      <c r="L1278" s="210"/>
      <c r="M1278" s="210"/>
      <c r="N1278" s="210"/>
      <c r="O1278" s="210"/>
      <c r="P1278" s="210"/>
      <c r="Q1278" s="210"/>
      <c r="R1278" s="210"/>
      <c r="S1278" s="210"/>
      <c r="T1278" s="210"/>
      <c r="U1278" s="210"/>
      <c r="V1278" s="210"/>
      <c r="W1278" s="210"/>
      <c r="X1278" s="210"/>
      <c r="Y1278" s="210"/>
      <c r="Z1278" s="210"/>
      <c r="AA1278" s="210"/>
    </row>
    <row r="1279" spans="10:27">
      <c r="J1279" s="210"/>
      <c r="K1279" s="210"/>
      <c r="L1279" s="210"/>
      <c r="M1279" s="210"/>
      <c r="N1279" s="210"/>
      <c r="O1279" s="210"/>
      <c r="P1279" s="210"/>
      <c r="Q1279" s="210"/>
      <c r="R1279" s="210"/>
      <c r="S1279" s="210"/>
      <c r="T1279" s="210"/>
      <c r="U1279" s="210"/>
      <c r="V1279" s="210"/>
      <c r="W1279" s="210"/>
      <c r="X1279" s="210"/>
      <c r="Y1279" s="210"/>
      <c r="Z1279" s="210"/>
      <c r="AA1279" s="210"/>
    </row>
    <row r="1280" spans="10:27">
      <c r="J1280" s="210"/>
      <c r="K1280" s="210"/>
      <c r="L1280" s="210"/>
      <c r="M1280" s="210"/>
      <c r="N1280" s="210"/>
      <c r="O1280" s="210"/>
      <c r="P1280" s="210"/>
      <c r="Q1280" s="210"/>
      <c r="R1280" s="210"/>
      <c r="S1280" s="210"/>
      <c r="T1280" s="210"/>
      <c r="U1280" s="210"/>
      <c r="V1280" s="210"/>
      <c r="W1280" s="210"/>
      <c r="X1280" s="210"/>
      <c r="Y1280" s="210"/>
      <c r="Z1280" s="210"/>
      <c r="AA1280" s="210"/>
    </row>
    <row r="1281" spans="10:27">
      <c r="J1281" s="210"/>
      <c r="K1281" s="210"/>
      <c r="L1281" s="210"/>
      <c r="M1281" s="210"/>
      <c r="N1281" s="210"/>
      <c r="O1281" s="210"/>
      <c r="P1281" s="210"/>
      <c r="Q1281" s="210"/>
      <c r="R1281" s="210"/>
      <c r="S1281" s="210"/>
      <c r="T1281" s="210"/>
      <c r="U1281" s="210"/>
      <c r="V1281" s="210"/>
      <c r="W1281" s="210"/>
      <c r="X1281" s="210"/>
      <c r="Y1281" s="210"/>
      <c r="Z1281" s="210"/>
      <c r="AA1281" s="210"/>
    </row>
    <row r="1282" spans="10:27">
      <c r="J1282" s="210"/>
      <c r="K1282" s="210"/>
      <c r="L1282" s="210"/>
      <c r="M1282" s="210"/>
      <c r="N1282" s="210"/>
      <c r="O1282" s="210"/>
      <c r="P1282" s="210"/>
      <c r="Q1282" s="210"/>
      <c r="R1282" s="210"/>
      <c r="S1282" s="210"/>
      <c r="T1282" s="210"/>
      <c r="U1282" s="210"/>
      <c r="V1282" s="210"/>
      <c r="W1282" s="210"/>
      <c r="X1282" s="210"/>
      <c r="Y1282" s="210"/>
      <c r="Z1282" s="210"/>
      <c r="AA1282" s="210"/>
    </row>
    <row r="1283" spans="10:27">
      <c r="J1283" s="210"/>
      <c r="K1283" s="210"/>
      <c r="L1283" s="210"/>
      <c r="M1283" s="210"/>
      <c r="N1283" s="210"/>
      <c r="O1283" s="210"/>
      <c r="P1283" s="210"/>
      <c r="Q1283" s="210"/>
      <c r="R1283" s="210"/>
      <c r="S1283" s="210"/>
      <c r="T1283" s="210"/>
      <c r="U1283" s="210"/>
      <c r="V1283" s="210"/>
      <c r="W1283" s="210"/>
      <c r="X1283" s="210"/>
      <c r="Y1283" s="210"/>
      <c r="Z1283" s="210"/>
      <c r="AA1283" s="210"/>
    </row>
    <row r="1284" spans="10:27">
      <c r="J1284" s="210"/>
      <c r="K1284" s="210"/>
      <c r="L1284" s="210"/>
      <c r="M1284" s="210"/>
      <c r="N1284" s="210"/>
      <c r="O1284" s="210"/>
      <c r="P1284" s="210"/>
      <c r="Q1284" s="210"/>
      <c r="R1284" s="210"/>
      <c r="S1284" s="210"/>
      <c r="T1284" s="210"/>
      <c r="U1284" s="210"/>
      <c r="V1284" s="210"/>
      <c r="W1284" s="210"/>
      <c r="X1284" s="210"/>
      <c r="Y1284" s="210"/>
      <c r="Z1284" s="210"/>
      <c r="AA1284" s="210"/>
    </row>
    <row r="1285" spans="10:27">
      <c r="J1285" s="210"/>
      <c r="K1285" s="210"/>
      <c r="L1285" s="210"/>
      <c r="M1285" s="210"/>
      <c r="N1285" s="210"/>
      <c r="O1285" s="210"/>
      <c r="P1285" s="210"/>
      <c r="Q1285" s="210"/>
      <c r="R1285" s="210"/>
      <c r="S1285" s="210"/>
      <c r="T1285" s="210"/>
      <c r="U1285" s="210"/>
      <c r="V1285" s="210"/>
      <c r="W1285" s="210"/>
      <c r="X1285" s="210"/>
      <c r="Y1285" s="210"/>
      <c r="Z1285" s="210"/>
      <c r="AA1285" s="210"/>
    </row>
    <row r="1286" spans="10:27">
      <c r="J1286" s="210"/>
      <c r="K1286" s="210"/>
      <c r="L1286" s="210"/>
      <c r="M1286" s="210"/>
      <c r="N1286" s="210"/>
      <c r="O1286" s="210"/>
      <c r="P1286" s="210"/>
      <c r="Q1286" s="210"/>
      <c r="R1286" s="210"/>
      <c r="S1286" s="210"/>
      <c r="T1286" s="210"/>
      <c r="U1286" s="210"/>
      <c r="V1286" s="210"/>
      <c r="W1286" s="210"/>
      <c r="X1286" s="210"/>
      <c r="Y1286" s="210"/>
      <c r="Z1286" s="210"/>
      <c r="AA1286" s="210"/>
    </row>
    <row r="1287" spans="10:27">
      <c r="J1287" s="210"/>
      <c r="K1287" s="210"/>
      <c r="L1287" s="210"/>
      <c r="M1287" s="210"/>
      <c r="N1287" s="210"/>
      <c r="O1287" s="210"/>
      <c r="P1287" s="210"/>
      <c r="Q1287" s="210"/>
      <c r="R1287" s="210"/>
      <c r="S1287" s="210"/>
      <c r="T1287" s="210"/>
      <c r="U1287" s="210"/>
      <c r="V1287" s="210"/>
      <c r="W1287" s="210"/>
      <c r="X1287" s="210"/>
      <c r="Y1287" s="210"/>
      <c r="Z1287" s="210"/>
      <c r="AA1287" s="210"/>
    </row>
    <row r="1288" spans="10:27">
      <c r="J1288" s="210"/>
      <c r="K1288" s="210"/>
      <c r="L1288" s="210"/>
      <c r="M1288" s="210"/>
      <c r="N1288" s="210"/>
      <c r="O1288" s="210"/>
      <c r="P1288" s="210"/>
      <c r="Q1288" s="210"/>
      <c r="R1288" s="210"/>
      <c r="S1288" s="210"/>
      <c r="T1288" s="210"/>
      <c r="U1288" s="210"/>
      <c r="V1288" s="210"/>
      <c r="W1288" s="210"/>
      <c r="X1288" s="210"/>
      <c r="Y1288" s="210"/>
      <c r="Z1288" s="210"/>
      <c r="AA1288" s="210"/>
    </row>
    <row r="1289" spans="10:27">
      <c r="J1289" s="210"/>
      <c r="K1289" s="210"/>
      <c r="L1289" s="210"/>
      <c r="M1289" s="210"/>
      <c r="N1289" s="210"/>
      <c r="O1289" s="210"/>
      <c r="P1289" s="210"/>
      <c r="Q1289" s="210"/>
      <c r="R1289" s="210"/>
      <c r="S1289" s="210"/>
      <c r="T1289" s="210"/>
      <c r="U1289" s="210"/>
      <c r="V1289" s="210"/>
      <c r="W1289" s="210"/>
      <c r="X1289" s="210"/>
      <c r="Y1289" s="210"/>
      <c r="Z1289" s="210"/>
      <c r="AA1289" s="210"/>
    </row>
    <row r="1290" spans="10:27">
      <c r="J1290" s="210"/>
      <c r="K1290" s="210"/>
      <c r="L1290" s="210"/>
      <c r="M1290" s="210"/>
      <c r="N1290" s="210"/>
      <c r="O1290" s="210"/>
      <c r="P1290" s="210"/>
      <c r="Q1290" s="210"/>
      <c r="R1290" s="210"/>
      <c r="S1290" s="210"/>
      <c r="T1290" s="210"/>
      <c r="U1290" s="210"/>
      <c r="V1290" s="210"/>
      <c r="W1290" s="210"/>
      <c r="X1290" s="210"/>
      <c r="Y1290" s="210"/>
      <c r="Z1290" s="210"/>
      <c r="AA1290" s="210"/>
    </row>
    <row r="1291" spans="10:27">
      <c r="J1291" s="210"/>
      <c r="K1291" s="210"/>
      <c r="L1291" s="210"/>
      <c r="M1291" s="210"/>
      <c r="N1291" s="210"/>
      <c r="O1291" s="210"/>
      <c r="P1291" s="210"/>
      <c r="Q1291" s="210"/>
      <c r="R1291" s="210"/>
      <c r="S1291" s="210"/>
      <c r="T1291" s="210"/>
      <c r="U1291" s="210"/>
      <c r="V1291" s="210"/>
      <c r="W1291" s="210"/>
      <c r="X1291" s="210"/>
      <c r="Y1291" s="210"/>
      <c r="Z1291" s="210"/>
      <c r="AA1291" s="210"/>
    </row>
    <row r="1292" spans="10:27">
      <c r="J1292" s="210"/>
      <c r="K1292" s="210"/>
      <c r="L1292" s="210"/>
      <c r="M1292" s="210"/>
      <c r="N1292" s="210"/>
      <c r="O1292" s="210"/>
      <c r="P1292" s="210"/>
      <c r="Q1292" s="210"/>
      <c r="R1292" s="210"/>
      <c r="S1292" s="210"/>
      <c r="T1292" s="210"/>
      <c r="U1292" s="210"/>
      <c r="V1292" s="210"/>
      <c r="W1292" s="210"/>
      <c r="X1292" s="210"/>
      <c r="Y1292" s="210"/>
      <c r="Z1292" s="210"/>
      <c r="AA1292" s="210"/>
    </row>
    <row r="1293" spans="10:27">
      <c r="J1293" s="210"/>
      <c r="K1293" s="210"/>
      <c r="L1293" s="210"/>
      <c r="M1293" s="210"/>
      <c r="N1293" s="210"/>
      <c r="O1293" s="210"/>
      <c r="P1293" s="210"/>
      <c r="Q1293" s="210"/>
      <c r="R1293" s="210"/>
      <c r="S1293" s="210"/>
      <c r="T1293" s="210"/>
      <c r="U1293" s="210"/>
      <c r="V1293" s="210"/>
      <c r="W1293" s="210"/>
      <c r="X1293" s="210"/>
      <c r="Y1293" s="210"/>
      <c r="Z1293" s="210"/>
      <c r="AA1293" s="210"/>
    </row>
    <row r="1294" spans="10:27">
      <c r="J1294" s="210"/>
      <c r="K1294" s="210"/>
      <c r="L1294" s="210"/>
      <c r="M1294" s="210"/>
      <c r="N1294" s="210"/>
      <c r="O1294" s="210"/>
      <c r="P1294" s="210"/>
      <c r="Q1294" s="210"/>
      <c r="R1294" s="210"/>
      <c r="S1294" s="210"/>
      <c r="T1294" s="210"/>
      <c r="U1294" s="210"/>
      <c r="V1294" s="210"/>
      <c r="W1294" s="210"/>
      <c r="X1294" s="210"/>
      <c r="Y1294" s="210"/>
      <c r="Z1294" s="210"/>
      <c r="AA1294" s="210"/>
    </row>
    <row r="1295" spans="10:27">
      <c r="J1295" s="210"/>
      <c r="K1295" s="210"/>
      <c r="L1295" s="210"/>
      <c r="M1295" s="210"/>
      <c r="N1295" s="210"/>
      <c r="O1295" s="210"/>
      <c r="P1295" s="210"/>
      <c r="Q1295" s="210"/>
      <c r="R1295" s="210"/>
      <c r="S1295" s="210"/>
      <c r="T1295" s="210"/>
      <c r="U1295" s="210"/>
      <c r="V1295" s="210"/>
      <c r="W1295" s="210"/>
      <c r="X1295" s="210"/>
      <c r="Y1295" s="210"/>
      <c r="Z1295" s="210"/>
      <c r="AA1295" s="210"/>
    </row>
    <row r="1296" spans="10:27">
      <c r="J1296" s="210"/>
      <c r="K1296" s="210"/>
      <c r="L1296" s="210"/>
      <c r="M1296" s="210"/>
      <c r="N1296" s="210"/>
      <c r="O1296" s="210"/>
      <c r="P1296" s="210"/>
      <c r="Q1296" s="210"/>
      <c r="R1296" s="210"/>
      <c r="S1296" s="210"/>
      <c r="T1296" s="210"/>
      <c r="U1296" s="210"/>
      <c r="V1296" s="210"/>
      <c r="W1296" s="210"/>
      <c r="X1296" s="210"/>
      <c r="Y1296" s="210"/>
      <c r="Z1296" s="210"/>
      <c r="AA1296" s="210"/>
    </row>
    <row r="1297" spans="10:27">
      <c r="J1297" s="210"/>
      <c r="K1297" s="210"/>
      <c r="L1297" s="210"/>
      <c r="M1297" s="210"/>
      <c r="N1297" s="210"/>
      <c r="O1297" s="210"/>
      <c r="P1297" s="210"/>
      <c r="Q1297" s="210"/>
      <c r="R1297" s="210"/>
      <c r="S1297" s="210"/>
      <c r="T1297" s="210"/>
      <c r="U1297" s="210"/>
      <c r="V1297" s="210"/>
      <c r="W1297" s="210"/>
      <c r="X1297" s="210"/>
      <c r="Y1297" s="210"/>
      <c r="Z1297" s="210"/>
      <c r="AA1297" s="210"/>
    </row>
    <row r="1298" spans="10:27">
      <c r="J1298" s="210"/>
      <c r="K1298" s="210"/>
      <c r="L1298" s="210"/>
      <c r="M1298" s="210"/>
      <c r="N1298" s="210"/>
      <c r="O1298" s="210"/>
      <c r="P1298" s="210"/>
      <c r="Q1298" s="210"/>
      <c r="R1298" s="210"/>
      <c r="S1298" s="210"/>
      <c r="T1298" s="210"/>
      <c r="U1298" s="210"/>
      <c r="V1298" s="210"/>
      <c r="W1298" s="210"/>
      <c r="X1298" s="210"/>
      <c r="Y1298" s="210"/>
      <c r="Z1298" s="210"/>
      <c r="AA1298" s="210"/>
    </row>
    <row r="1299" spans="10:27">
      <c r="J1299" s="210"/>
      <c r="K1299" s="210"/>
      <c r="L1299" s="210"/>
      <c r="M1299" s="210"/>
      <c r="N1299" s="210"/>
      <c r="O1299" s="210"/>
      <c r="P1299" s="210"/>
      <c r="Q1299" s="210"/>
      <c r="R1299" s="210"/>
      <c r="S1299" s="210"/>
      <c r="T1299" s="210"/>
      <c r="U1299" s="210"/>
      <c r="V1299" s="210"/>
      <c r="W1299" s="210"/>
      <c r="X1299" s="210"/>
      <c r="Y1299" s="210"/>
      <c r="Z1299" s="210"/>
      <c r="AA1299" s="210"/>
    </row>
    <row r="1300" spans="10:27">
      <c r="J1300" s="210"/>
      <c r="K1300" s="210"/>
      <c r="L1300" s="210"/>
      <c r="M1300" s="210"/>
      <c r="N1300" s="210"/>
      <c r="O1300" s="210"/>
      <c r="P1300" s="210"/>
      <c r="Q1300" s="210"/>
      <c r="R1300" s="210"/>
      <c r="S1300" s="210"/>
      <c r="T1300" s="210"/>
      <c r="U1300" s="210"/>
      <c r="V1300" s="210"/>
      <c r="W1300" s="210"/>
      <c r="X1300" s="210"/>
      <c r="Y1300" s="210"/>
      <c r="Z1300" s="210"/>
      <c r="AA1300" s="210"/>
    </row>
    <row r="1301" spans="10:27">
      <c r="J1301" s="210"/>
      <c r="K1301" s="210"/>
      <c r="L1301" s="210"/>
      <c r="M1301" s="210"/>
      <c r="N1301" s="210"/>
      <c r="O1301" s="210"/>
      <c r="P1301" s="210"/>
      <c r="Q1301" s="210"/>
      <c r="R1301" s="210"/>
      <c r="S1301" s="210"/>
      <c r="T1301" s="210"/>
      <c r="U1301" s="210"/>
      <c r="V1301" s="210"/>
      <c r="W1301" s="210"/>
      <c r="X1301" s="210"/>
      <c r="Y1301" s="210"/>
      <c r="Z1301" s="210"/>
      <c r="AA1301" s="210"/>
    </row>
    <row r="1302" spans="10:27">
      <c r="J1302" s="210"/>
      <c r="K1302" s="210"/>
      <c r="L1302" s="210"/>
      <c r="M1302" s="210"/>
      <c r="N1302" s="210"/>
      <c r="O1302" s="210"/>
      <c r="P1302" s="210"/>
      <c r="Q1302" s="210"/>
      <c r="R1302" s="210"/>
      <c r="S1302" s="210"/>
      <c r="T1302" s="210"/>
      <c r="U1302" s="210"/>
      <c r="V1302" s="210"/>
      <c r="W1302" s="210"/>
      <c r="X1302" s="210"/>
      <c r="Y1302" s="210"/>
      <c r="Z1302" s="210"/>
      <c r="AA1302" s="210"/>
    </row>
    <row r="1303" spans="10:27">
      <c r="J1303" s="210"/>
      <c r="K1303" s="210"/>
      <c r="L1303" s="210"/>
      <c r="M1303" s="210"/>
      <c r="N1303" s="210"/>
      <c r="O1303" s="210"/>
      <c r="P1303" s="210"/>
      <c r="Q1303" s="210"/>
      <c r="R1303" s="210"/>
      <c r="S1303" s="210"/>
      <c r="T1303" s="210"/>
      <c r="U1303" s="210"/>
      <c r="V1303" s="210"/>
      <c r="W1303" s="210"/>
      <c r="X1303" s="210"/>
      <c r="Y1303" s="210"/>
      <c r="Z1303" s="210"/>
      <c r="AA1303" s="210"/>
    </row>
    <row r="1304" spans="10:27">
      <c r="J1304" s="210"/>
      <c r="K1304" s="210"/>
      <c r="L1304" s="210"/>
      <c r="M1304" s="210"/>
      <c r="N1304" s="210"/>
      <c r="O1304" s="210"/>
      <c r="P1304" s="210"/>
      <c r="Q1304" s="210"/>
      <c r="R1304" s="210"/>
      <c r="S1304" s="210"/>
      <c r="T1304" s="210"/>
      <c r="U1304" s="210"/>
      <c r="V1304" s="210"/>
      <c r="W1304" s="210"/>
      <c r="X1304" s="210"/>
      <c r="Y1304" s="210"/>
      <c r="Z1304" s="210"/>
      <c r="AA1304" s="210"/>
    </row>
    <row r="1305" spans="10:27">
      <c r="J1305" s="210"/>
      <c r="K1305" s="210"/>
      <c r="L1305" s="210"/>
      <c r="M1305" s="210"/>
      <c r="N1305" s="210"/>
      <c r="O1305" s="210"/>
      <c r="P1305" s="210"/>
      <c r="Q1305" s="210"/>
      <c r="R1305" s="210"/>
      <c r="S1305" s="210"/>
      <c r="T1305" s="210"/>
      <c r="U1305" s="210"/>
      <c r="V1305" s="210"/>
      <c r="W1305" s="210"/>
      <c r="X1305" s="210"/>
      <c r="Y1305" s="210"/>
      <c r="Z1305" s="210"/>
      <c r="AA1305" s="210"/>
    </row>
    <row r="1306" spans="10:27">
      <c r="J1306" s="210"/>
      <c r="K1306" s="210"/>
      <c r="L1306" s="210"/>
      <c r="M1306" s="210"/>
      <c r="N1306" s="210"/>
      <c r="O1306" s="210"/>
      <c r="P1306" s="210"/>
      <c r="Q1306" s="210"/>
      <c r="R1306" s="210"/>
      <c r="S1306" s="210"/>
      <c r="T1306" s="210"/>
      <c r="U1306" s="210"/>
      <c r="V1306" s="210"/>
      <c r="W1306" s="210"/>
      <c r="X1306" s="210"/>
      <c r="Y1306" s="210"/>
      <c r="Z1306" s="210"/>
      <c r="AA1306" s="210"/>
    </row>
    <row r="1307" spans="10:27">
      <c r="J1307" s="210"/>
      <c r="K1307" s="210"/>
      <c r="L1307" s="210"/>
      <c r="M1307" s="210"/>
      <c r="N1307" s="210"/>
      <c r="O1307" s="210"/>
      <c r="P1307" s="210"/>
      <c r="Q1307" s="210"/>
      <c r="R1307" s="210"/>
      <c r="S1307" s="210"/>
      <c r="T1307" s="210"/>
      <c r="U1307" s="210"/>
      <c r="V1307" s="210"/>
      <c r="W1307" s="210"/>
      <c r="X1307" s="210"/>
      <c r="Y1307" s="210"/>
      <c r="Z1307" s="210"/>
      <c r="AA1307" s="210"/>
    </row>
    <row r="1308" spans="10:27">
      <c r="J1308" s="210"/>
      <c r="K1308" s="210"/>
      <c r="L1308" s="210"/>
      <c r="M1308" s="210"/>
      <c r="N1308" s="210"/>
      <c r="O1308" s="210"/>
      <c r="P1308" s="210"/>
      <c r="Q1308" s="210"/>
      <c r="R1308" s="210"/>
      <c r="S1308" s="210"/>
      <c r="T1308" s="210"/>
      <c r="U1308" s="210"/>
      <c r="V1308" s="210"/>
      <c r="W1308" s="210"/>
      <c r="X1308" s="210"/>
      <c r="Y1308" s="210"/>
      <c r="Z1308" s="210"/>
      <c r="AA1308" s="210"/>
    </row>
    <row r="1309" spans="10:27">
      <c r="J1309" s="210"/>
      <c r="K1309" s="210"/>
      <c r="L1309" s="210"/>
      <c r="M1309" s="210"/>
      <c r="N1309" s="210"/>
      <c r="O1309" s="210"/>
      <c r="P1309" s="210"/>
      <c r="Q1309" s="210"/>
      <c r="R1309" s="210"/>
      <c r="S1309" s="210"/>
      <c r="T1309" s="210"/>
      <c r="U1309" s="210"/>
      <c r="V1309" s="210"/>
      <c r="W1309" s="210"/>
      <c r="X1309" s="210"/>
      <c r="Y1309" s="210"/>
      <c r="Z1309" s="210"/>
      <c r="AA1309" s="210"/>
    </row>
    <row r="1310" spans="10:27">
      <c r="J1310" s="210"/>
      <c r="K1310" s="210"/>
      <c r="L1310" s="210"/>
      <c r="M1310" s="210"/>
      <c r="N1310" s="210"/>
      <c r="O1310" s="210"/>
      <c r="P1310" s="210"/>
      <c r="Q1310" s="210"/>
      <c r="R1310" s="210"/>
      <c r="S1310" s="210"/>
      <c r="T1310" s="210"/>
      <c r="U1310" s="210"/>
      <c r="V1310" s="210"/>
      <c r="W1310" s="210"/>
      <c r="X1310" s="210"/>
      <c r="Y1310" s="210"/>
      <c r="Z1310" s="210"/>
      <c r="AA1310" s="210"/>
    </row>
    <row r="1311" spans="10:27">
      <c r="J1311" s="210"/>
      <c r="K1311" s="210"/>
      <c r="L1311" s="210"/>
      <c r="M1311" s="210"/>
      <c r="N1311" s="210"/>
      <c r="O1311" s="210"/>
      <c r="P1311" s="210"/>
      <c r="Q1311" s="210"/>
      <c r="R1311" s="210"/>
      <c r="S1311" s="210"/>
      <c r="T1311" s="210"/>
      <c r="U1311" s="210"/>
      <c r="V1311" s="210"/>
      <c r="W1311" s="210"/>
      <c r="X1311" s="210"/>
      <c r="Y1311" s="210"/>
      <c r="Z1311" s="210"/>
      <c r="AA1311" s="210"/>
    </row>
    <row r="1312" spans="10:27">
      <c r="J1312" s="210"/>
      <c r="K1312" s="210"/>
      <c r="L1312" s="210"/>
      <c r="M1312" s="210"/>
      <c r="N1312" s="210"/>
      <c r="O1312" s="210"/>
      <c r="P1312" s="210"/>
      <c r="Q1312" s="210"/>
      <c r="R1312" s="210"/>
      <c r="S1312" s="210"/>
      <c r="T1312" s="210"/>
      <c r="U1312" s="210"/>
      <c r="V1312" s="210"/>
      <c r="W1312" s="210"/>
      <c r="X1312" s="210"/>
      <c r="Y1312" s="210"/>
      <c r="Z1312" s="210"/>
      <c r="AA1312" s="210"/>
    </row>
    <row r="1313" spans="10:27">
      <c r="J1313" s="210"/>
      <c r="K1313" s="210"/>
      <c r="L1313" s="210"/>
      <c r="M1313" s="210"/>
      <c r="N1313" s="210"/>
      <c r="O1313" s="210"/>
      <c r="P1313" s="210"/>
      <c r="Q1313" s="210"/>
      <c r="R1313" s="210"/>
      <c r="S1313" s="210"/>
      <c r="T1313" s="210"/>
      <c r="U1313" s="210"/>
      <c r="V1313" s="210"/>
      <c r="W1313" s="210"/>
      <c r="X1313" s="210"/>
      <c r="Y1313" s="210"/>
      <c r="Z1313" s="210"/>
      <c r="AA1313" s="210"/>
    </row>
    <row r="1314" spans="10:27">
      <c r="J1314" s="210"/>
      <c r="K1314" s="210"/>
      <c r="L1314" s="210"/>
      <c r="M1314" s="210"/>
      <c r="N1314" s="210"/>
      <c r="O1314" s="210"/>
      <c r="P1314" s="210"/>
      <c r="Q1314" s="210"/>
      <c r="R1314" s="210"/>
      <c r="S1314" s="210"/>
      <c r="T1314" s="210"/>
      <c r="U1314" s="210"/>
      <c r="V1314" s="210"/>
      <c r="W1314" s="210"/>
      <c r="X1314" s="210"/>
      <c r="Y1314" s="210"/>
      <c r="Z1314" s="210"/>
      <c r="AA1314" s="210"/>
    </row>
    <row r="1315" spans="10:27">
      <c r="J1315" s="210"/>
      <c r="K1315" s="210"/>
      <c r="L1315" s="210"/>
      <c r="M1315" s="210"/>
      <c r="N1315" s="210"/>
      <c r="O1315" s="210"/>
      <c r="P1315" s="210"/>
      <c r="Q1315" s="210"/>
      <c r="R1315" s="210"/>
      <c r="S1315" s="210"/>
      <c r="T1315" s="210"/>
      <c r="U1315" s="210"/>
      <c r="V1315" s="210"/>
      <c r="W1315" s="210"/>
      <c r="X1315" s="210"/>
      <c r="Y1315" s="210"/>
      <c r="Z1315" s="210"/>
      <c r="AA1315" s="210"/>
    </row>
    <row r="1316" spans="10:27">
      <c r="J1316" s="210"/>
      <c r="K1316" s="210"/>
      <c r="L1316" s="210"/>
      <c r="M1316" s="210"/>
      <c r="N1316" s="210"/>
      <c r="O1316" s="210"/>
      <c r="P1316" s="210"/>
      <c r="Q1316" s="210"/>
      <c r="R1316" s="210"/>
      <c r="S1316" s="210"/>
      <c r="T1316" s="210"/>
      <c r="U1316" s="210"/>
      <c r="V1316" s="210"/>
      <c r="W1316" s="210"/>
      <c r="X1316" s="210"/>
      <c r="Y1316" s="210"/>
      <c r="Z1316" s="210"/>
      <c r="AA1316" s="210"/>
    </row>
    <row r="1317" spans="10:27">
      <c r="J1317" s="210"/>
      <c r="K1317" s="210"/>
      <c r="L1317" s="210"/>
      <c r="M1317" s="210"/>
      <c r="N1317" s="210"/>
      <c r="O1317" s="210"/>
      <c r="P1317" s="210"/>
      <c r="Q1317" s="210"/>
      <c r="R1317" s="210"/>
      <c r="S1317" s="210"/>
      <c r="T1317" s="210"/>
      <c r="U1317" s="210"/>
      <c r="V1317" s="210"/>
      <c r="W1317" s="210"/>
      <c r="X1317" s="210"/>
      <c r="Y1317" s="210"/>
      <c r="Z1317" s="210"/>
      <c r="AA1317" s="210"/>
    </row>
    <row r="1318" spans="10:27">
      <c r="J1318" s="210"/>
      <c r="K1318" s="210"/>
      <c r="L1318" s="210"/>
      <c r="M1318" s="210"/>
      <c r="N1318" s="210"/>
      <c r="O1318" s="210"/>
      <c r="P1318" s="210"/>
      <c r="Q1318" s="210"/>
      <c r="R1318" s="210"/>
      <c r="S1318" s="210"/>
      <c r="T1318" s="210"/>
      <c r="U1318" s="210"/>
      <c r="V1318" s="210"/>
      <c r="W1318" s="210"/>
      <c r="X1318" s="210"/>
      <c r="Y1318" s="210"/>
      <c r="Z1318" s="210"/>
      <c r="AA1318" s="210"/>
    </row>
    <row r="1319" spans="10:27">
      <c r="J1319" s="210"/>
      <c r="K1319" s="210"/>
      <c r="L1319" s="210"/>
      <c r="M1319" s="210"/>
      <c r="N1319" s="210"/>
      <c r="O1319" s="210"/>
      <c r="P1319" s="210"/>
      <c r="Q1319" s="210"/>
      <c r="R1319" s="210"/>
      <c r="S1319" s="210"/>
      <c r="T1319" s="210"/>
      <c r="U1319" s="210"/>
      <c r="V1319" s="210"/>
      <c r="W1319" s="210"/>
      <c r="X1319" s="210"/>
      <c r="Y1319" s="210"/>
      <c r="Z1319" s="210"/>
      <c r="AA1319" s="210"/>
    </row>
    <row r="1320" spans="10:27">
      <c r="J1320" s="210"/>
      <c r="K1320" s="210"/>
      <c r="L1320" s="210"/>
      <c r="M1320" s="210"/>
      <c r="N1320" s="210"/>
      <c r="O1320" s="210"/>
      <c r="P1320" s="210"/>
      <c r="Q1320" s="210"/>
      <c r="R1320" s="210"/>
      <c r="S1320" s="210"/>
      <c r="T1320" s="210"/>
      <c r="U1320" s="210"/>
      <c r="V1320" s="210"/>
      <c r="W1320" s="210"/>
      <c r="X1320" s="210"/>
      <c r="Y1320" s="210"/>
      <c r="Z1320" s="210"/>
      <c r="AA1320" s="210"/>
    </row>
    <row r="1321" spans="10:27">
      <c r="J1321" s="210"/>
      <c r="K1321" s="210"/>
      <c r="L1321" s="210"/>
      <c r="M1321" s="210"/>
      <c r="N1321" s="210"/>
      <c r="O1321" s="210"/>
      <c r="P1321" s="210"/>
      <c r="Q1321" s="210"/>
      <c r="R1321" s="210"/>
      <c r="S1321" s="210"/>
      <c r="T1321" s="210"/>
      <c r="U1321" s="210"/>
      <c r="V1321" s="210"/>
      <c r="W1321" s="210"/>
      <c r="X1321" s="210"/>
      <c r="Y1321" s="210"/>
      <c r="Z1321" s="210"/>
      <c r="AA1321" s="210"/>
    </row>
    <row r="1322" spans="10:27">
      <c r="J1322" s="210"/>
      <c r="K1322" s="210"/>
      <c r="L1322" s="210"/>
      <c r="M1322" s="210"/>
      <c r="N1322" s="210"/>
      <c r="O1322" s="210"/>
      <c r="P1322" s="210"/>
      <c r="Q1322" s="210"/>
      <c r="R1322" s="210"/>
      <c r="S1322" s="210"/>
      <c r="T1322" s="210"/>
      <c r="U1322" s="210"/>
      <c r="V1322" s="210"/>
      <c r="W1322" s="210"/>
      <c r="X1322" s="210"/>
      <c r="Y1322" s="210"/>
      <c r="Z1322" s="210"/>
      <c r="AA1322" s="210"/>
    </row>
    <row r="1323" spans="10:27">
      <c r="J1323" s="210"/>
      <c r="K1323" s="210"/>
      <c r="L1323" s="210"/>
      <c r="M1323" s="210"/>
      <c r="N1323" s="210"/>
      <c r="O1323" s="210"/>
      <c r="P1323" s="210"/>
      <c r="Q1323" s="210"/>
      <c r="R1323" s="210"/>
      <c r="S1323" s="210"/>
      <c r="T1323" s="210"/>
      <c r="U1323" s="210"/>
      <c r="V1323" s="210"/>
      <c r="W1323" s="210"/>
      <c r="X1323" s="210"/>
      <c r="Y1323" s="210"/>
      <c r="Z1323" s="210"/>
      <c r="AA1323" s="210"/>
    </row>
    <row r="1324" spans="10:27">
      <c r="J1324" s="210"/>
      <c r="K1324" s="210"/>
      <c r="L1324" s="210"/>
      <c r="M1324" s="210"/>
      <c r="N1324" s="210"/>
      <c r="O1324" s="210"/>
      <c r="P1324" s="210"/>
      <c r="Q1324" s="210"/>
      <c r="R1324" s="210"/>
      <c r="S1324" s="210"/>
      <c r="T1324" s="210"/>
      <c r="U1324" s="210"/>
      <c r="V1324" s="210"/>
      <c r="W1324" s="210"/>
      <c r="X1324" s="210"/>
      <c r="Y1324" s="210"/>
      <c r="Z1324" s="210"/>
      <c r="AA1324" s="210"/>
    </row>
    <row r="1325" spans="10:27">
      <c r="J1325" s="210"/>
      <c r="K1325" s="210"/>
      <c r="L1325" s="210"/>
      <c r="M1325" s="210"/>
      <c r="N1325" s="210"/>
      <c r="O1325" s="210"/>
      <c r="P1325" s="210"/>
      <c r="Q1325" s="210"/>
      <c r="R1325" s="210"/>
      <c r="S1325" s="210"/>
      <c r="T1325" s="210"/>
      <c r="U1325" s="210"/>
      <c r="V1325" s="210"/>
      <c r="W1325" s="210"/>
      <c r="X1325" s="210"/>
      <c r="Y1325" s="210"/>
      <c r="Z1325" s="210"/>
      <c r="AA1325" s="210"/>
    </row>
    <row r="1326" spans="10:27">
      <c r="J1326" s="210"/>
      <c r="K1326" s="210"/>
      <c r="L1326" s="210"/>
      <c r="M1326" s="210"/>
      <c r="N1326" s="210"/>
      <c r="O1326" s="210"/>
      <c r="P1326" s="210"/>
      <c r="Q1326" s="210"/>
      <c r="R1326" s="210"/>
      <c r="S1326" s="210"/>
      <c r="T1326" s="210"/>
      <c r="U1326" s="210"/>
      <c r="V1326" s="210"/>
      <c r="W1326" s="210"/>
      <c r="X1326" s="210"/>
      <c r="Y1326" s="210"/>
      <c r="Z1326" s="210"/>
      <c r="AA1326" s="210"/>
    </row>
    <row r="1327" spans="10:27">
      <c r="J1327" s="210"/>
      <c r="K1327" s="210"/>
      <c r="L1327" s="210"/>
      <c r="M1327" s="210"/>
      <c r="N1327" s="210"/>
      <c r="O1327" s="210"/>
      <c r="P1327" s="210"/>
      <c r="Q1327" s="210"/>
      <c r="R1327" s="210"/>
      <c r="S1327" s="210"/>
      <c r="T1327" s="210"/>
      <c r="U1327" s="210"/>
      <c r="V1327" s="210"/>
      <c r="W1327" s="210"/>
      <c r="X1327" s="210"/>
      <c r="Y1327" s="210"/>
      <c r="Z1327" s="210"/>
      <c r="AA1327" s="210"/>
    </row>
    <row r="1328" spans="10:27">
      <c r="J1328" s="210"/>
      <c r="K1328" s="210"/>
      <c r="L1328" s="210"/>
      <c r="M1328" s="210"/>
      <c r="N1328" s="210"/>
      <c r="O1328" s="210"/>
      <c r="P1328" s="210"/>
      <c r="Q1328" s="210"/>
      <c r="R1328" s="210"/>
      <c r="S1328" s="210"/>
      <c r="T1328" s="210"/>
      <c r="U1328" s="210"/>
      <c r="V1328" s="210"/>
      <c r="W1328" s="210"/>
      <c r="X1328" s="210"/>
      <c r="Y1328" s="210"/>
      <c r="Z1328" s="210"/>
      <c r="AA1328" s="210"/>
    </row>
    <row r="1329" spans="10:27">
      <c r="J1329" s="210"/>
      <c r="K1329" s="210"/>
      <c r="L1329" s="210"/>
      <c r="M1329" s="210"/>
      <c r="N1329" s="210"/>
      <c r="O1329" s="210"/>
      <c r="P1329" s="210"/>
      <c r="Q1329" s="210"/>
      <c r="R1329" s="210"/>
      <c r="S1329" s="210"/>
      <c r="T1329" s="210"/>
      <c r="U1329" s="210"/>
      <c r="V1329" s="210"/>
      <c r="W1329" s="210"/>
      <c r="X1329" s="210"/>
      <c r="Y1329" s="210"/>
      <c r="Z1329" s="210"/>
      <c r="AA1329" s="210"/>
    </row>
    <row r="1330" spans="10:27">
      <c r="J1330" s="210"/>
      <c r="K1330" s="210"/>
      <c r="L1330" s="210"/>
      <c r="M1330" s="210"/>
      <c r="N1330" s="210"/>
      <c r="O1330" s="210"/>
      <c r="P1330" s="210"/>
      <c r="Q1330" s="210"/>
      <c r="R1330" s="210"/>
      <c r="S1330" s="210"/>
      <c r="T1330" s="210"/>
      <c r="U1330" s="210"/>
      <c r="V1330" s="210"/>
      <c r="W1330" s="210"/>
      <c r="X1330" s="210"/>
      <c r="Y1330" s="210"/>
      <c r="Z1330" s="210"/>
      <c r="AA1330" s="210"/>
    </row>
    <row r="1331" spans="10:27">
      <c r="J1331" s="210"/>
      <c r="K1331" s="210"/>
      <c r="L1331" s="210"/>
      <c r="M1331" s="210"/>
      <c r="N1331" s="210"/>
      <c r="O1331" s="210"/>
      <c r="P1331" s="210"/>
      <c r="Q1331" s="210"/>
      <c r="R1331" s="210"/>
      <c r="S1331" s="210"/>
      <c r="T1331" s="210"/>
      <c r="U1331" s="210"/>
      <c r="V1331" s="210"/>
      <c r="W1331" s="210"/>
      <c r="X1331" s="210"/>
      <c r="Y1331" s="210"/>
      <c r="Z1331" s="210"/>
      <c r="AA1331" s="210"/>
    </row>
    <row r="1332" spans="10:27">
      <c r="J1332" s="210"/>
      <c r="K1332" s="210"/>
      <c r="L1332" s="210"/>
      <c r="M1332" s="210"/>
      <c r="N1332" s="210"/>
      <c r="O1332" s="210"/>
      <c r="P1332" s="210"/>
      <c r="Q1332" s="210"/>
      <c r="R1332" s="210"/>
      <c r="S1332" s="210"/>
      <c r="T1332" s="210"/>
      <c r="U1332" s="210"/>
      <c r="V1332" s="210"/>
      <c r="W1332" s="210"/>
      <c r="X1332" s="210"/>
      <c r="Y1332" s="210"/>
      <c r="Z1332" s="210"/>
      <c r="AA1332" s="210"/>
    </row>
    <row r="1333" spans="10:27">
      <c r="J1333" s="210"/>
      <c r="K1333" s="210"/>
      <c r="L1333" s="210"/>
      <c r="M1333" s="210"/>
      <c r="N1333" s="210"/>
      <c r="O1333" s="210"/>
      <c r="P1333" s="210"/>
      <c r="Q1333" s="210"/>
      <c r="R1333" s="210"/>
      <c r="S1333" s="210"/>
      <c r="T1333" s="210"/>
      <c r="U1333" s="210"/>
      <c r="V1333" s="210"/>
      <c r="W1333" s="210"/>
      <c r="X1333" s="210"/>
      <c r="Y1333" s="210"/>
      <c r="Z1333" s="210"/>
      <c r="AA1333" s="210"/>
    </row>
    <row r="1334" spans="10:27">
      <c r="J1334" s="210"/>
      <c r="K1334" s="210"/>
      <c r="L1334" s="210"/>
      <c r="M1334" s="210"/>
      <c r="N1334" s="210"/>
      <c r="O1334" s="210"/>
      <c r="P1334" s="210"/>
      <c r="Q1334" s="210"/>
      <c r="R1334" s="210"/>
      <c r="S1334" s="210"/>
      <c r="T1334" s="210"/>
      <c r="U1334" s="210"/>
      <c r="V1334" s="210"/>
      <c r="W1334" s="210"/>
      <c r="X1334" s="210"/>
      <c r="Y1334" s="210"/>
      <c r="Z1334" s="210"/>
      <c r="AA1334" s="210"/>
    </row>
    <row r="1335" spans="10:27">
      <c r="J1335" s="210"/>
      <c r="K1335" s="210"/>
      <c r="L1335" s="210"/>
      <c r="M1335" s="210"/>
      <c r="N1335" s="210"/>
      <c r="O1335" s="210"/>
      <c r="P1335" s="210"/>
      <c r="Q1335" s="210"/>
      <c r="R1335" s="210"/>
      <c r="S1335" s="210"/>
      <c r="T1335" s="210"/>
      <c r="U1335" s="210"/>
      <c r="V1335" s="210"/>
      <c r="W1335" s="210"/>
      <c r="X1335" s="210"/>
      <c r="Y1335" s="210"/>
      <c r="Z1335" s="210"/>
      <c r="AA1335" s="210"/>
    </row>
    <row r="1336" spans="10:27">
      <c r="J1336" s="210"/>
      <c r="K1336" s="210"/>
      <c r="L1336" s="210"/>
      <c r="M1336" s="210"/>
      <c r="N1336" s="210"/>
      <c r="O1336" s="210"/>
      <c r="P1336" s="210"/>
      <c r="Q1336" s="210"/>
      <c r="R1336" s="210"/>
      <c r="S1336" s="210"/>
      <c r="T1336" s="210"/>
      <c r="U1336" s="210"/>
      <c r="V1336" s="210"/>
      <c r="W1336" s="210"/>
      <c r="X1336" s="210"/>
      <c r="Y1336" s="210"/>
      <c r="Z1336" s="210"/>
      <c r="AA1336" s="210"/>
    </row>
    <row r="1337" spans="10:27">
      <c r="J1337" s="210"/>
      <c r="K1337" s="210"/>
      <c r="L1337" s="210"/>
      <c r="M1337" s="210"/>
      <c r="N1337" s="210"/>
      <c r="O1337" s="210"/>
      <c r="P1337" s="210"/>
      <c r="Q1337" s="210"/>
      <c r="R1337" s="210"/>
      <c r="S1337" s="210"/>
      <c r="T1337" s="210"/>
      <c r="U1337" s="210"/>
      <c r="V1337" s="210"/>
      <c r="W1337" s="210"/>
      <c r="X1337" s="210"/>
      <c r="Y1337" s="210"/>
      <c r="Z1337" s="210"/>
      <c r="AA1337" s="210"/>
    </row>
    <row r="1338" spans="10:27">
      <c r="J1338" s="210"/>
      <c r="K1338" s="210"/>
      <c r="L1338" s="210"/>
      <c r="M1338" s="210"/>
      <c r="N1338" s="210"/>
      <c r="O1338" s="210"/>
      <c r="P1338" s="210"/>
      <c r="Q1338" s="210"/>
      <c r="R1338" s="210"/>
      <c r="S1338" s="210"/>
      <c r="T1338" s="210"/>
      <c r="U1338" s="210"/>
      <c r="V1338" s="210"/>
      <c r="W1338" s="210"/>
      <c r="X1338" s="210"/>
      <c r="Y1338" s="210"/>
      <c r="Z1338" s="210"/>
      <c r="AA1338" s="210"/>
    </row>
    <row r="1339" spans="10:27">
      <c r="J1339" s="210"/>
      <c r="K1339" s="210"/>
      <c r="L1339" s="210"/>
      <c r="M1339" s="210"/>
      <c r="N1339" s="210"/>
      <c r="O1339" s="210"/>
      <c r="P1339" s="210"/>
      <c r="Q1339" s="210"/>
      <c r="R1339" s="210"/>
      <c r="S1339" s="210"/>
      <c r="T1339" s="210"/>
      <c r="U1339" s="210"/>
      <c r="V1339" s="210"/>
      <c r="W1339" s="210"/>
      <c r="X1339" s="210"/>
      <c r="Y1339" s="210"/>
      <c r="Z1339" s="210"/>
      <c r="AA1339" s="210"/>
    </row>
    <row r="1340" spans="10:27">
      <c r="J1340" s="210"/>
      <c r="K1340" s="210"/>
      <c r="L1340" s="210"/>
      <c r="M1340" s="210"/>
      <c r="N1340" s="210"/>
      <c r="O1340" s="210"/>
      <c r="P1340" s="210"/>
      <c r="Q1340" s="210"/>
      <c r="R1340" s="210"/>
      <c r="S1340" s="210"/>
      <c r="T1340" s="210"/>
      <c r="U1340" s="210"/>
      <c r="V1340" s="210"/>
      <c r="W1340" s="210"/>
      <c r="X1340" s="210"/>
      <c r="Y1340" s="210"/>
      <c r="Z1340" s="210"/>
      <c r="AA1340" s="210"/>
    </row>
    <row r="1341" spans="10:27">
      <c r="J1341" s="210"/>
      <c r="K1341" s="210"/>
      <c r="L1341" s="210"/>
      <c r="M1341" s="210"/>
      <c r="N1341" s="210"/>
      <c r="O1341" s="210"/>
      <c r="P1341" s="210"/>
      <c r="Q1341" s="210"/>
      <c r="R1341" s="210"/>
      <c r="S1341" s="210"/>
      <c r="T1341" s="210"/>
      <c r="U1341" s="210"/>
      <c r="V1341" s="210"/>
      <c r="W1341" s="210"/>
      <c r="X1341" s="210"/>
      <c r="Y1341" s="210"/>
      <c r="Z1341" s="210"/>
      <c r="AA1341" s="210"/>
    </row>
    <row r="1342" spans="10:27">
      <c r="J1342" s="210"/>
      <c r="K1342" s="210"/>
      <c r="L1342" s="210"/>
      <c r="M1342" s="210"/>
      <c r="N1342" s="210"/>
      <c r="O1342" s="210"/>
      <c r="P1342" s="210"/>
      <c r="Q1342" s="210"/>
      <c r="R1342" s="210"/>
      <c r="S1342" s="210"/>
      <c r="T1342" s="210"/>
      <c r="U1342" s="210"/>
      <c r="V1342" s="210"/>
      <c r="W1342" s="210"/>
      <c r="X1342" s="210"/>
      <c r="Y1342" s="210"/>
      <c r="Z1342" s="210"/>
      <c r="AA1342" s="210"/>
    </row>
    <row r="1343" spans="10:27">
      <c r="J1343" s="210"/>
      <c r="K1343" s="210"/>
      <c r="L1343" s="210"/>
      <c r="M1343" s="210"/>
      <c r="N1343" s="210"/>
      <c r="O1343" s="210"/>
      <c r="P1343" s="210"/>
      <c r="Q1343" s="210"/>
      <c r="R1343" s="210"/>
      <c r="S1343" s="210"/>
      <c r="T1343" s="210"/>
      <c r="U1343" s="210"/>
      <c r="V1343" s="210"/>
      <c r="W1343" s="210"/>
      <c r="X1343" s="210"/>
      <c r="Y1343" s="210"/>
      <c r="Z1343" s="210"/>
      <c r="AA1343" s="210"/>
    </row>
    <row r="1344" spans="10:27">
      <c r="J1344" s="210"/>
      <c r="K1344" s="210"/>
      <c r="L1344" s="210"/>
      <c r="M1344" s="210"/>
      <c r="N1344" s="210"/>
      <c r="O1344" s="210"/>
      <c r="P1344" s="210"/>
      <c r="Q1344" s="210"/>
      <c r="R1344" s="210"/>
      <c r="S1344" s="210"/>
      <c r="T1344" s="210"/>
      <c r="U1344" s="210"/>
      <c r="V1344" s="210"/>
      <c r="W1344" s="210"/>
      <c r="X1344" s="210"/>
      <c r="Y1344" s="210"/>
      <c r="Z1344" s="210"/>
      <c r="AA1344" s="210"/>
    </row>
    <row r="1345" spans="10:27">
      <c r="J1345" s="210"/>
      <c r="K1345" s="210"/>
      <c r="L1345" s="210"/>
      <c r="M1345" s="210"/>
      <c r="N1345" s="210"/>
      <c r="O1345" s="210"/>
      <c r="P1345" s="210"/>
      <c r="Q1345" s="210"/>
      <c r="R1345" s="210"/>
      <c r="S1345" s="210"/>
      <c r="T1345" s="210"/>
      <c r="U1345" s="210"/>
      <c r="V1345" s="210"/>
      <c r="W1345" s="210"/>
      <c r="X1345" s="210"/>
      <c r="Y1345" s="210"/>
      <c r="Z1345" s="210"/>
      <c r="AA1345" s="210"/>
    </row>
    <row r="1346" spans="10:27">
      <c r="J1346" s="210"/>
      <c r="K1346" s="210"/>
      <c r="L1346" s="210"/>
      <c r="M1346" s="210"/>
      <c r="N1346" s="210"/>
      <c r="O1346" s="210"/>
      <c r="P1346" s="210"/>
      <c r="Q1346" s="210"/>
      <c r="R1346" s="210"/>
      <c r="S1346" s="210"/>
      <c r="T1346" s="210"/>
      <c r="U1346" s="210"/>
      <c r="V1346" s="210"/>
      <c r="W1346" s="210"/>
      <c r="X1346" s="210"/>
      <c r="Y1346" s="210"/>
      <c r="Z1346" s="210"/>
      <c r="AA1346" s="210"/>
    </row>
    <row r="1347" spans="10:27">
      <c r="J1347" s="210"/>
      <c r="K1347" s="210"/>
      <c r="L1347" s="210"/>
      <c r="M1347" s="210"/>
      <c r="N1347" s="210"/>
      <c r="O1347" s="210"/>
      <c r="P1347" s="210"/>
      <c r="Q1347" s="210"/>
      <c r="R1347" s="210"/>
      <c r="S1347" s="210"/>
      <c r="T1347" s="210"/>
      <c r="U1347" s="210"/>
      <c r="V1347" s="210"/>
      <c r="W1347" s="210"/>
      <c r="X1347" s="210"/>
      <c r="Y1347" s="210"/>
      <c r="Z1347" s="210"/>
      <c r="AA1347" s="210"/>
    </row>
    <row r="1348" spans="10:27">
      <c r="J1348" s="210"/>
      <c r="K1348" s="210"/>
      <c r="L1348" s="210"/>
      <c r="M1348" s="210"/>
      <c r="N1348" s="210"/>
      <c r="O1348" s="210"/>
      <c r="P1348" s="210"/>
      <c r="Q1348" s="210"/>
      <c r="R1348" s="210"/>
      <c r="S1348" s="210"/>
      <c r="T1348" s="210"/>
      <c r="U1348" s="210"/>
      <c r="V1348" s="210"/>
      <c r="W1348" s="210"/>
      <c r="X1348" s="210"/>
      <c r="Y1348" s="210"/>
      <c r="Z1348" s="210"/>
      <c r="AA1348" s="210"/>
    </row>
    <row r="1349" spans="10:27">
      <c r="J1349" s="210"/>
      <c r="K1349" s="210"/>
      <c r="L1349" s="210"/>
      <c r="M1349" s="210"/>
      <c r="N1349" s="210"/>
      <c r="O1349" s="210"/>
      <c r="P1349" s="210"/>
      <c r="Q1349" s="210"/>
      <c r="R1349" s="210"/>
      <c r="S1349" s="210"/>
      <c r="T1349" s="210"/>
      <c r="U1349" s="210"/>
      <c r="V1349" s="210"/>
      <c r="W1349" s="210"/>
      <c r="X1349" s="210"/>
      <c r="Y1349" s="210"/>
      <c r="Z1349" s="210"/>
      <c r="AA1349" s="210"/>
    </row>
    <row r="1350" spans="10:27">
      <c r="J1350" s="210"/>
      <c r="K1350" s="210"/>
      <c r="L1350" s="210"/>
      <c r="M1350" s="210"/>
      <c r="N1350" s="210"/>
      <c r="O1350" s="210"/>
      <c r="P1350" s="210"/>
      <c r="Q1350" s="210"/>
      <c r="R1350" s="210"/>
      <c r="S1350" s="210"/>
      <c r="T1350" s="210"/>
      <c r="U1350" s="210"/>
      <c r="V1350" s="210"/>
      <c r="W1350" s="210"/>
      <c r="X1350" s="210"/>
      <c r="Y1350" s="210"/>
      <c r="Z1350" s="210"/>
      <c r="AA1350" s="210"/>
    </row>
    <row r="1351" spans="10:27">
      <c r="J1351" s="210"/>
      <c r="K1351" s="210"/>
      <c r="L1351" s="210"/>
      <c r="M1351" s="210"/>
      <c r="N1351" s="210"/>
      <c r="O1351" s="210"/>
      <c r="P1351" s="210"/>
      <c r="Q1351" s="210"/>
      <c r="R1351" s="210"/>
      <c r="S1351" s="210"/>
      <c r="T1351" s="210"/>
      <c r="U1351" s="210"/>
      <c r="V1351" s="210"/>
      <c r="W1351" s="210"/>
      <c r="X1351" s="210"/>
      <c r="Y1351" s="210"/>
      <c r="Z1351" s="210"/>
      <c r="AA1351" s="210"/>
    </row>
    <row r="1352" spans="10:27">
      <c r="J1352" s="210"/>
      <c r="K1352" s="210"/>
      <c r="L1352" s="210"/>
      <c r="M1352" s="210"/>
      <c r="N1352" s="210"/>
      <c r="O1352" s="210"/>
      <c r="P1352" s="210"/>
      <c r="Q1352" s="210"/>
      <c r="R1352" s="210"/>
      <c r="S1352" s="210"/>
      <c r="T1352" s="210"/>
      <c r="U1352" s="210"/>
      <c r="V1352" s="210"/>
      <c r="W1352" s="210"/>
      <c r="X1352" s="210"/>
      <c r="Y1352" s="210"/>
      <c r="Z1352" s="210"/>
      <c r="AA1352" s="210"/>
    </row>
    <row r="1353" spans="10:27">
      <c r="J1353" s="210"/>
      <c r="K1353" s="210"/>
      <c r="L1353" s="210"/>
      <c r="M1353" s="210"/>
      <c r="N1353" s="210"/>
      <c r="O1353" s="210"/>
      <c r="P1353" s="210"/>
      <c r="Q1353" s="210"/>
      <c r="R1353" s="210"/>
      <c r="S1353" s="210"/>
      <c r="T1353" s="210"/>
      <c r="U1353" s="210"/>
      <c r="V1353" s="210"/>
      <c r="W1353" s="210"/>
      <c r="X1353" s="210"/>
      <c r="Y1353" s="210"/>
      <c r="Z1353" s="210"/>
      <c r="AA1353" s="210"/>
    </row>
    <row r="1354" spans="10:27">
      <c r="J1354" s="210"/>
      <c r="K1354" s="210"/>
      <c r="L1354" s="210"/>
      <c r="M1354" s="210"/>
      <c r="N1354" s="210"/>
      <c r="O1354" s="210"/>
      <c r="P1354" s="210"/>
      <c r="Q1354" s="210"/>
      <c r="R1354" s="210"/>
      <c r="S1354" s="210"/>
      <c r="T1354" s="210"/>
      <c r="U1354" s="210"/>
      <c r="V1354" s="210"/>
      <c r="W1354" s="210"/>
      <c r="X1354" s="210"/>
      <c r="Y1354" s="210"/>
      <c r="Z1354" s="210"/>
      <c r="AA1354" s="210"/>
    </row>
    <row r="1355" spans="10:27">
      <c r="J1355" s="210"/>
      <c r="K1355" s="210"/>
      <c r="L1355" s="210"/>
      <c r="M1355" s="210"/>
      <c r="N1355" s="210"/>
      <c r="O1355" s="210"/>
      <c r="P1355" s="210"/>
      <c r="Q1355" s="210"/>
      <c r="R1355" s="210"/>
      <c r="S1355" s="210"/>
      <c r="T1355" s="210"/>
      <c r="U1355" s="210"/>
      <c r="V1355" s="210"/>
      <c r="W1355" s="210"/>
      <c r="X1355" s="210"/>
      <c r="Y1355" s="210"/>
      <c r="Z1355" s="210"/>
      <c r="AA1355" s="210"/>
    </row>
    <row r="1356" spans="10:27">
      <c r="J1356" s="210"/>
      <c r="K1356" s="210"/>
      <c r="L1356" s="210"/>
      <c r="M1356" s="210"/>
      <c r="N1356" s="210"/>
      <c r="O1356" s="210"/>
      <c r="P1356" s="210"/>
      <c r="Q1356" s="210"/>
      <c r="R1356" s="210"/>
      <c r="S1356" s="210"/>
      <c r="T1356" s="210"/>
      <c r="U1356" s="210"/>
      <c r="V1356" s="210"/>
      <c r="W1356" s="210"/>
      <c r="X1356" s="210"/>
      <c r="Y1356" s="210"/>
      <c r="Z1356" s="210"/>
      <c r="AA1356" s="210"/>
    </row>
    <row r="1357" spans="10:27">
      <c r="J1357" s="210"/>
      <c r="K1357" s="210"/>
      <c r="L1357" s="210"/>
      <c r="M1357" s="210"/>
      <c r="N1357" s="210"/>
      <c r="O1357" s="210"/>
      <c r="P1357" s="210"/>
      <c r="Q1357" s="210"/>
      <c r="R1357" s="210"/>
      <c r="S1357" s="210"/>
      <c r="T1357" s="210"/>
      <c r="U1357" s="210"/>
      <c r="V1357" s="210"/>
      <c r="W1357" s="210"/>
      <c r="X1357" s="210"/>
      <c r="Y1357" s="210"/>
      <c r="Z1357" s="210"/>
      <c r="AA1357" s="210"/>
    </row>
    <row r="1358" spans="10:27">
      <c r="J1358" s="210"/>
      <c r="K1358" s="210"/>
      <c r="L1358" s="210"/>
      <c r="M1358" s="210"/>
      <c r="N1358" s="210"/>
      <c r="O1358" s="210"/>
      <c r="P1358" s="210"/>
      <c r="Q1358" s="210"/>
      <c r="R1358" s="210"/>
      <c r="S1358" s="210"/>
      <c r="T1358" s="210"/>
      <c r="U1358" s="210"/>
      <c r="V1358" s="210"/>
      <c r="W1358" s="210"/>
      <c r="X1358" s="210"/>
      <c r="Y1358" s="210"/>
      <c r="Z1358" s="210"/>
      <c r="AA1358" s="210"/>
    </row>
    <row r="1359" spans="10:27">
      <c r="J1359" s="210"/>
      <c r="K1359" s="210"/>
      <c r="L1359" s="210"/>
      <c r="M1359" s="210"/>
      <c r="N1359" s="210"/>
      <c r="O1359" s="210"/>
      <c r="P1359" s="210"/>
      <c r="Q1359" s="210"/>
      <c r="R1359" s="210"/>
      <c r="S1359" s="210"/>
      <c r="T1359" s="210"/>
      <c r="U1359" s="210"/>
      <c r="V1359" s="210"/>
      <c r="W1359" s="210"/>
      <c r="X1359" s="210"/>
      <c r="Y1359" s="210"/>
      <c r="Z1359" s="210"/>
      <c r="AA1359" s="210"/>
    </row>
    <row r="1360" spans="10:27">
      <c r="J1360" s="210"/>
      <c r="K1360" s="210"/>
      <c r="L1360" s="210"/>
      <c r="M1360" s="210"/>
      <c r="N1360" s="210"/>
      <c r="O1360" s="210"/>
      <c r="P1360" s="210"/>
      <c r="Q1360" s="210"/>
      <c r="R1360" s="210"/>
      <c r="S1360" s="210"/>
      <c r="T1360" s="210"/>
      <c r="U1360" s="210"/>
      <c r="V1360" s="210"/>
      <c r="W1360" s="210"/>
      <c r="X1360" s="210"/>
      <c r="Y1360" s="210"/>
      <c r="Z1360" s="210"/>
      <c r="AA1360" s="210"/>
    </row>
    <row r="1361" spans="10:27">
      <c r="J1361" s="210"/>
      <c r="K1361" s="210"/>
      <c r="L1361" s="210"/>
      <c r="M1361" s="210"/>
      <c r="N1361" s="210"/>
      <c r="O1361" s="210"/>
      <c r="P1361" s="210"/>
      <c r="Q1361" s="210"/>
      <c r="R1361" s="210"/>
      <c r="S1361" s="210"/>
      <c r="T1361" s="210"/>
      <c r="U1361" s="210"/>
      <c r="V1361" s="210"/>
      <c r="W1361" s="210"/>
      <c r="X1361" s="210"/>
      <c r="Y1361" s="210"/>
      <c r="Z1361" s="210"/>
      <c r="AA1361" s="210"/>
    </row>
    <row r="1362" spans="10:27">
      <c r="J1362" s="210"/>
      <c r="K1362" s="210"/>
      <c r="L1362" s="210"/>
      <c r="M1362" s="210"/>
      <c r="N1362" s="210"/>
      <c r="O1362" s="210"/>
      <c r="P1362" s="210"/>
      <c r="Q1362" s="210"/>
      <c r="R1362" s="210"/>
      <c r="S1362" s="210"/>
      <c r="T1362" s="210"/>
      <c r="U1362" s="210"/>
      <c r="V1362" s="210"/>
      <c r="W1362" s="210"/>
      <c r="X1362" s="210"/>
      <c r="Y1362" s="210"/>
      <c r="Z1362" s="210"/>
      <c r="AA1362" s="210"/>
    </row>
    <row r="1363" spans="10:27">
      <c r="J1363" s="210"/>
      <c r="K1363" s="210"/>
      <c r="L1363" s="210"/>
      <c r="M1363" s="210"/>
      <c r="N1363" s="210"/>
      <c r="O1363" s="210"/>
      <c r="P1363" s="210"/>
      <c r="Q1363" s="210"/>
      <c r="R1363" s="210"/>
      <c r="S1363" s="210"/>
      <c r="T1363" s="210"/>
      <c r="U1363" s="210"/>
      <c r="V1363" s="210"/>
      <c r="W1363" s="210"/>
      <c r="X1363" s="210"/>
      <c r="Y1363" s="210"/>
      <c r="Z1363" s="210"/>
      <c r="AA1363" s="210"/>
    </row>
    <row r="1364" spans="10:27">
      <c r="J1364" s="210"/>
      <c r="K1364" s="210"/>
      <c r="L1364" s="210"/>
      <c r="M1364" s="210"/>
      <c r="N1364" s="210"/>
      <c r="O1364" s="210"/>
      <c r="P1364" s="210"/>
      <c r="Q1364" s="210"/>
      <c r="R1364" s="210"/>
      <c r="S1364" s="210"/>
      <c r="T1364" s="210"/>
      <c r="U1364" s="210"/>
      <c r="V1364" s="210"/>
      <c r="W1364" s="210"/>
      <c r="X1364" s="210"/>
      <c r="Y1364" s="210"/>
      <c r="Z1364" s="210"/>
      <c r="AA1364" s="210"/>
    </row>
    <row r="1365" spans="10:27">
      <c r="J1365" s="210"/>
      <c r="K1365" s="210"/>
      <c r="L1365" s="210"/>
      <c r="M1365" s="210"/>
      <c r="N1365" s="210"/>
      <c r="O1365" s="210"/>
      <c r="P1365" s="210"/>
      <c r="Q1365" s="210"/>
      <c r="R1365" s="210"/>
      <c r="S1365" s="210"/>
      <c r="T1365" s="210"/>
      <c r="U1365" s="210"/>
      <c r="V1365" s="210"/>
      <c r="W1365" s="210"/>
      <c r="X1365" s="210"/>
      <c r="Y1365" s="210"/>
      <c r="Z1365" s="210"/>
      <c r="AA1365" s="210"/>
    </row>
    <row r="1366" spans="10:27">
      <c r="J1366" s="210"/>
      <c r="K1366" s="210"/>
      <c r="L1366" s="210"/>
      <c r="M1366" s="210"/>
      <c r="N1366" s="210"/>
      <c r="O1366" s="210"/>
      <c r="P1366" s="210"/>
      <c r="Q1366" s="210"/>
      <c r="R1366" s="210"/>
      <c r="S1366" s="210"/>
      <c r="T1366" s="210"/>
      <c r="U1366" s="210"/>
      <c r="V1366" s="210"/>
      <c r="W1366" s="210"/>
      <c r="X1366" s="210"/>
      <c r="Y1366" s="210"/>
      <c r="Z1366" s="210"/>
      <c r="AA1366" s="210"/>
    </row>
    <row r="1367" spans="10:27">
      <c r="J1367" s="210"/>
      <c r="K1367" s="210"/>
      <c r="L1367" s="210"/>
      <c r="M1367" s="210"/>
      <c r="N1367" s="210"/>
      <c r="O1367" s="210"/>
      <c r="P1367" s="210"/>
      <c r="Q1367" s="210"/>
      <c r="R1367" s="210"/>
      <c r="S1367" s="210"/>
      <c r="T1367" s="210"/>
      <c r="U1367" s="210"/>
      <c r="V1367" s="210"/>
      <c r="W1367" s="210"/>
      <c r="X1367" s="210"/>
      <c r="Y1367" s="210"/>
      <c r="Z1367" s="210"/>
      <c r="AA1367" s="210"/>
    </row>
    <row r="1368" spans="10:27">
      <c r="J1368" s="210"/>
      <c r="K1368" s="210"/>
      <c r="L1368" s="210"/>
      <c r="M1368" s="210"/>
      <c r="N1368" s="210"/>
      <c r="O1368" s="210"/>
      <c r="P1368" s="210"/>
      <c r="Q1368" s="210"/>
      <c r="R1368" s="210"/>
      <c r="S1368" s="210"/>
      <c r="T1368" s="210"/>
      <c r="U1368" s="210"/>
      <c r="V1368" s="210"/>
      <c r="W1368" s="210"/>
      <c r="X1368" s="210"/>
      <c r="Y1368" s="210"/>
      <c r="Z1368" s="210"/>
      <c r="AA1368" s="210"/>
    </row>
    <row r="1369" spans="10:27">
      <c r="J1369" s="210"/>
      <c r="K1369" s="210"/>
      <c r="L1369" s="210"/>
      <c r="M1369" s="210"/>
      <c r="N1369" s="210"/>
      <c r="O1369" s="210"/>
      <c r="P1369" s="210"/>
      <c r="Q1369" s="210"/>
      <c r="R1369" s="210"/>
      <c r="S1369" s="210"/>
      <c r="T1369" s="210"/>
      <c r="U1369" s="210"/>
      <c r="V1369" s="210"/>
      <c r="W1369" s="210"/>
      <c r="X1369" s="210"/>
      <c r="Y1369" s="210"/>
      <c r="Z1369" s="210"/>
      <c r="AA1369" s="210"/>
    </row>
    <row r="1370" spans="10:27">
      <c r="J1370" s="210"/>
      <c r="K1370" s="210"/>
      <c r="L1370" s="210"/>
      <c r="M1370" s="210"/>
      <c r="N1370" s="210"/>
      <c r="O1370" s="210"/>
      <c r="P1370" s="210"/>
      <c r="Q1370" s="210"/>
      <c r="R1370" s="210"/>
      <c r="S1370" s="210"/>
      <c r="T1370" s="210"/>
      <c r="U1370" s="210"/>
      <c r="V1370" s="210"/>
      <c r="W1370" s="210"/>
      <c r="X1370" s="210"/>
      <c r="Y1370" s="210"/>
      <c r="Z1370" s="210"/>
      <c r="AA1370" s="210"/>
    </row>
    <row r="1371" spans="10:27">
      <c r="J1371" s="210"/>
      <c r="K1371" s="210"/>
      <c r="L1371" s="210"/>
      <c r="M1371" s="210"/>
      <c r="N1371" s="210"/>
      <c r="O1371" s="210"/>
      <c r="P1371" s="210"/>
      <c r="Q1371" s="210"/>
      <c r="R1371" s="210"/>
      <c r="S1371" s="210"/>
      <c r="T1371" s="210"/>
      <c r="U1371" s="210"/>
      <c r="V1371" s="210"/>
      <c r="W1371" s="210"/>
      <c r="X1371" s="210"/>
      <c r="Y1371" s="210"/>
      <c r="Z1371" s="210"/>
      <c r="AA1371" s="210"/>
    </row>
    <row r="1372" spans="10:27">
      <c r="J1372" s="210"/>
      <c r="K1372" s="210"/>
      <c r="L1372" s="210"/>
      <c r="M1372" s="210"/>
      <c r="N1372" s="210"/>
      <c r="O1372" s="210"/>
      <c r="P1372" s="210"/>
      <c r="Q1372" s="210"/>
      <c r="R1372" s="210"/>
      <c r="S1372" s="210"/>
      <c r="T1372" s="210"/>
      <c r="U1372" s="210"/>
      <c r="V1372" s="210"/>
      <c r="W1372" s="210"/>
      <c r="X1372" s="210"/>
      <c r="Y1372" s="210"/>
      <c r="Z1372" s="210"/>
      <c r="AA1372" s="210"/>
    </row>
    <row r="1373" spans="10:27">
      <c r="J1373" s="210"/>
      <c r="K1373" s="210"/>
      <c r="L1373" s="210"/>
      <c r="M1373" s="210"/>
      <c r="N1373" s="210"/>
      <c r="O1373" s="210"/>
      <c r="P1373" s="210"/>
      <c r="Q1373" s="210"/>
      <c r="R1373" s="210"/>
      <c r="S1373" s="210"/>
      <c r="T1373" s="210"/>
      <c r="U1373" s="210"/>
      <c r="V1373" s="210"/>
      <c r="W1373" s="210"/>
      <c r="X1373" s="210"/>
      <c r="Y1373" s="210"/>
      <c r="Z1373" s="210"/>
      <c r="AA1373" s="210"/>
    </row>
    <row r="1374" spans="10:27">
      <c r="J1374" s="210"/>
      <c r="K1374" s="210"/>
      <c r="L1374" s="210"/>
      <c r="M1374" s="210"/>
      <c r="N1374" s="210"/>
      <c r="O1374" s="210"/>
      <c r="P1374" s="210"/>
      <c r="Q1374" s="210"/>
      <c r="R1374" s="210"/>
      <c r="S1374" s="210"/>
      <c r="T1374" s="210"/>
      <c r="U1374" s="210"/>
      <c r="V1374" s="210"/>
      <c r="W1374" s="210"/>
      <c r="X1374" s="210"/>
      <c r="Y1374" s="210"/>
      <c r="Z1374" s="210"/>
      <c r="AA1374" s="210"/>
    </row>
    <row r="1375" spans="10:27">
      <c r="J1375" s="210"/>
      <c r="K1375" s="210"/>
      <c r="L1375" s="210"/>
      <c r="M1375" s="210"/>
      <c r="N1375" s="210"/>
      <c r="O1375" s="210"/>
      <c r="P1375" s="210"/>
      <c r="Q1375" s="210"/>
      <c r="R1375" s="210"/>
      <c r="S1375" s="210"/>
      <c r="T1375" s="210"/>
      <c r="U1375" s="210"/>
      <c r="V1375" s="210"/>
      <c r="W1375" s="210"/>
      <c r="X1375" s="210"/>
      <c r="Y1375" s="210"/>
      <c r="Z1375" s="210"/>
      <c r="AA1375" s="210"/>
    </row>
  </sheetData>
  <mergeCells count="210">
    <mergeCell ref="B3:E3"/>
    <mergeCell ref="F146:G146"/>
    <mergeCell ref="F92:G92"/>
    <mergeCell ref="G109:H109"/>
    <mergeCell ref="F110:G110"/>
    <mergeCell ref="F147:G147"/>
    <mergeCell ref="F148:G148"/>
    <mergeCell ref="F42:G42"/>
    <mergeCell ref="F111:G111"/>
    <mergeCell ref="F112:G112"/>
    <mergeCell ref="F114:G114"/>
    <mergeCell ref="F74:G74"/>
    <mergeCell ref="F75:G75"/>
    <mergeCell ref="F76:G76"/>
    <mergeCell ref="F78:G78"/>
    <mergeCell ref="F84:G84"/>
    <mergeCell ref="F118:G118"/>
    <mergeCell ref="F122:G122"/>
    <mergeCell ref="F125:G125"/>
    <mergeCell ref="F126:G126"/>
    <mergeCell ref="F127:G127"/>
    <mergeCell ref="G145:H145"/>
    <mergeCell ref="F54:G54"/>
    <mergeCell ref="F55:G55"/>
    <mergeCell ref="G73:H73"/>
    <mergeCell ref="B4:I4"/>
    <mergeCell ref="G6:H6"/>
    <mergeCell ref="F7:G7"/>
    <mergeCell ref="F8:G8"/>
    <mergeCell ref="F15:G15"/>
    <mergeCell ref="F20:G20"/>
    <mergeCell ref="F46:G46"/>
    <mergeCell ref="F50:G50"/>
    <mergeCell ref="F53:G53"/>
    <mergeCell ref="C51:E51"/>
    <mergeCell ref="F25:G25"/>
    <mergeCell ref="G37:H37"/>
    <mergeCell ref="F38:G38"/>
    <mergeCell ref="F39:G39"/>
    <mergeCell ref="F40:G40"/>
    <mergeCell ref="B42:D42"/>
    <mergeCell ref="B46:D46"/>
    <mergeCell ref="F161:G161"/>
    <mergeCell ref="F162:G162"/>
    <mergeCell ref="F163:G163"/>
    <mergeCell ref="G181:H181"/>
    <mergeCell ref="F182:G182"/>
    <mergeCell ref="F183:G183"/>
    <mergeCell ref="F150:G150"/>
    <mergeCell ref="F154:G154"/>
    <mergeCell ref="F158:G158"/>
    <mergeCell ref="F198:G198"/>
    <mergeCell ref="F200:G200"/>
    <mergeCell ref="G217:H217"/>
    <mergeCell ref="F218:G218"/>
    <mergeCell ref="F219:G219"/>
    <mergeCell ref="F220:G220"/>
    <mergeCell ref="F184:G184"/>
    <mergeCell ref="F186:G186"/>
    <mergeCell ref="F190:G190"/>
    <mergeCell ref="F193:G193"/>
    <mergeCell ref="F196:G196"/>
    <mergeCell ref="F197:G197"/>
    <mergeCell ref="F258:G258"/>
    <mergeCell ref="F264:G264"/>
    <mergeCell ref="F265:G265"/>
    <mergeCell ref="F266:G266"/>
    <mergeCell ref="F222:G222"/>
    <mergeCell ref="F225:G225"/>
    <mergeCell ref="G253:H253"/>
    <mergeCell ref="F254:G254"/>
    <mergeCell ref="F255:G255"/>
    <mergeCell ref="F256:G256"/>
    <mergeCell ref="F269:G269"/>
    <mergeCell ref="G289:H289"/>
    <mergeCell ref="F341:G341"/>
    <mergeCell ref="F342:G342"/>
    <mergeCell ref="F343:G343"/>
    <mergeCell ref="F346:G346"/>
    <mergeCell ref="G361:H361"/>
    <mergeCell ref="F362:G362"/>
    <mergeCell ref="F326:G326"/>
    <mergeCell ref="F327:G327"/>
    <mergeCell ref="F328:G328"/>
    <mergeCell ref="F330:G330"/>
    <mergeCell ref="F334:G334"/>
    <mergeCell ref="F338:G338"/>
    <mergeCell ref="F290:G290"/>
    <mergeCell ref="F291:G291"/>
    <mergeCell ref="F292:G292"/>
    <mergeCell ref="F296:G296"/>
    <mergeCell ref="F298:G298"/>
    <mergeCell ref="G325:H325"/>
    <mergeCell ref="F377:G377"/>
    <mergeCell ref="G397:H397"/>
    <mergeCell ref="F398:G398"/>
    <mergeCell ref="F399:G399"/>
    <mergeCell ref="F400:G400"/>
    <mergeCell ref="F402:G402"/>
    <mergeCell ref="F363:G363"/>
    <mergeCell ref="F364:G364"/>
    <mergeCell ref="F367:G367"/>
    <mergeCell ref="F370:G370"/>
    <mergeCell ref="F375:G375"/>
    <mergeCell ref="F376:G376"/>
    <mergeCell ref="G469:H469"/>
    <mergeCell ref="F470:G470"/>
    <mergeCell ref="F471:G471"/>
    <mergeCell ref="F472:G472"/>
    <mergeCell ref="G505:H505"/>
    <mergeCell ref="F506:G506"/>
    <mergeCell ref="G433:H433"/>
    <mergeCell ref="F434:G434"/>
    <mergeCell ref="F435:G435"/>
    <mergeCell ref="F436:G436"/>
    <mergeCell ref="F438:G438"/>
    <mergeCell ref="F441:G441"/>
    <mergeCell ref="F521:G521"/>
    <mergeCell ref="F552:G552"/>
    <mergeCell ref="G577:H577"/>
    <mergeCell ref="F578:G578"/>
    <mergeCell ref="F579:G579"/>
    <mergeCell ref="F580:G580"/>
    <mergeCell ref="F507:G507"/>
    <mergeCell ref="F508:G508"/>
    <mergeCell ref="F513:G513"/>
    <mergeCell ref="F517:G517"/>
    <mergeCell ref="F518:G518"/>
    <mergeCell ref="F519:G519"/>
    <mergeCell ref="F616:G616"/>
    <mergeCell ref="F618:G618"/>
    <mergeCell ref="F621:G621"/>
    <mergeCell ref="F626:G626"/>
    <mergeCell ref="F627:G627"/>
    <mergeCell ref="F582:G582"/>
    <mergeCell ref="F586:G586"/>
    <mergeCell ref="F589:G589"/>
    <mergeCell ref="G613:H613"/>
    <mergeCell ref="F614:G614"/>
    <mergeCell ref="F615:G615"/>
    <mergeCell ref="F664:G664"/>
    <mergeCell ref="F668:G668"/>
    <mergeCell ref="F669:G669"/>
    <mergeCell ref="F670:G670"/>
    <mergeCell ref="F676:G676"/>
    <mergeCell ref="G649:H649"/>
    <mergeCell ref="F650:G650"/>
    <mergeCell ref="F651:G651"/>
    <mergeCell ref="F652:G652"/>
    <mergeCell ref="F656:G656"/>
    <mergeCell ref="F659:G659"/>
    <mergeCell ref="G721:H721"/>
    <mergeCell ref="F722:G722"/>
    <mergeCell ref="F723:G723"/>
    <mergeCell ref="F724:G724"/>
    <mergeCell ref="F726:G726"/>
    <mergeCell ref="F729:G729"/>
    <mergeCell ref="G703:H703"/>
    <mergeCell ref="F704:G704"/>
    <mergeCell ref="G696:H696"/>
    <mergeCell ref="F697:G697"/>
    <mergeCell ref="F760:G760"/>
    <mergeCell ref="F762:G762"/>
    <mergeCell ref="F765:G765"/>
    <mergeCell ref="F766:G766"/>
    <mergeCell ref="F767:G767"/>
    <mergeCell ref="F770:G770"/>
    <mergeCell ref="F734:G734"/>
    <mergeCell ref="F735:G735"/>
    <mergeCell ref="F736:G736"/>
    <mergeCell ref="G757:H757"/>
    <mergeCell ref="F758:G758"/>
    <mergeCell ref="F759:G759"/>
    <mergeCell ref="F843:G843"/>
    <mergeCell ref="F795:G795"/>
    <mergeCell ref="F796:G796"/>
    <mergeCell ref="F798:G798"/>
    <mergeCell ref="F802:G802"/>
    <mergeCell ref="G829:H829"/>
    <mergeCell ref="F830:G830"/>
    <mergeCell ref="G775:H775"/>
    <mergeCell ref="F776:G776"/>
    <mergeCell ref="G793:H793"/>
    <mergeCell ref="F794:G794"/>
    <mergeCell ref="G779:H779"/>
    <mergeCell ref="F780:G780"/>
    <mergeCell ref="B78:D78"/>
    <mergeCell ref="F1010:G1010"/>
    <mergeCell ref="B1:I1"/>
    <mergeCell ref="F919:G919"/>
    <mergeCell ref="F969:G969"/>
    <mergeCell ref="F973:G973"/>
    <mergeCell ref="G1009:H1009"/>
    <mergeCell ref="F872:G872"/>
    <mergeCell ref="F876:G876"/>
    <mergeCell ref="F880:G880"/>
    <mergeCell ref="F884:G884"/>
    <mergeCell ref="F885:G885"/>
    <mergeCell ref="F886:G886"/>
    <mergeCell ref="F844:G844"/>
    <mergeCell ref="F850:G850"/>
    <mergeCell ref="G865:H865"/>
    <mergeCell ref="F866:G866"/>
    <mergeCell ref="F867:G867"/>
    <mergeCell ref="F868:G868"/>
    <mergeCell ref="F831:G831"/>
    <mergeCell ref="F832:G832"/>
    <mergeCell ref="F834:G834"/>
    <mergeCell ref="F837:G837"/>
    <mergeCell ref="F842:G842"/>
  </mergeCells>
  <pageMargins left="1.1811023622047245" right="0.59055118110236227" top="1.2" bottom="0.59055118110236227" header="0.31496062992125984" footer="0.31496062992125984"/>
  <pageSetup paperSize="9" scale="85" firstPageNumber="24" orientation="portrait" useFirstPageNumber="1" r:id="rId1"/>
  <headerFooter>
    <oddHeader xml:space="preserve">&amp;C&amp;"TH SarabunPSK,ธรรมดา"&amp;16
&amp;P
&amp;"-,ธรรมดา"&amp;11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4D0B7-C456-4C7D-B63D-6BA43B837250}">
  <dimension ref="A1:E1000"/>
  <sheetViews>
    <sheetView topLeftCell="A196" workbookViewId="0">
      <selection activeCell="C21" sqref="C21"/>
    </sheetView>
  </sheetViews>
  <sheetFormatPr defaultColWidth="8.7109375" defaultRowHeight="15" customHeight="1"/>
  <cols>
    <col min="1" max="1" width="15" style="241" customWidth="1"/>
    <col min="2" max="2" width="21" style="241" customWidth="1"/>
    <col min="3" max="3" width="50" style="241" customWidth="1"/>
    <col min="4" max="4" width="26.42578125" style="241" customWidth="1"/>
    <col min="5" max="5" width="23.5703125" style="242" bestFit="1" customWidth="1"/>
    <col min="6" max="16384" width="8.7109375" style="241"/>
  </cols>
  <sheetData>
    <row r="1" spans="1:5"/>
    <row r="2" spans="1:5">
      <c r="A2" s="241" t="s">
        <v>943</v>
      </c>
      <c r="B2" s="241" t="s">
        <v>944</v>
      </c>
    </row>
    <row r="3" spans="1:5"/>
    <row r="4" spans="1:5">
      <c r="A4" s="243" t="s">
        <v>945</v>
      </c>
      <c r="B4" s="243" t="s">
        <v>946</v>
      </c>
      <c r="C4" s="243" t="s">
        <v>95</v>
      </c>
      <c r="D4" s="244" t="s">
        <v>947</v>
      </c>
      <c r="E4" s="241"/>
    </row>
    <row r="5" spans="1:5">
      <c r="A5" s="245" t="s">
        <v>754</v>
      </c>
      <c r="B5" s="246"/>
      <c r="C5" s="246"/>
      <c r="D5" s="247">
        <v>214528700</v>
      </c>
      <c r="E5" s="241"/>
    </row>
    <row r="6" spans="1:5">
      <c r="A6" s="248" t="s">
        <v>91</v>
      </c>
      <c r="B6" s="249" t="s">
        <v>756</v>
      </c>
      <c r="C6" s="250"/>
      <c r="D6" s="251">
        <v>10873800</v>
      </c>
      <c r="E6" s="241"/>
    </row>
    <row r="7" spans="1:5">
      <c r="A7" s="252"/>
      <c r="B7" s="253" t="s">
        <v>803</v>
      </c>
      <c r="C7" s="254"/>
      <c r="D7" s="255">
        <v>10873800</v>
      </c>
      <c r="E7" s="241"/>
    </row>
    <row r="8" spans="1:5">
      <c r="A8" s="252"/>
      <c r="B8" s="256" t="s">
        <v>804</v>
      </c>
      <c r="C8" s="252"/>
      <c r="D8" s="257">
        <v>7726300</v>
      </c>
      <c r="E8" s="241"/>
    </row>
    <row r="9" spans="1:5">
      <c r="A9" s="252"/>
      <c r="B9" s="258" t="s">
        <v>805</v>
      </c>
      <c r="C9" s="259" t="s">
        <v>948</v>
      </c>
      <c r="D9" s="260">
        <v>6787500</v>
      </c>
      <c r="E9" s="241"/>
    </row>
    <row r="10" spans="1:5">
      <c r="A10" s="252"/>
      <c r="B10" s="258" t="s">
        <v>807</v>
      </c>
      <c r="C10" s="259" t="s">
        <v>949</v>
      </c>
      <c r="D10" s="260">
        <v>384200</v>
      </c>
      <c r="E10" s="241"/>
    </row>
    <row r="11" spans="1:5">
      <c r="A11" s="252"/>
      <c r="B11" s="258" t="s">
        <v>809</v>
      </c>
      <c r="C11" s="259" t="s">
        <v>950</v>
      </c>
      <c r="D11" s="260">
        <v>254400</v>
      </c>
      <c r="E11" s="241"/>
    </row>
    <row r="12" spans="1:5">
      <c r="A12" s="252"/>
      <c r="B12" s="258" t="s">
        <v>811</v>
      </c>
      <c r="C12" s="259" t="s">
        <v>951</v>
      </c>
      <c r="D12" s="260">
        <v>296400</v>
      </c>
      <c r="E12" s="241"/>
    </row>
    <row r="13" spans="1:5">
      <c r="A13" s="252"/>
      <c r="B13" s="258" t="s">
        <v>813</v>
      </c>
      <c r="C13" s="259" t="s">
        <v>814</v>
      </c>
      <c r="D13" s="260">
        <v>2900</v>
      </c>
      <c r="E13" s="241"/>
    </row>
    <row r="14" spans="1:5">
      <c r="A14" s="252"/>
      <c r="B14" s="258" t="s">
        <v>815</v>
      </c>
      <c r="C14" s="259" t="s">
        <v>952</v>
      </c>
      <c r="D14" s="260">
        <v>900</v>
      </c>
      <c r="E14" s="241"/>
    </row>
    <row r="15" spans="1:5">
      <c r="A15" s="252"/>
      <c r="B15" s="256" t="s">
        <v>817</v>
      </c>
      <c r="C15" s="252"/>
      <c r="D15" s="257">
        <v>2824700</v>
      </c>
      <c r="E15" s="241"/>
    </row>
    <row r="16" spans="1:5">
      <c r="A16" s="252"/>
      <c r="B16" s="258" t="s">
        <v>818</v>
      </c>
      <c r="C16" s="259" t="s">
        <v>953</v>
      </c>
      <c r="D16" s="260">
        <v>2653400</v>
      </c>
      <c r="E16" s="241"/>
    </row>
    <row r="17" spans="1:5">
      <c r="A17" s="252"/>
      <c r="B17" s="258" t="s">
        <v>820</v>
      </c>
      <c r="C17" s="259" t="s">
        <v>954</v>
      </c>
      <c r="D17" s="260">
        <v>129000</v>
      </c>
      <c r="E17" s="241"/>
    </row>
    <row r="18" spans="1:5">
      <c r="A18" s="252"/>
      <c r="B18" s="258" t="s">
        <v>822</v>
      </c>
      <c r="C18" s="259" t="s">
        <v>955</v>
      </c>
      <c r="D18" s="260">
        <v>31100</v>
      </c>
      <c r="E18" s="241"/>
    </row>
    <row r="19" spans="1:5">
      <c r="A19" s="252"/>
      <c r="B19" s="258" t="s">
        <v>824</v>
      </c>
      <c r="C19" s="259" t="s">
        <v>956</v>
      </c>
      <c r="D19" s="260">
        <v>11200</v>
      </c>
      <c r="E19" s="241"/>
    </row>
    <row r="20" spans="1:5">
      <c r="A20" s="252"/>
      <c r="B20" s="256" t="s">
        <v>826</v>
      </c>
      <c r="C20" s="252"/>
      <c r="D20" s="257">
        <v>288100</v>
      </c>
      <c r="E20" s="241"/>
    </row>
    <row r="21" spans="1:5">
      <c r="A21" s="252"/>
      <c r="B21" s="258" t="s">
        <v>827</v>
      </c>
      <c r="C21" s="259" t="s">
        <v>957</v>
      </c>
      <c r="D21" s="260">
        <v>209700</v>
      </c>
      <c r="E21" s="241"/>
    </row>
    <row r="22" spans="1:5">
      <c r="A22" s="252"/>
      <c r="B22" s="258" t="s">
        <v>828</v>
      </c>
      <c r="C22" s="259" t="s">
        <v>829</v>
      </c>
      <c r="D22" s="260">
        <v>30400</v>
      </c>
      <c r="E22" s="241"/>
    </row>
    <row r="23" spans="1:5">
      <c r="A23" s="252"/>
      <c r="B23" s="258" t="s">
        <v>830</v>
      </c>
      <c r="C23" s="259" t="s">
        <v>831</v>
      </c>
      <c r="D23" s="260">
        <v>48000</v>
      </c>
      <c r="E23" s="241"/>
    </row>
    <row r="24" spans="1:5">
      <c r="A24" s="252"/>
      <c r="B24" s="256" t="s">
        <v>832</v>
      </c>
      <c r="C24" s="252"/>
      <c r="D24" s="257">
        <v>34700</v>
      </c>
      <c r="E24" s="241"/>
    </row>
    <row r="25" spans="1:5">
      <c r="A25" s="252"/>
      <c r="B25" s="258" t="s">
        <v>833</v>
      </c>
      <c r="C25" s="259" t="s">
        <v>958</v>
      </c>
      <c r="D25" s="260">
        <v>20200</v>
      </c>
      <c r="E25" s="241"/>
    </row>
    <row r="26" spans="1:5">
      <c r="A26" s="252"/>
      <c r="B26" s="258" t="s">
        <v>835</v>
      </c>
      <c r="C26" s="259" t="s">
        <v>836</v>
      </c>
      <c r="D26" s="260">
        <v>14500</v>
      </c>
      <c r="E26" s="241"/>
    </row>
    <row r="27" spans="1:5">
      <c r="A27" s="248" t="s">
        <v>92</v>
      </c>
      <c r="B27" s="249" t="s">
        <v>959</v>
      </c>
      <c r="C27" s="250"/>
      <c r="D27" s="251">
        <v>7052400</v>
      </c>
      <c r="E27" s="241"/>
    </row>
    <row r="28" spans="1:5">
      <c r="A28" s="252"/>
      <c r="B28" s="253" t="s">
        <v>803</v>
      </c>
      <c r="C28" s="254"/>
      <c r="D28" s="255">
        <v>7052400</v>
      </c>
      <c r="E28" s="241"/>
    </row>
    <row r="29" spans="1:5">
      <c r="A29" s="252"/>
      <c r="B29" s="256" t="s">
        <v>804</v>
      </c>
      <c r="C29" s="252"/>
      <c r="D29" s="257">
        <v>6698800</v>
      </c>
      <c r="E29" s="241"/>
    </row>
    <row r="30" spans="1:5">
      <c r="A30" s="252"/>
      <c r="B30" s="258" t="s">
        <v>805</v>
      </c>
      <c r="C30" s="259" t="s">
        <v>960</v>
      </c>
      <c r="D30" s="260">
        <v>6280000</v>
      </c>
      <c r="E30" s="241"/>
    </row>
    <row r="31" spans="1:5">
      <c r="A31" s="252"/>
      <c r="B31" s="258" t="s">
        <v>807</v>
      </c>
      <c r="C31" s="259" t="s">
        <v>949</v>
      </c>
      <c r="D31" s="260">
        <v>376800</v>
      </c>
      <c r="E31" s="241"/>
    </row>
    <row r="32" spans="1:5">
      <c r="A32" s="252"/>
      <c r="B32" s="258" t="s">
        <v>811</v>
      </c>
      <c r="C32" s="259" t="s">
        <v>951</v>
      </c>
      <c r="D32" s="260">
        <v>42000</v>
      </c>
      <c r="E32" s="241"/>
    </row>
    <row r="33" spans="1:5">
      <c r="A33" s="252"/>
      <c r="B33" s="256" t="s">
        <v>817</v>
      </c>
      <c r="C33" s="252"/>
      <c r="D33" s="257">
        <v>353600</v>
      </c>
      <c r="E33" s="241"/>
    </row>
    <row r="34" spans="1:5">
      <c r="A34" s="252"/>
      <c r="B34" s="258" t="s">
        <v>818</v>
      </c>
      <c r="C34" s="259" t="s">
        <v>961</v>
      </c>
      <c r="D34" s="260">
        <v>333500</v>
      </c>
      <c r="E34" s="241"/>
    </row>
    <row r="35" spans="1:5">
      <c r="A35" s="252"/>
      <c r="B35" s="258" t="s">
        <v>820</v>
      </c>
      <c r="C35" s="259" t="s">
        <v>821</v>
      </c>
      <c r="D35" s="260">
        <v>20100</v>
      </c>
      <c r="E35" s="241"/>
    </row>
    <row r="36" spans="1:5">
      <c r="A36" s="248" t="s">
        <v>93</v>
      </c>
      <c r="B36" s="249" t="s">
        <v>962</v>
      </c>
      <c r="C36" s="250"/>
      <c r="D36" s="251">
        <v>4176200</v>
      </c>
      <c r="E36" s="241"/>
    </row>
    <row r="37" spans="1:5">
      <c r="A37" s="252"/>
      <c r="B37" s="253" t="s">
        <v>803</v>
      </c>
      <c r="C37" s="254"/>
      <c r="D37" s="255">
        <v>4176200</v>
      </c>
      <c r="E37" s="241"/>
    </row>
    <row r="38" spans="1:5">
      <c r="A38" s="252"/>
      <c r="B38" s="256" t="s">
        <v>804</v>
      </c>
      <c r="C38" s="252"/>
      <c r="D38" s="257">
        <v>3899500</v>
      </c>
      <c r="E38" s="241"/>
    </row>
    <row r="39" spans="1:5">
      <c r="A39" s="252"/>
      <c r="B39" s="258" t="s">
        <v>805</v>
      </c>
      <c r="C39" s="259" t="s">
        <v>963</v>
      </c>
      <c r="D39" s="260">
        <v>3621200</v>
      </c>
      <c r="E39" s="241"/>
    </row>
    <row r="40" spans="1:5">
      <c r="A40" s="252"/>
      <c r="B40" s="258" t="s">
        <v>807</v>
      </c>
      <c r="C40" s="259" t="s">
        <v>808</v>
      </c>
      <c r="D40" s="260">
        <v>228600</v>
      </c>
      <c r="E40" s="241"/>
    </row>
    <row r="41" spans="1:5">
      <c r="A41" s="252"/>
      <c r="B41" s="258" t="s">
        <v>811</v>
      </c>
      <c r="C41" s="259" t="s">
        <v>812</v>
      </c>
      <c r="D41" s="260">
        <v>42000</v>
      </c>
      <c r="E41" s="241"/>
    </row>
    <row r="42" spans="1:5">
      <c r="A42" s="252"/>
      <c r="B42" s="258" t="s">
        <v>813</v>
      </c>
      <c r="C42" s="259" t="s">
        <v>814</v>
      </c>
      <c r="D42" s="260">
        <v>5900</v>
      </c>
      <c r="E42" s="241"/>
    </row>
    <row r="43" spans="1:5">
      <c r="A43" s="252"/>
      <c r="B43" s="258" t="s">
        <v>815</v>
      </c>
      <c r="C43" s="259" t="s">
        <v>816</v>
      </c>
      <c r="D43" s="260">
        <v>1800</v>
      </c>
      <c r="E43" s="241"/>
    </row>
    <row r="44" spans="1:5">
      <c r="A44" s="252"/>
      <c r="B44" s="256" t="s">
        <v>817</v>
      </c>
      <c r="C44" s="252"/>
      <c r="D44" s="257">
        <v>164700</v>
      </c>
      <c r="E44" s="241"/>
    </row>
    <row r="45" spans="1:5">
      <c r="A45" s="252"/>
      <c r="B45" s="258" t="s">
        <v>818</v>
      </c>
      <c r="C45" s="259" t="s">
        <v>961</v>
      </c>
      <c r="D45" s="260">
        <v>155300</v>
      </c>
      <c r="E45" s="241"/>
    </row>
    <row r="46" spans="1:5">
      <c r="A46" s="252"/>
      <c r="B46" s="258" t="s">
        <v>820</v>
      </c>
      <c r="C46" s="259" t="s">
        <v>821</v>
      </c>
      <c r="D46" s="260">
        <v>9400</v>
      </c>
      <c r="E46" s="241"/>
    </row>
    <row r="47" spans="1:5">
      <c r="A47" s="252"/>
      <c r="B47" s="256" t="s">
        <v>832</v>
      </c>
      <c r="C47" s="252"/>
      <c r="D47" s="257">
        <v>112000</v>
      </c>
      <c r="E47" s="241"/>
    </row>
    <row r="48" spans="1:5">
      <c r="A48" s="252"/>
      <c r="B48" s="258" t="s">
        <v>837</v>
      </c>
      <c r="C48" s="259" t="s">
        <v>838</v>
      </c>
      <c r="D48" s="260">
        <v>112000</v>
      </c>
      <c r="E48" s="241"/>
    </row>
    <row r="49" spans="1:5">
      <c r="A49" s="248" t="s">
        <v>94</v>
      </c>
      <c r="B49" s="249" t="s">
        <v>964</v>
      </c>
      <c r="C49" s="250"/>
      <c r="D49" s="251">
        <v>5938600</v>
      </c>
      <c r="E49" s="241"/>
    </row>
    <row r="50" spans="1:5">
      <c r="A50" s="252"/>
      <c r="B50" s="253" t="s">
        <v>803</v>
      </c>
      <c r="C50" s="254"/>
      <c r="D50" s="255">
        <v>5938600</v>
      </c>
      <c r="E50" s="241"/>
    </row>
    <row r="51" spans="1:5">
      <c r="A51" s="252"/>
      <c r="B51" s="256" t="s">
        <v>804</v>
      </c>
      <c r="C51" s="252"/>
      <c r="D51" s="257">
        <v>5228000</v>
      </c>
      <c r="E51" s="241"/>
    </row>
    <row r="52" spans="1:5">
      <c r="A52" s="252"/>
      <c r="B52" s="258" t="s">
        <v>805</v>
      </c>
      <c r="C52" s="259" t="s">
        <v>965</v>
      </c>
      <c r="D52" s="260">
        <v>4892400</v>
      </c>
      <c r="E52" s="241"/>
    </row>
    <row r="53" spans="1:5">
      <c r="A53" s="252"/>
      <c r="B53" s="258" t="s">
        <v>807</v>
      </c>
      <c r="C53" s="259" t="s">
        <v>949</v>
      </c>
      <c r="D53" s="260">
        <v>293600</v>
      </c>
      <c r="E53" s="241"/>
    </row>
    <row r="54" spans="1:5">
      <c r="A54" s="252"/>
      <c r="B54" s="258" t="s">
        <v>811</v>
      </c>
      <c r="C54" s="259" t="s">
        <v>951</v>
      </c>
      <c r="D54" s="260">
        <v>42000</v>
      </c>
      <c r="E54" s="241"/>
    </row>
    <row r="55" spans="1:5">
      <c r="A55" s="252"/>
      <c r="B55" s="256" t="s">
        <v>817</v>
      </c>
      <c r="C55" s="252"/>
      <c r="D55" s="257">
        <v>710600</v>
      </c>
      <c r="E55" s="241"/>
    </row>
    <row r="56" spans="1:5">
      <c r="A56" s="252"/>
      <c r="B56" s="258" t="s">
        <v>818</v>
      </c>
      <c r="C56" s="259" t="s">
        <v>966</v>
      </c>
      <c r="D56" s="260">
        <v>670300</v>
      </c>
      <c r="E56" s="241"/>
    </row>
    <row r="57" spans="1:5">
      <c r="A57" s="252"/>
      <c r="B57" s="258" t="s">
        <v>820</v>
      </c>
      <c r="C57" s="259" t="s">
        <v>821</v>
      </c>
      <c r="D57" s="260">
        <v>40300</v>
      </c>
      <c r="E57" s="241"/>
    </row>
    <row r="58" spans="1:5">
      <c r="A58" s="248" t="s">
        <v>967</v>
      </c>
      <c r="B58" s="261" t="s">
        <v>968</v>
      </c>
      <c r="C58" s="262"/>
      <c r="D58" s="263">
        <v>96391600</v>
      </c>
      <c r="E58" s="241"/>
    </row>
    <row r="59" spans="1:5">
      <c r="A59" s="252"/>
      <c r="B59" s="253" t="s">
        <v>803</v>
      </c>
      <c r="C59" s="254"/>
      <c r="D59" s="255">
        <v>96391600</v>
      </c>
      <c r="E59" s="241"/>
    </row>
    <row r="60" spans="1:5">
      <c r="A60" s="252"/>
      <c r="B60" s="256" t="s">
        <v>804</v>
      </c>
      <c r="C60" s="252"/>
      <c r="D60" s="257">
        <v>4250900</v>
      </c>
      <c r="E60" s="241"/>
    </row>
    <row r="61" spans="1:5">
      <c r="A61" s="252"/>
      <c r="B61" s="258" t="s">
        <v>805</v>
      </c>
      <c r="C61" s="259" t="s">
        <v>953</v>
      </c>
      <c r="D61" s="260">
        <v>3967000</v>
      </c>
      <c r="E61" s="241"/>
    </row>
    <row r="62" spans="1:5">
      <c r="A62" s="252"/>
      <c r="B62" s="258" t="s">
        <v>807</v>
      </c>
      <c r="C62" s="259" t="s">
        <v>949</v>
      </c>
      <c r="D62" s="260">
        <v>238000</v>
      </c>
      <c r="E62" s="241"/>
    </row>
    <row r="63" spans="1:5">
      <c r="A63" s="252"/>
      <c r="B63" s="258" t="s">
        <v>811</v>
      </c>
      <c r="C63" s="259" t="s">
        <v>951</v>
      </c>
      <c r="D63" s="260">
        <v>42000</v>
      </c>
      <c r="E63" s="241"/>
    </row>
    <row r="64" spans="1:5">
      <c r="A64" s="252"/>
      <c r="B64" s="258" t="s">
        <v>813</v>
      </c>
      <c r="C64" s="259" t="s">
        <v>814</v>
      </c>
      <c r="D64" s="260">
        <v>3000</v>
      </c>
      <c r="E64" s="241"/>
    </row>
    <row r="65" spans="1:5">
      <c r="A65" s="252"/>
      <c r="B65" s="258" t="s">
        <v>815</v>
      </c>
      <c r="C65" s="259" t="s">
        <v>816</v>
      </c>
      <c r="D65" s="260">
        <v>900</v>
      </c>
      <c r="E65" s="241"/>
    </row>
    <row r="66" spans="1:5">
      <c r="A66" s="252"/>
      <c r="B66" s="256" t="s">
        <v>817</v>
      </c>
      <c r="C66" s="252"/>
      <c r="D66" s="257">
        <v>64934700</v>
      </c>
      <c r="E66" s="241"/>
    </row>
    <row r="67" spans="1:5">
      <c r="A67" s="252"/>
      <c r="B67" s="258" t="s">
        <v>818</v>
      </c>
      <c r="C67" s="259" t="s">
        <v>969</v>
      </c>
      <c r="D67" s="260">
        <v>61078300</v>
      </c>
      <c r="E67" s="241"/>
    </row>
    <row r="68" spans="1:5">
      <c r="A68" s="252"/>
      <c r="B68" s="258" t="s">
        <v>820</v>
      </c>
      <c r="C68" s="259" t="s">
        <v>821</v>
      </c>
      <c r="D68" s="260">
        <v>2350000</v>
      </c>
      <c r="E68" s="241"/>
    </row>
    <row r="69" spans="1:5">
      <c r="A69" s="252"/>
      <c r="B69" s="258" t="s">
        <v>822</v>
      </c>
      <c r="C69" s="259" t="s">
        <v>823</v>
      </c>
      <c r="D69" s="260">
        <v>951000</v>
      </c>
      <c r="E69" s="241"/>
    </row>
    <row r="70" spans="1:5">
      <c r="A70" s="252"/>
      <c r="B70" s="258" t="s">
        <v>824</v>
      </c>
      <c r="C70" s="259" t="s">
        <v>825</v>
      </c>
      <c r="D70" s="260">
        <v>555400</v>
      </c>
      <c r="E70" s="241"/>
    </row>
    <row r="71" spans="1:5">
      <c r="A71" s="252"/>
      <c r="B71" s="256" t="s">
        <v>826</v>
      </c>
      <c r="C71" s="252"/>
      <c r="D71" s="257">
        <v>25200000</v>
      </c>
      <c r="E71" s="241"/>
    </row>
    <row r="72" spans="1:5">
      <c r="A72" s="252"/>
      <c r="B72" s="258" t="s">
        <v>827</v>
      </c>
      <c r="C72" s="259" t="s">
        <v>970</v>
      </c>
      <c r="D72" s="260">
        <v>18411000</v>
      </c>
      <c r="E72" s="241"/>
    </row>
    <row r="73" spans="1:5">
      <c r="A73" s="252"/>
      <c r="B73" s="258" t="s">
        <v>828</v>
      </c>
      <c r="C73" s="259" t="s">
        <v>829</v>
      </c>
      <c r="D73" s="260">
        <v>2589000</v>
      </c>
      <c r="E73" s="241"/>
    </row>
    <row r="74" spans="1:5">
      <c r="A74" s="252"/>
      <c r="B74" s="258" t="s">
        <v>830</v>
      </c>
      <c r="C74" s="259" t="s">
        <v>831</v>
      </c>
      <c r="D74" s="260">
        <v>4200000</v>
      </c>
      <c r="E74" s="241"/>
    </row>
    <row r="75" spans="1:5">
      <c r="A75" s="252"/>
      <c r="B75" s="256" t="s">
        <v>832</v>
      </c>
      <c r="C75" s="252"/>
      <c r="D75" s="257">
        <v>2006000</v>
      </c>
      <c r="E75" s="241"/>
    </row>
    <row r="76" spans="1:5">
      <c r="A76" s="252"/>
      <c r="B76" s="258" t="s">
        <v>833</v>
      </c>
      <c r="C76" s="259" t="s">
        <v>958</v>
      </c>
      <c r="D76" s="260">
        <v>746000</v>
      </c>
      <c r="E76" s="241"/>
    </row>
    <row r="77" spans="1:5">
      <c r="A77" s="252"/>
      <c r="B77" s="258" t="s">
        <v>835</v>
      </c>
      <c r="C77" s="259" t="s">
        <v>836</v>
      </c>
      <c r="D77" s="260">
        <v>1260000</v>
      </c>
      <c r="E77" s="241"/>
    </row>
    <row r="78" spans="1:5">
      <c r="A78" s="248" t="s">
        <v>971</v>
      </c>
      <c r="B78" s="249" t="s">
        <v>972</v>
      </c>
      <c r="C78" s="250"/>
      <c r="D78" s="251">
        <v>12551800</v>
      </c>
      <c r="E78" s="241"/>
    </row>
    <row r="79" spans="1:5">
      <c r="A79" s="252"/>
      <c r="B79" s="253" t="s">
        <v>803</v>
      </c>
      <c r="C79" s="254"/>
      <c r="D79" s="255">
        <v>12551800</v>
      </c>
      <c r="E79" s="241"/>
    </row>
    <row r="80" spans="1:5">
      <c r="A80" s="252"/>
      <c r="B80" s="256" t="s">
        <v>804</v>
      </c>
      <c r="C80" s="252"/>
      <c r="D80" s="257">
        <v>4162800</v>
      </c>
      <c r="E80" s="241"/>
    </row>
    <row r="81" spans="1:5">
      <c r="A81" s="252"/>
      <c r="B81" s="258" t="s">
        <v>805</v>
      </c>
      <c r="C81" s="259" t="s">
        <v>953</v>
      </c>
      <c r="D81" s="260">
        <v>3886800</v>
      </c>
      <c r="E81" s="241"/>
    </row>
    <row r="82" spans="1:5">
      <c r="A82" s="252"/>
      <c r="B82" s="258" t="s">
        <v>807</v>
      </c>
      <c r="C82" s="259" t="s">
        <v>949</v>
      </c>
      <c r="D82" s="260">
        <v>234000</v>
      </c>
      <c r="E82" s="241"/>
    </row>
    <row r="83" spans="1:5">
      <c r="A83" s="252"/>
      <c r="B83" s="258" t="s">
        <v>811</v>
      </c>
      <c r="C83" s="259" t="s">
        <v>951</v>
      </c>
      <c r="D83" s="260">
        <v>42000</v>
      </c>
      <c r="E83" s="241"/>
    </row>
    <row r="84" spans="1:5">
      <c r="A84" s="252"/>
      <c r="B84" s="256" t="s">
        <v>817</v>
      </c>
      <c r="C84" s="252"/>
      <c r="D84" s="257">
        <v>7935300</v>
      </c>
      <c r="E84" s="241"/>
    </row>
    <row r="85" spans="1:5">
      <c r="A85" s="252"/>
      <c r="B85" s="258" t="s">
        <v>818</v>
      </c>
      <c r="C85" s="259" t="s">
        <v>973</v>
      </c>
      <c r="D85" s="260">
        <v>7425500</v>
      </c>
      <c r="E85" s="241"/>
    </row>
    <row r="86" spans="1:5">
      <c r="A86" s="252"/>
      <c r="B86" s="258" t="s">
        <v>820</v>
      </c>
      <c r="C86" s="259" t="s">
        <v>821</v>
      </c>
      <c r="D86" s="260">
        <v>445100</v>
      </c>
      <c r="E86" s="241"/>
    </row>
    <row r="87" spans="1:5">
      <c r="A87" s="252"/>
      <c r="B87" s="258" t="s">
        <v>822</v>
      </c>
      <c r="C87" s="259" t="s">
        <v>823</v>
      </c>
      <c r="D87" s="260">
        <v>40300</v>
      </c>
      <c r="E87" s="241"/>
    </row>
    <row r="88" spans="1:5">
      <c r="A88" s="252"/>
      <c r="B88" s="258" t="s">
        <v>824</v>
      </c>
      <c r="C88" s="259" t="s">
        <v>825</v>
      </c>
      <c r="D88" s="260">
        <v>24400</v>
      </c>
      <c r="E88" s="241"/>
    </row>
    <row r="89" spans="1:5">
      <c r="A89" s="252"/>
      <c r="B89" s="256" t="s">
        <v>826</v>
      </c>
      <c r="C89" s="252"/>
      <c r="D89" s="257">
        <v>432100</v>
      </c>
      <c r="E89" s="241"/>
    </row>
    <row r="90" spans="1:5">
      <c r="A90" s="252"/>
      <c r="B90" s="258" t="s">
        <v>827</v>
      </c>
      <c r="C90" s="259" t="s">
        <v>974</v>
      </c>
      <c r="D90" s="260">
        <v>312900</v>
      </c>
      <c r="E90" s="241"/>
    </row>
    <row r="91" spans="1:5">
      <c r="A91" s="252"/>
      <c r="B91" s="258" t="s">
        <v>828</v>
      </c>
      <c r="C91" s="259" t="s">
        <v>829</v>
      </c>
      <c r="D91" s="260">
        <v>47200</v>
      </c>
      <c r="E91" s="241"/>
    </row>
    <row r="92" spans="1:5">
      <c r="A92" s="252"/>
      <c r="B92" s="258" t="s">
        <v>830</v>
      </c>
      <c r="C92" s="259" t="s">
        <v>831</v>
      </c>
      <c r="D92" s="260">
        <v>72000</v>
      </c>
      <c r="E92" s="241"/>
    </row>
    <row r="93" spans="1:5">
      <c r="A93" s="252"/>
      <c r="B93" s="256" t="s">
        <v>832</v>
      </c>
      <c r="C93" s="252"/>
      <c r="D93" s="257">
        <v>21600</v>
      </c>
      <c r="E93" s="241"/>
    </row>
    <row r="94" spans="1:5">
      <c r="A94" s="252"/>
      <c r="B94" s="258" t="s">
        <v>835</v>
      </c>
      <c r="C94" s="259" t="s">
        <v>836</v>
      </c>
      <c r="D94" s="260">
        <v>21600</v>
      </c>
      <c r="E94" s="241"/>
    </row>
    <row r="95" spans="1:5">
      <c r="A95" s="248" t="s">
        <v>975</v>
      </c>
      <c r="B95" s="261" t="s">
        <v>976</v>
      </c>
      <c r="C95" s="262"/>
      <c r="D95" s="263">
        <v>9704000</v>
      </c>
      <c r="E95" s="241"/>
    </row>
    <row r="96" spans="1:5">
      <c r="A96" s="252"/>
      <c r="B96" s="253" t="s">
        <v>803</v>
      </c>
      <c r="C96" s="254"/>
      <c r="D96" s="255">
        <v>9704000</v>
      </c>
      <c r="E96" s="241"/>
    </row>
    <row r="97" spans="1:5">
      <c r="A97" s="252"/>
      <c r="B97" s="256" t="s">
        <v>804</v>
      </c>
      <c r="C97" s="252"/>
      <c r="D97" s="257">
        <v>7230100</v>
      </c>
      <c r="E97" s="241"/>
    </row>
    <row r="98" spans="1:5">
      <c r="A98" s="252"/>
      <c r="B98" s="258" t="s">
        <v>805</v>
      </c>
      <c r="C98" s="259" t="s">
        <v>948</v>
      </c>
      <c r="D98" s="260">
        <v>6772200</v>
      </c>
      <c r="E98" s="241"/>
    </row>
    <row r="99" spans="1:5">
      <c r="A99" s="252"/>
      <c r="B99" s="258" t="s">
        <v>807</v>
      </c>
      <c r="C99" s="259" t="s">
        <v>949</v>
      </c>
      <c r="D99" s="260">
        <v>406400</v>
      </c>
      <c r="E99" s="241"/>
    </row>
    <row r="100" spans="1:5">
      <c r="A100" s="252"/>
      <c r="B100" s="258" t="s">
        <v>811</v>
      </c>
      <c r="C100" s="259" t="s">
        <v>951</v>
      </c>
      <c r="D100" s="260">
        <v>42000</v>
      </c>
      <c r="E100" s="241"/>
    </row>
    <row r="101" spans="1:5">
      <c r="A101" s="252"/>
      <c r="B101" s="258" t="s">
        <v>813</v>
      </c>
      <c r="C101" s="259" t="s">
        <v>814</v>
      </c>
      <c r="D101" s="260">
        <v>7300</v>
      </c>
      <c r="E101" s="241"/>
    </row>
    <row r="102" spans="1:5">
      <c r="A102" s="252"/>
      <c r="B102" s="258" t="s">
        <v>815</v>
      </c>
      <c r="C102" s="259" t="s">
        <v>816</v>
      </c>
      <c r="D102" s="260">
        <v>2200</v>
      </c>
      <c r="E102" s="241"/>
    </row>
    <row r="103" spans="1:5">
      <c r="A103" s="252"/>
      <c r="B103" s="256" t="s">
        <v>817</v>
      </c>
      <c r="C103" s="252"/>
      <c r="D103" s="257">
        <v>1415400</v>
      </c>
      <c r="E103" s="241"/>
    </row>
    <row r="104" spans="1:5">
      <c r="A104" s="252"/>
      <c r="B104" s="258" t="s">
        <v>818</v>
      </c>
      <c r="C104" s="259" t="s">
        <v>977</v>
      </c>
      <c r="D104" s="260">
        <v>1325000</v>
      </c>
      <c r="E104" s="241"/>
    </row>
    <row r="105" spans="1:5">
      <c r="A105" s="252"/>
      <c r="B105" s="258" t="s">
        <v>820</v>
      </c>
      <c r="C105" s="259" t="s">
        <v>821</v>
      </c>
      <c r="D105" s="260">
        <v>80900</v>
      </c>
      <c r="E105" s="241"/>
    </row>
    <row r="106" spans="1:5">
      <c r="A106" s="252"/>
      <c r="B106" s="258" t="s">
        <v>822</v>
      </c>
      <c r="C106" s="259" t="s">
        <v>823</v>
      </c>
      <c r="D106" s="260">
        <v>7300</v>
      </c>
      <c r="E106" s="241"/>
    </row>
    <row r="107" spans="1:5">
      <c r="A107" s="252"/>
      <c r="B107" s="258" t="s">
        <v>824</v>
      </c>
      <c r="C107" s="259" t="s">
        <v>825</v>
      </c>
      <c r="D107" s="260">
        <v>2200</v>
      </c>
      <c r="E107" s="241"/>
    </row>
    <row r="108" spans="1:5">
      <c r="A108" s="252"/>
      <c r="B108" s="256" t="s">
        <v>826</v>
      </c>
      <c r="C108" s="252"/>
      <c r="D108" s="257">
        <v>1008100</v>
      </c>
      <c r="E108" s="241"/>
    </row>
    <row r="109" spans="1:5">
      <c r="A109" s="252"/>
      <c r="B109" s="258" t="s">
        <v>827</v>
      </c>
      <c r="C109" s="259" t="s">
        <v>978</v>
      </c>
      <c r="D109" s="260">
        <v>738500</v>
      </c>
      <c r="E109" s="241"/>
    </row>
    <row r="110" spans="1:5">
      <c r="A110" s="252"/>
      <c r="B110" s="258" t="s">
        <v>828</v>
      </c>
      <c r="C110" s="259" t="s">
        <v>829</v>
      </c>
      <c r="D110" s="260">
        <v>101600</v>
      </c>
      <c r="E110" s="241"/>
    </row>
    <row r="111" spans="1:5">
      <c r="A111" s="252"/>
      <c r="B111" s="258" t="s">
        <v>830</v>
      </c>
      <c r="C111" s="259" t="s">
        <v>831</v>
      </c>
      <c r="D111" s="260">
        <v>168000</v>
      </c>
      <c r="E111" s="241"/>
    </row>
    <row r="112" spans="1:5">
      <c r="A112" s="252"/>
      <c r="B112" s="256" t="s">
        <v>832</v>
      </c>
      <c r="C112" s="252"/>
      <c r="D112" s="257">
        <v>50400</v>
      </c>
      <c r="E112" s="241"/>
    </row>
    <row r="113" spans="1:5">
      <c r="A113" s="252"/>
      <c r="B113" s="258" t="s">
        <v>835</v>
      </c>
      <c r="C113" s="259" t="s">
        <v>836</v>
      </c>
      <c r="D113" s="260">
        <v>50400</v>
      </c>
      <c r="E113" s="241"/>
    </row>
    <row r="114" spans="1:5">
      <c r="A114" s="248" t="s">
        <v>979</v>
      </c>
      <c r="B114" s="261" t="s">
        <v>980</v>
      </c>
      <c r="C114" s="262"/>
      <c r="D114" s="263">
        <v>14580600</v>
      </c>
      <c r="E114" s="241"/>
    </row>
    <row r="115" spans="1:5">
      <c r="A115" s="252"/>
      <c r="B115" s="253" t="s">
        <v>803</v>
      </c>
      <c r="C115" s="254"/>
      <c r="D115" s="255">
        <v>14580600</v>
      </c>
    </row>
    <row r="116" spans="1:5">
      <c r="A116" s="252"/>
      <c r="B116" s="256" t="s">
        <v>804</v>
      </c>
      <c r="C116" s="252"/>
      <c r="D116" s="257">
        <v>360200</v>
      </c>
    </row>
    <row r="117" spans="1:5">
      <c r="A117" s="252"/>
      <c r="B117" s="258" t="s">
        <v>805</v>
      </c>
      <c r="C117" s="259" t="s">
        <v>961</v>
      </c>
      <c r="D117" s="260">
        <v>339800</v>
      </c>
    </row>
    <row r="118" spans="1:5">
      <c r="A118" s="252"/>
      <c r="B118" s="258" t="s">
        <v>807</v>
      </c>
      <c r="C118" s="259" t="s">
        <v>949</v>
      </c>
      <c r="D118" s="260">
        <v>20400</v>
      </c>
    </row>
    <row r="119" spans="1:5">
      <c r="A119" s="252"/>
      <c r="B119" s="256" t="s">
        <v>817</v>
      </c>
      <c r="C119" s="252"/>
      <c r="D119" s="257">
        <v>11650000</v>
      </c>
    </row>
    <row r="120" spans="1:5">
      <c r="A120" s="252"/>
      <c r="B120" s="258" t="s">
        <v>818</v>
      </c>
      <c r="C120" s="259" t="s">
        <v>981</v>
      </c>
      <c r="D120" s="260">
        <v>10930400</v>
      </c>
    </row>
    <row r="121" spans="1:5">
      <c r="A121" s="252"/>
      <c r="B121" s="258" t="s">
        <v>820</v>
      </c>
      <c r="C121" s="259" t="s">
        <v>821</v>
      </c>
      <c r="D121" s="260">
        <v>520000</v>
      </c>
    </row>
    <row r="122" spans="1:5">
      <c r="A122" s="252"/>
      <c r="B122" s="258" t="s">
        <v>822</v>
      </c>
      <c r="C122" s="259" t="s">
        <v>823</v>
      </c>
      <c r="D122" s="260">
        <v>138800</v>
      </c>
    </row>
    <row r="123" spans="1:5">
      <c r="A123" s="252"/>
      <c r="B123" s="258" t="s">
        <v>824</v>
      </c>
      <c r="C123" s="259" t="s">
        <v>825</v>
      </c>
      <c r="D123" s="260">
        <v>60800</v>
      </c>
    </row>
    <row r="124" spans="1:5">
      <c r="A124" s="252"/>
      <c r="B124" s="256" t="s">
        <v>826</v>
      </c>
      <c r="C124" s="252"/>
      <c r="D124" s="257">
        <v>2304000</v>
      </c>
    </row>
    <row r="125" spans="1:5">
      <c r="A125" s="252"/>
      <c r="B125" s="258" t="s">
        <v>827</v>
      </c>
      <c r="C125" s="259" t="s">
        <v>957</v>
      </c>
      <c r="D125" s="260">
        <v>1668500</v>
      </c>
    </row>
    <row r="126" spans="1:5">
      <c r="A126" s="252"/>
      <c r="B126" s="258" t="s">
        <v>828</v>
      </c>
      <c r="C126" s="259" t="s">
        <v>829</v>
      </c>
      <c r="D126" s="260">
        <v>251500</v>
      </c>
    </row>
    <row r="127" spans="1:5">
      <c r="A127" s="252"/>
      <c r="B127" s="258" t="s">
        <v>830</v>
      </c>
      <c r="C127" s="259" t="s">
        <v>831</v>
      </c>
      <c r="D127" s="260">
        <v>384000</v>
      </c>
    </row>
    <row r="128" spans="1:5">
      <c r="A128" s="252"/>
      <c r="B128" s="256" t="s">
        <v>832</v>
      </c>
      <c r="C128" s="252"/>
      <c r="D128" s="257">
        <v>266400</v>
      </c>
    </row>
    <row r="129" spans="1:4">
      <c r="A129" s="252"/>
      <c r="B129" s="258" t="s">
        <v>833</v>
      </c>
      <c r="C129" s="259" t="s">
        <v>958</v>
      </c>
      <c r="D129" s="260">
        <v>151200</v>
      </c>
    </row>
    <row r="130" spans="1:4">
      <c r="A130" s="252"/>
      <c r="B130" s="258" t="s">
        <v>835</v>
      </c>
      <c r="C130" s="259" t="s">
        <v>836</v>
      </c>
      <c r="D130" s="260">
        <v>115200</v>
      </c>
    </row>
    <row r="131" spans="1:4">
      <c r="A131" s="248" t="s">
        <v>982</v>
      </c>
      <c r="B131" s="261" t="s">
        <v>983</v>
      </c>
      <c r="C131" s="262"/>
      <c r="D131" s="263">
        <v>20107000</v>
      </c>
    </row>
    <row r="132" spans="1:4">
      <c r="A132" s="252"/>
      <c r="B132" s="253" t="s">
        <v>803</v>
      </c>
      <c r="C132" s="254"/>
      <c r="D132" s="255">
        <v>20107000</v>
      </c>
    </row>
    <row r="133" spans="1:4">
      <c r="A133" s="252"/>
      <c r="B133" s="256" t="s">
        <v>804</v>
      </c>
      <c r="C133" s="252"/>
      <c r="D133" s="257">
        <v>297800</v>
      </c>
    </row>
    <row r="134" spans="1:4">
      <c r="A134" s="252"/>
      <c r="B134" s="258" t="s">
        <v>805</v>
      </c>
      <c r="C134" s="259" t="s">
        <v>966</v>
      </c>
      <c r="D134" s="260">
        <v>277200</v>
      </c>
    </row>
    <row r="135" spans="1:4">
      <c r="A135" s="252"/>
      <c r="B135" s="258" t="s">
        <v>807</v>
      </c>
      <c r="C135" s="259" t="s">
        <v>949</v>
      </c>
      <c r="D135" s="260">
        <v>16700</v>
      </c>
    </row>
    <row r="136" spans="1:4">
      <c r="A136" s="252"/>
      <c r="B136" s="258" t="s">
        <v>813</v>
      </c>
      <c r="C136" s="259" t="s">
        <v>814</v>
      </c>
      <c r="D136" s="260">
        <v>3000</v>
      </c>
    </row>
    <row r="137" spans="1:4">
      <c r="A137" s="252"/>
      <c r="B137" s="258" t="s">
        <v>815</v>
      </c>
      <c r="C137" s="259" t="s">
        <v>816</v>
      </c>
      <c r="D137" s="260">
        <v>900</v>
      </c>
    </row>
    <row r="138" spans="1:4">
      <c r="A138" s="252"/>
      <c r="B138" s="256" t="s">
        <v>817</v>
      </c>
      <c r="C138" s="252"/>
      <c r="D138" s="257">
        <v>12945700</v>
      </c>
    </row>
    <row r="139" spans="1:4">
      <c r="A139" s="252"/>
      <c r="B139" s="258" t="s">
        <v>818</v>
      </c>
      <c r="C139" s="259" t="s">
        <v>984</v>
      </c>
      <c r="D139" s="260">
        <v>12290700</v>
      </c>
    </row>
    <row r="140" spans="1:4">
      <c r="A140" s="252"/>
      <c r="B140" s="258" t="s">
        <v>820</v>
      </c>
      <c r="C140" s="259" t="s">
        <v>821</v>
      </c>
      <c r="D140" s="260">
        <v>437900</v>
      </c>
    </row>
    <row r="141" spans="1:4">
      <c r="A141" s="252"/>
      <c r="B141" s="258" t="s">
        <v>822</v>
      </c>
      <c r="C141" s="259" t="s">
        <v>823</v>
      </c>
      <c r="D141" s="260">
        <v>154600</v>
      </c>
    </row>
    <row r="142" spans="1:4">
      <c r="A142" s="252"/>
      <c r="B142" s="258" t="s">
        <v>824</v>
      </c>
      <c r="C142" s="259" t="s">
        <v>825</v>
      </c>
      <c r="D142" s="260">
        <v>62500</v>
      </c>
    </row>
    <row r="143" spans="1:4">
      <c r="A143" s="252"/>
      <c r="B143" s="256" t="s">
        <v>826</v>
      </c>
      <c r="C143" s="252"/>
      <c r="D143" s="257">
        <v>6335000</v>
      </c>
    </row>
    <row r="144" spans="1:4">
      <c r="A144" s="252"/>
      <c r="B144" s="258" t="s">
        <v>827</v>
      </c>
      <c r="C144" s="259" t="s">
        <v>985</v>
      </c>
      <c r="D144" s="260">
        <v>4630000</v>
      </c>
    </row>
    <row r="145" spans="1:4">
      <c r="A145" s="252"/>
      <c r="B145" s="258" t="s">
        <v>828</v>
      </c>
      <c r="C145" s="259" t="s">
        <v>829</v>
      </c>
      <c r="D145" s="260">
        <v>649000</v>
      </c>
    </row>
    <row r="146" spans="1:4">
      <c r="A146" s="252"/>
      <c r="B146" s="258" t="s">
        <v>830</v>
      </c>
      <c r="C146" s="259" t="s">
        <v>831</v>
      </c>
      <c r="D146" s="260">
        <v>1056000</v>
      </c>
    </row>
    <row r="147" spans="1:4">
      <c r="A147" s="252"/>
      <c r="B147" s="256" t="s">
        <v>832</v>
      </c>
      <c r="C147" s="252"/>
      <c r="D147" s="257">
        <v>528500</v>
      </c>
    </row>
    <row r="148" spans="1:4">
      <c r="A148" s="252"/>
      <c r="B148" s="258" t="s">
        <v>833</v>
      </c>
      <c r="C148" s="259" t="s">
        <v>834</v>
      </c>
      <c r="D148" s="260">
        <v>211700</v>
      </c>
    </row>
    <row r="149" spans="1:4">
      <c r="A149" s="252"/>
      <c r="B149" s="258" t="s">
        <v>835</v>
      </c>
      <c r="C149" s="259" t="s">
        <v>836</v>
      </c>
      <c r="D149" s="260">
        <v>316800</v>
      </c>
    </row>
    <row r="150" spans="1:4">
      <c r="A150" s="248" t="s">
        <v>986</v>
      </c>
      <c r="B150" s="261" t="s">
        <v>987</v>
      </c>
      <c r="C150" s="262"/>
      <c r="D150" s="263">
        <v>7083700</v>
      </c>
    </row>
    <row r="151" spans="1:4">
      <c r="A151" s="252"/>
      <c r="B151" s="253" t="s">
        <v>803</v>
      </c>
      <c r="C151" s="254"/>
      <c r="D151" s="255">
        <v>7083700</v>
      </c>
    </row>
    <row r="152" spans="1:4">
      <c r="A152" s="252"/>
      <c r="B152" s="256" t="s">
        <v>804</v>
      </c>
      <c r="C152" s="252"/>
      <c r="D152" s="257">
        <v>5465800</v>
      </c>
    </row>
    <row r="153" spans="1:4">
      <c r="A153" s="252"/>
      <c r="B153" s="258" t="s">
        <v>805</v>
      </c>
      <c r="C153" s="259" t="s">
        <v>988</v>
      </c>
      <c r="D153" s="260">
        <v>5116800</v>
      </c>
    </row>
    <row r="154" spans="1:4">
      <c r="A154" s="252"/>
      <c r="B154" s="258" t="s">
        <v>807</v>
      </c>
      <c r="C154" s="259" t="s">
        <v>949</v>
      </c>
      <c r="D154" s="260">
        <v>307000</v>
      </c>
    </row>
    <row r="155" spans="1:4">
      <c r="A155" s="252"/>
      <c r="B155" s="258" t="s">
        <v>811</v>
      </c>
      <c r="C155" s="259" t="s">
        <v>951</v>
      </c>
      <c r="D155" s="260">
        <v>42000</v>
      </c>
    </row>
    <row r="156" spans="1:4">
      <c r="A156" s="252"/>
      <c r="B156" s="256" t="s">
        <v>817</v>
      </c>
      <c r="C156" s="252"/>
      <c r="D156" s="257">
        <v>1456600</v>
      </c>
    </row>
    <row r="157" spans="1:4">
      <c r="A157" s="252"/>
      <c r="B157" s="258" t="s">
        <v>818</v>
      </c>
      <c r="C157" s="259" t="s">
        <v>989</v>
      </c>
      <c r="D157" s="260">
        <v>1388400</v>
      </c>
    </row>
    <row r="158" spans="1:4">
      <c r="A158" s="252"/>
      <c r="B158" s="258" t="s">
        <v>820</v>
      </c>
      <c r="C158" s="259" t="s">
        <v>821</v>
      </c>
      <c r="D158" s="260">
        <v>68200</v>
      </c>
    </row>
    <row r="159" spans="1:4">
      <c r="A159" s="252"/>
      <c r="B159" s="256" t="s">
        <v>826</v>
      </c>
      <c r="C159" s="252"/>
      <c r="D159" s="257">
        <v>144000</v>
      </c>
    </row>
    <row r="160" spans="1:4">
      <c r="A160" s="252"/>
      <c r="B160" s="258" t="s">
        <v>827</v>
      </c>
      <c r="C160" s="259" t="s">
        <v>990</v>
      </c>
      <c r="D160" s="260">
        <v>112800</v>
      </c>
    </row>
    <row r="161" spans="1:4">
      <c r="A161" s="252"/>
      <c r="B161" s="258" t="s">
        <v>828</v>
      </c>
      <c r="C161" s="259" t="s">
        <v>829</v>
      </c>
      <c r="D161" s="260">
        <v>7200</v>
      </c>
    </row>
    <row r="162" spans="1:4">
      <c r="A162" s="252"/>
      <c r="B162" s="258" t="s">
        <v>830</v>
      </c>
      <c r="C162" s="259" t="s">
        <v>831</v>
      </c>
      <c r="D162" s="260">
        <v>24000</v>
      </c>
    </row>
    <row r="163" spans="1:4">
      <c r="A163" s="252"/>
      <c r="B163" s="256" t="s">
        <v>832</v>
      </c>
      <c r="C163" s="252"/>
      <c r="D163" s="257">
        <v>17300</v>
      </c>
    </row>
    <row r="164" spans="1:4">
      <c r="A164" s="252"/>
      <c r="B164" s="258" t="s">
        <v>833</v>
      </c>
      <c r="C164" s="259" t="s">
        <v>958</v>
      </c>
      <c r="D164" s="260">
        <v>10100</v>
      </c>
    </row>
    <row r="165" spans="1:4">
      <c r="A165" s="252"/>
      <c r="B165" s="258" t="s">
        <v>835</v>
      </c>
      <c r="C165" s="259" t="s">
        <v>836</v>
      </c>
      <c r="D165" s="260">
        <v>7200</v>
      </c>
    </row>
    <row r="166" spans="1:4">
      <c r="A166" s="248" t="s">
        <v>991</v>
      </c>
      <c r="B166" s="261" t="s">
        <v>992</v>
      </c>
      <c r="C166" s="262"/>
      <c r="D166" s="263">
        <v>4325400</v>
      </c>
    </row>
    <row r="167" spans="1:4">
      <c r="A167" s="252"/>
      <c r="B167" s="253" t="s">
        <v>803</v>
      </c>
      <c r="C167" s="254"/>
      <c r="D167" s="255">
        <v>4325400</v>
      </c>
    </row>
    <row r="168" spans="1:4">
      <c r="A168" s="252"/>
      <c r="B168" s="256" t="s">
        <v>804</v>
      </c>
      <c r="C168" s="252"/>
      <c r="D168" s="257">
        <v>3354600</v>
      </c>
    </row>
    <row r="169" spans="1:4">
      <c r="A169" s="252"/>
      <c r="B169" s="258" t="s">
        <v>805</v>
      </c>
      <c r="C169" s="259" t="s">
        <v>993</v>
      </c>
      <c r="D169" s="260">
        <v>3105500</v>
      </c>
    </row>
    <row r="170" spans="1:4">
      <c r="A170" s="252"/>
      <c r="B170" s="258" t="s">
        <v>807</v>
      </c>
      <c r="C170" s="259" t="s">
        <v>994</v>
      </c>
      <c r="D170" s="260">
        <v>184400</v>
      </c>
    </row>
    <row r="171" spans="1:4">
      <c r="A171" s="252"/>
      <c r="B171" s="258" t="s">
        <v>811</v>
      </c>
      <c r="C171" s="259" t="s">
        <v>995</v>
      </c>
      <c r="D171" s="260">
        <v>42000</v>
      </c>
    </row>
    <row r="172" spans="1:4">
      <c r="A172" s="252"/>
      <c r="B172" s="258" t="s">
        <v>813</v>
      </c>
      <c r="C172" s="259" t="s">
        <v>996</v>
      </c>
      <c r="D172" s="260">
        <v>17500</v>
      </c>
    </row>
    <row r="173" spans="1:4">
      <c r="A173" s="252"/>
      <c r="B173" s="258" t="s">
        <v>815</v>
      </c>
      <c r="C173" s="259" t="s">
        <v>816</v>
      </c>
      <c r="D173" s="260">
        <v>5200</v>
      </c>
    </row>
    <row r="174" spans="1:4">
      <c r="A174" s="252"/>
      <c r="B174" s="256" t="s">
        <v>817</v>
      </c>
      <c r="C174" s="252"/>
      <c r="D174" s="257">
        <v>819500</v>
      </c>
    </row>
    <row r="175" spans="1:4">
      <c r="A175" s="252"/>
      <c r="B175" s="258" t="s">
        <v>818</v>
      </c>
      <c r="C175" s="259" t="s">
        <v>997</v>
      </c>
      <c r="D175" s="260">
        <v>731100</v>
      </c>
    </row>
    <row r="176" spans="1:4">
      <c r="A176" s="252"/>
      <c r="B176" s="258" t="s">
        <v>820</v>
      </c>
      <c r="C176" s="259" t="s">
        <v>998</v>
      </c>
      <c r="D176" s="260">
        <v>43900</v>
      </c>
    </row>
    <row r="177" spans="1:4">
      <c r="A177" s="252"/>
      <c r="B177" s="258" t="s">
        <v>822</v>
      </c>
      <c r="C177" s="259" t="s">
        <v>999</v>
      </c>
      <c r="D177" s="260">
        <v>24000</v>
      </c>
    </row>
    <row r="178" spans="1:4">
      <c r="A178" s="252"/>
      <c r="B178" s="258" t="s">
        <v>824</v>
      </c>
      <c r="C178" s="259" t="s">
        <v>1000</v>
      </c>
      <c r="D178" s="260">
        <v>20500</v>
      </c>
    </row>
    <row r="179" spans="1:4">
      <c r="A179" s="252"/>
      <c r="B179" s="256" t="s">
        <v>826</v>
      </c>
      <c r="C179" s="252"/>
      <c r="D179" s="257">
        <v>144100</v>
      </c>
    </row>
    <row r="180" spans="1:4">
      <c r="A180" s="252"/>
      <c r="B180" s="258" t="s">
        <v>827</v>
      </c>
      <c r="C180" s="259" t="s">
        <v>990</v>
      </c>
      <c r="D180" s="260">
        <v>104300</v>
      </c>
    </row>
    <row r="181" spans="1:4">
      <c r="A181" s="252"/>
      <c r="B181" s="258" t="s">
        <v>828</v>
      </c>
      <c r="C181" s="259" t="s">
        <v>1001</v>
      </c>
      <c r="D181" s="260">
        <v>15800</v>
      </c>
    </row>
    <row r="182" spans="1:4">
      <c r="A182" s="252"/>
      <c r="B182" s="258" t="s">
        <v>830</v>
      </c>
      <c r="C182" s="259" t="s">
        <v>1002</v>
      </c>
      <c r="D182" s="260">
        <v>24000</v>
      </c>
    </row>
    <row r="183" spans="1:4">
      <c r="A183" s="252"/>
      <c r="B183" s="256" t="s">
        <v>832</v>
      </c>
      <c r="C183" s="252"/>
      <c r="D183" s="257">
        <v>7200</v>
      </c>
    </row>
    <row r="184" spans="1:4">
      <c r="A184" s="252"/>
      <c r="B184" s="258" t="s">
        <v>835</v>
      </c>
      <c r="C184" s="259" t="s">
        <v>1003</v>
      </c>
      <c r="D184" s="260">
        <v>7200</v>
      </c>
    </row>
    <row r="185" spans="1:4">
      <c r="A185" s="248" t="s">
        <v>1004</v>
      </c>
      <c r="B185" s="249" t="s">
        <v>1005</v>
      </c>
      <c r="C185" s="250"/>
      <c r="D185" s="251">
        <v>21743600</v>
      </c>
    </row>
    <row r="186" spans="1:4">
      <c r="A186" s="252"/>
      <c r="B186" s="253" t="s">
        <v>803</v>
      </c>
      <c r="C186" s="254"/>
      <c r="D186" s="255">
        <v>21743600</v>
      </c>
    </row>
    <row r="187" spans="1:4">
      <c r="A187" s="252"/>
      <c r="B187" s="256" t="s">
        <v>804</v>
      </c>
      <c r="C187" s="252"/>
      <c r="D187" s="257">
        <v>5660800</v>
      </c>
    </row>
    <row r="188" spans="1:4">
      <c r="A188" s="252"/>
      <c r="B188" s="258" t="s">
        <v>805</v>
      </c>
      <c r="C188" s="259" t="s">
        <v>1006</v>
      </c>
      <c r="D188" s="260">
        <v>5172800</v>
      </c>
    </row>
    <row r="189" spans="1:4">
      <c r="A189" s="252"/>
      <c r="B189" s="258" t="s">
        <v>807</v>
      </c>
      <c r="C189" s="259" t="s">
        <v>949</v>
      </c>
      <c r="D189" s="260">
        <v>310400</v>
      </c>
    </row>
    <row r="190" spans="1:4">
      <c r="A190" s="252"/>
      <c r="B190" s="258" t="s">
        <v>811</v>
      </c>
      <c r="C190" s="259" t="s">
        <v>951</v>
      </c>
      <c r="D190" s="260">
        <v>42000</v>
      </c>
    </row>
    <row r="191" spans="1:4">
      <c r="A191" s="252"/>
      <c r="B191" s="258" t="s">
        <v>813</v>
      </c>
      <c r="C191" s="259" t="s">
        <v>814</v>
      </c>
      <c r="D191" s="260">
        <v>98400</v>
      </c>
    </row>
    <row r="192" spans="1:4">
      <c r="A192" s="252"/>
      <c r="B192" s="258" t="s">
        <v>815</v>
      </c>
      <c r="C192" s="259" t="s">
        <v>816</v>
      </c>
      <c r="D192" s="260">
        <v>37200</v>
      </c>
    </row>
    <row r="193" spans="1:4">
      <c r="A193" s="252"/>
      <c r="B193" s="256" t="s">
        <v>817</v>
      </c>
      <c r="C193" s="252"/>
      <c r="D193" s="257">
        <v>7313100</v>
      </c>
    </row>
    <row r="194" spans="1:4">
      <c r="A194" s="252"/>
      <c r="B194" s="258" t="s">
        <v>818</v>
      </c>
      <c r="C194" s="259" t="s">
        <v>1007</v>
      </c>
      <c r="D194" s="260">
        <v>6478000</v>
      </c>
    </row>
    <row r="195" spans="1:4">
      <c r="A195" s="252"/>
      <c r="B195" s="258" t="s">
        <v>820</v>
      </c>
      <c r="C195" s="259" t="s">
        <v>821</v>
      </c>
      <c r="D195" s="260">
        <v>388700</v>
      </c>
    </row>
    <row r="196" spans="1:4">
      <c r="A196" s="252"/>
      <c r="B196" s="258" t="s">
        <v>822</v>
      </c>
      <c r="C196" s="259" t="s">
        <v>823</v>
      </c>
      <c r="D196" s="260">
        <v>259900</v>
      </c>
    </row>
    <row r="197" spans="1:4">
      <c r="A197" s="252"/>
      <c r="B197" s="258" t="s">
        <v>824</v>
      </c>
      <c r="C197" s="259" t="s">
        <v>825</v>
      </c>
      <c r="D197" s="260">
        <v>186500</v>
      </c>
    </row>
    <row r="198" spans="1:4">
      <c r="A198" s="252"/>
      <c r="B198" s="256" t="s">
        <v>826</v>
      </c>
      <c r="C198" s="252"/>
      <c r="D198" s="257">
        <v>8352100</v>
      </c>
    </row>
    <row r="199" spans="1:4">
      <c r="A199" s="252"/>
      <c r="B199" s="258" t="s">
        <v>827</v>
      </c>
      <c r="C199" s="259" t="s">
        <v>1008</v>
      </c>
      <c r="D199" s="260">
        <v>6048300</v>
      </c>
    </row>
    <row r="200" spans="1:4">
      <c r="A200" s="252"/>
      <c r="B200" s="258" t="s">
        <v>828</v>
      </c>
      <c r="C200" s="259" t="s">
        <v>829</v>
      </c>
      <c r="D200" s="260">
        <v>911800</v>
      </c>
    </row>
    <row r="201" spans="1:4">
      <c r="A201" s="252"/>
      <c r="B201" s="258" t="s">
        <v>830</v>
      </c>
      <c r="C201" s="259" t="s">
        <v>831</v>
      </c>
      <c r="D201" s="260">
        <v>1392000</v>
      </c>
    </row>
    <row r="202" spans="1:4">
      <c r="A202" s="252"/>
      <c r="B202" s="256" t="s">
        <v>832</v>
      </c>
      <c r="C202" s="252"/>
      <c r="D202" s="257">
        <v>417600</v>
      </c>
    </row>
    <row r="203" spans="1:4">
      <c r="A203" s="252"/>
      <c r="B203" s="258" t="s">
        <v>835</v>
      </c>
      <c r="C203" s="259" t="s">
        <v>836</v>
      </c>
      <c r="D203" s="260">
        <v>417600</v>
      </c>
    </row>
    <row r="204" spans="1:4">
      <c r="A204" s="264" t="s">
        <v>1009</v>
      </c>
      <c r="B204" s="265"/>
      <c r="C204" s="266"/>
      <c r="D204" s="267">
        <v>214528700</v>
      </c>
    </row>
    <row r="205" spans="1:4"/>
    <row r="206" spans="1:4"/>
    <row r="207" spans="1:4"/>
    <row r="208" spans="1:4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5"/>
  <cols>
    <col min="1" max="1" width="68.140625" customWidth="1"/>
  </cols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40625" defaultRowHeight="24"/>
  <cols>
    <col min="1" max="1" width="4" style="17" customWidth="1"/>
    <col min="2" max="2" width="10.5703125" style="32" bestFit="1" customWidth="1"/>
    <col min="3" max="3" width="42.140625" style="19" customWidth="1"/>
    <col min="4" max="4" width="9" style="18" customWidth="1"/>
    <col min="5" max="5" width="25.28515625" style="19" customWidth="1"/>
    <col min="6" max="6" width="11.42578125" style="18" customWidth="1"/>
    <col min="7" max="7" width="31.42578125" style="19" customWidth="1"/>
    <col min="8" max="16384" width="9.140625" style="5"/>
  </cols>
  <sheetData>
    <row r="1" spans="1:7" s="3" customFormat="1">
      <c r="A1" s="78" t="s">
        <v>110</v>
      </c>
      <c r="B1" s="79"/>
      <c r="C1" s="80"/>
      <c r="D1" s="1" t="s">
        <v>99</v>
      </c>
      <c r="E1" s="2" t="s">
        <v>100</v>
      </c>
      <c r="F1" s="1" t="s">
        <v>101</v>
      </c>
      <c r="G1" s="2" t="s">
        <v>111</v>
      </c>
    </row>
    <row r="2" spans="1:7">
      <c r="A2" s="46">
        <v>1</v>
      </c>
      <c r="B2" s="73" t="s">
        <v>0</v>
      </c>
      <c r="C2" s="74" t="s">
        <v>112</v>
      </c>
      <c r="D2" s="75"/>
      <c r="E2" s="74"/>
      <c r="F2" s="75"/>
      <c r="G2" s="74"/>
    </row>
    <row r="3" spans="1:7" ht="24" customHeight="1">
      <c r="A3" s="46">
        <v>1</v>
      </c>
      <c r="B3" s="47" t="s">
        <v>0</v>
      </c>
      <c r="C3" s="48" t="s">
        <v>113</v>
      </c>
      <c r="D3" s="49" t="s">
        <v>1</v>
      </c>
      <c r="E3" s="48" t="s">
        <v>2</v>
      </c>
      <c r="F3" s="50" t="s">
        <v>114</v>
      </c>
      <c r="G3" s="51" t="s">
        <v>115</v>
      </c>
    </row>
    <row r="4" spans="1:7" ht="24" customHeight="1">
      <c r="A4" s="46">
        <v>1</v>
      </c>
      <c r="B4" s="47" t="s">
        <v>0</v>
      </c>
      <c r="C4" s="48" t="s">
        <v>116</v>
      </c>
      <c r="D4" s="49" t="s">
        <v>1</v>
      </c>
      <c r="E4" s="48" t="s">
        <v>2</v>
      </c>
      <c r="F4" s="50" t="s">
        <v>114</v>
      </c>
      <c r="G4" s="51" t="s">
        <v>115</v>
      </c>
    </row>
    <row r="5" spans="1:7" ht="24" customHeight="1">
      <c r="A5" s="46">
        <v>1</v>
      </c>
      <c r="B5" s="47" t="s">
        <v>0</v>
      </c>
      <c r="C5" s="48" t="s">
        <v>117</v>
      </c>
      <c r="D5" s="49" t="s">
        <v>1</v>
      </c>
      <c r="E5" s="48" t="s">
        <v>2</v>
      </c>
      <c r="F5" s="50" t="s">
        <v>114</v>
      </c>
      <c r="G5" s="51" t="s">
        <v>115</v>
      </c>
    </row>
    <row r="6" spans="1:7" ht="24" customHeight="1">
      <c r="A6" s="46">
        <v>1</v>
      </c>
      <c r="B6" s="47" t="s">
        <v>0</v>
      </c>
      <c r="C6" s="48" t="s">
        <v>118</v>
      </c>
      <c r="D6" s="49" t="s">
        <v>1</v>
      </c>
      <c r="E6" s="48" t="s">
        <v>2</v>
      </c>
      <c r="F6" s="50" t="s">
        <v>114</v>
      </c>
      <c r="G6" s="51" t="s">
        <v>115</v>
      </c>
    </row>
    <row r="7" spans="1:7" ht="24" customHeight="1">
      <c r="A7" s="46">
        <v>1</v>
      </c>
      <c r="B7" s="47" t="s">
        <v>0</v>
      </c>
      <c r="C7" s="48" t="s">
        <v>119</v>
      </c>
      <c r="D7" s="49" t="s">
        <v>1</v>
      </c>
      <c r="E7" s="48" t="s">
        <v>2</v>
      </c>
      <c r="F7" s="50" t="s">
        <v>114</v>
      </c>
      <c r="G7" s="51" t="s">
        <v>115</v>
      </c>
    </row>
    <row r="8" spans="1:7">
      <c r="A8" s="52">
        <v>2</v>
      </c>
      <c r="B8" s="73" t="s">
        <v>3</v>
      </c>
      <c r="C8" s="74" t="s">
        <v>120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116</v>
      </c>
      <c r="D9" s="55" t="s">
        <v>1</v>
      </c>
      <c r="E9" s="54" t="s">
        <v>2</v>
      </c>
      <c r="F9" s="50" t="s">
        <v>121</v>
      </c>
      <c r="G9" s="56" t="s">
        <v>122</v>
      </c>
    </row>
    <row r="10" spans="1:7">
      <c r="A10" s="52">
        <v>2</v>
      </c>
      <c r="B10" s="53" t="s">
        <v>3</v>
      </c>
      <c r="C10" s="54" t="s">
        <v>123</v>
      </c>
      <c r="D10" s="55" t="s">
        <v>1</v>
      </c>
      <c r="E10" s="54" t="s">
        <v>2</v>
      </c>
      <c r="F10" s="50" t="s">
        <v>121</v>
      </c>
      <c r="G10" s="56" t="s">
        <v>122</v>
      </c>
    </row>
    <row r="11" spans="1:7">
      <c r="A11" s="52">
        <v>2</v>
      </c>
      <c r="B11" s="53" t="s">
        <v>3</v>
      </c>
      <c r="C11" s="54" t="s">
        <v>124</v>
      </c>
      <c r="D11" s="55" t="s">
        <v>1</v>
      </c>
      <c r="E11" s="54" t="s">
        <v>2</v>
      </c>
      <c r="F11" s="50" t="s">
        <v>121</v>
      </c>
      <c r="G11" s="56" t="s">
        <v>122</v>
      </c>
    </row>
    <row r="12" spans="1:7" ht="24" customHeight="1">
      <c r="A12" s="52">
        <v>2</v>
      </c>
      <c r="B12" s="53" t="s">
        <v>3</v>
      </c>
      <c r="C12" s="57" t="s">
        <v>125</v>
      </c>
      <c r="D12" s="58" t="s">
        <v>1</v>
      </c>
      <c r="E12" s="57" t="s">
        <v>2</v>
      </c>
      <c r="F12" s="59" t="s">
        <v>121</v>
      </c>
      <c r="G12" s="60" t="s">
        <v>122</v>
      </c>
    </row>
    <row r="13" spans="1:7" ht="72">
      <c r="A13" s="52">
        <v>2</v>
      </c>
      <c r="B13" s="53" t="s">
        <v>3</v>
      </c>
      <c r="C13" s="61" t="s">
        <v>126</v>
      </c>
      <c r="D13" s="55" t="s">
        <v>1</v>
      </c>
      <c r="E13" s="54" t="s">
        <v>2</v>
      </c>
      <c r="F13" s="50" t="s">
        <v>121</v>
      </c>
      <c r="G13" s="56" t="s">
        <v>122</v>
      </c>
    </row>
    <row r="14" spans="1:7" ht="24" customHeight="1">
      <c r="A14" s="4">
        <v>3</v>
      </c>
      <c r="B14" s="73" t="s">
        <v>4</v>
      </c>
      <c r="C14" s="74" t="s">
        <v>127</v>
      </c>
      <c r="D14" s="75"/>
      <c r="E14" s="74"/>
      <c r="F14" s="75" t="s">
        <v>399</v>
      </c>
      <c r="G14" s="74" t="s">
        <v>400</v>
      </c>
    </row>
    <row r="15" spans="1:7" ht="24" customHeight="1">
      <c r="A15" s="4">
        <v>3</v>
      </c>
      <c r="B15" s="24" t="s">
        <v>4</v>
      </c>
      <c r="C15" s="25" t="s">
        <v>128</v>
      </c>
      <c r="D15" s="26" t="s">
        <v>5</v>
      </c>
      <c r="E15" s="25" t="s">
        <v>6</v>
      </c>
      <c r="F15" s="62" t="s">
        <v>81</v>
      </c>
      <c r="G15" s="63" t="s">
        <v>129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130</v>
      </c>
      <c r="G16" s="64" t="s">
        <v>131</v>
      </c>
    </row>
    <row r="17" spans="1:7">
      <c r="A17" s="4">
        <v>4</v>
      </c>
      <c r="B17" s="73" t="s">
        <v>7</v>
      </c>
      <c r="C17" s="74" t="s">
        <v>132</v>
      </c>
      <c r="D17" s="75"/>
      <c r="E17" s="74"/>
      <c r="F17" s="75" t="s">
        <v>401</v>
      </c>
      <c r="G17" s="74" t="s">
        <v>402</v>
      </c>
    </row>
    <row r="18" spans="1:7" ht="48">
      <c r="A18" s="4">
        <v>4</v>
      </c>
      <c r="B18" s="24" t="s">
        <v>7</v>
      </c>
      <c r="C18" s="11" t="s">
        <v>133</v>
      </c>
      <c r="D18" s="10" t="s">
        <v>14</v>
      </c>
      <c r="E18" s="15" t="s">
        <v>15</v>
      </c>
      <c r="F18" s="69" t="s">
        <v>91</v>
      </c>
      <c r="G18" s="70" t="s">
        <v>134</v>
      </c>
    </row>
    <row r="19" spans="1:7">
      <c r="A19" s="4">
        <v>4</v>
      </c>
      <c r="B19" s="24" t="s">
        <v>7</v>
      </c>
      <c r="C19" s="11" t="s">
        <v>135</v>
      </c>
      <c r="D19" s="10" t="s">
        <v>1</v>
      </c>
      <c r="E19" s="11" t="s">
        <v>2</v>
      </c>
      <c r="F19" s="69" t="s">
        <v>136</v>
      </c>
      <c r="G19" s="63" t="s">
        <v>137</v>
      </c>
    </row>
    <row r="20" spans="1:7">
      <c r="A20" s="4">
        <v>4</v>
      </c>
      <c r="B20" s="24" t="s">
        <v>7</v>
      </c>
      <c r="C20" s="25" t="s">
        <v>138</v>
      </c>
      <c r="D20" s="26" t="s">
        <v>12</v>
      </c>
      <c r="E20" s="25" t="s">
        <v>13</v>
      </c>
      <c r="F20" s="62" t="s">
        <v>130</v>
      </c>
      <c r="G20" s="63" t="s">
        <v>131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139</v>
      </c>
    </row>
    <row r="22" spans="1:7">
      <c r="A22" s="4">
        <v>4</v>
      </c>
      <c r="B22" s="24" t="s">
        <v>7</v>
      </c>
      <c r="C22" s="11" t="s">
        <v>140</v>
      </c>
      <c r="D22" s="10" t="s">
        <v>16</v>
      </c>
      <c r="E22" s="11" t="s">
        <v>17</v>
      </c>
      <c r="F22" s="62" t="s">
        <v>141</v>
      </c>
      <c r="G22" s="63" t="s">
        <v>142</v>
      </c>
    </row>
    <row r="23" spans="1:7">
      <c r="A23" s="4">
        <v>4</v>
      </c>
      <c r="B23" s="24" t="s">
        <v>7</v>
      </c>
      <c r="C23" s="25" t="s">
        <v>143</v>
      </c>
      <c r="D23" s="26" t="s">
        <v>8</v>
      </c>
      <c r="E23" s="25" t="s">
        <v>9</v>
      </c>
      <c r="F23" s="71" t="s">
        <v>144</v>
      </c>
      <c r="G23" s="64" t="s">
        <v>145</v>
      </c>
    </row>
    <row r="24" spans="1:7" ht="24" customHeight="1">
      <c r="A24" s="4">
        <v>4</v>
      </c>
      <c r="B24" s="24" t="s">
        <v>7</v>
      </c>
      <c r="C24" s="27"/>
      <c r="D24" s="28"/>
      <c r="E24" s="27"/>
      <c r="F24" s="62" t="s">
        <v>146</v>
      </c>
      <c r="G24" s="63" t="s">
        <v>147</v>
      </c>
    </row>
    <row r="25" spans="1:7">
      <c r="A25" s="4">
        <v>4</v>
      </c>
      <c r="B25" s="24" t="s">
        <v>7</v>
      </c>
      <c r="C25" s="11" t="s">
        <v>148</v>
      </c>
      <c r="D25" s="10" t="s">
        <v>10</v>
      </c>
      <c r="E25" s="11" t="s">
        <v>11</v>
      </c>
      <c r="F25" s="62" t="s">
        <v>93</v>
      </c>
      <c r="G25" s="63" t="s">
        <v>149</v>
      </c>
    </row>
    <row r="26" spans="1:7">
      <c r="A26" s="4">
        <v>4</v>
      </c>
      <c r="B26" s="24" t="s">
        <v>7</v>
      </c>
      <c r="C26" s="11" t="s">
        <v>150</v>
      </c>
      <c r="D26" s="10" t="s">
        <v>18</v>
      </c>
      <c r="E26" s="11" t="s">
        <v>19</v>
      </c>
      <c r="F26" s="62" t="s">
        <v>88</v>
      </c>
      <c r="G26" s="72" t="s">
        <v>151</v>
      </c>
    </row>
    <row r="27" spans="1:7" ht="24" customHeight="1">
      <c r="A27" s="4">
        <v>4</v>
      </c>
      <c r="B27" s="24" t="s">
        <v>7</v>
      </c>
      <c r="C27" s="11" t="s">
        <v>152</v>
      </c>
      <c r="D27" s="10" t="s">
        <v>20</v>
      </c>
      <c r="E27" s="15" t="s">
        <v>21</v>
      </c>
      <c r="F27" s="62" t="s">
        <v>94</v>
      </c>
      <c r="G27" s="72" t="s">
        <v>153</v>
      </c>
    </row>
    <row r="28" spans="1:7">
      <c r="A28" s="4">
        <v>4</v>
      </c>
      <c r="B28" s="24" t="s">
        <v>7</v>
      </c>
      <c r="C28" s="11" t="s">
        <v>154</v>
      </c>
      <c r="D28" s="10" t="s">
        <v>22</v>
      </c>
      <c r="E28" s="11" t="s">
        <v>23</v>
      </c>
      <c r="F28" s="62" t="s">
        <v>155</v>
      </c>
      <c r="G28" s="63" t="s">
        <v>156</v>
      </c>
    </row>
    <row r="29" spans="1:7">
      <c r="A29" s="4">
        <v>5</v>
      </c>
      <c r="B29" s="73" t="s">
        <v>24</v>
      </c>
      <c r="C29" s="74" t="s">
        <v>157</v>
      </c>
      <c r="D29" s="75"/>
      <c r="E29" s="74"/>
      <c r="F29" s="75" t="s">
        <v>457</v>
      </c>
      <c r="G29" s="74" t="s">
        <v>458</v>
      </c>
    </row>
    <row r="30" spans="1:7" ht="48">
      <c r="A30" s="4">
        <v>5</v>
      </c>
      <c r="B30" s="24" t="s">
        <v>24</v>
      </c>
      <c r="C30" s="11" t="s">
        <v>158</v>
      </c>
      <c r="D30" s="10" t="s">
        <v>25</v>
      </c>
      <c r="E30" s="66" t="s">
        <v>26</v>
      </c>
      <c r="F30" s="9" t="s">
        <v>81</v>
      </c>
      <c r="G30" s="22" t="s">
        <v>129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134</v>
      </c>
    </row>
    <row r="32" spans="1:7" ht="48">
      <c r="A32" s="4">
        <v>5</v>
      </c>
      <c r="B32" s="24" t="s">
        <v>24</v>
      </c>
      <c r="C32" s="11" t="s">
        <v>159</v>
      </c>
      <c r="D32" s="10" t="s">
        <v>27</v>
      </c>
      <c r="E32" s="66" t="s">
        <v>28</v>
      </c>
      <c r="F32" s="9" t="s">
        <v>160</v>
      </c>
      <c r="G32" s="21" t="s">
        <v>159</v>
      </c>
    </row>
    <row r="33" spans="1:7" ht="48">
      <c r="A33" s="4">
        <v>5</v>
      </c>
      <c r="B33" s="24" t="s">
        <v>24</v>
      </c>
      <c r="C33" s="11" t="s">
        <v>161</v>
      </c>
      <c r="D33" s="10" t="s">
        <v>29</v>
      </c>
      <c r="E33" s="66" t="s">
        <v>30</v>
      </c>
      <c r="F33" s="9" t="s">
        <v>162</v>
      </c>
      <c r="G33" s="21" t="s">
        <v>161</v>
      </c>
    </row>
    <row r="34" spans="1:7" ht="72">
      <c r="A34" s="4">
        <v>5</v>
      </c>
      <c r="B34" s="24" t="s">
        <v>24</v>
      </c>
      <c r="C34" s="11" t="s">
        <v>163</v>
      </c>
      <c r="D34" s="10" t="s">
        <v>31</v>
      </c>
      <c r="E34" s="66" t="s">
        <v>32</v>
      </c>
      <c r="F34" s="9" t="s">
        <v>164</v>
      </c>
      <c r="G34" s="21" t="s">
        <v>163</v>
      </c>
    </row>
    <row r="35" spans="1:7" ht="72">
      <c r="A35" s="4">
        <v>5</v>
      </c>
      <c r="B35" s="24" t="s">
        <v>24</v>
      </c>
      <c r="C35" s="11" t="s">
        <v>165</v>
      </c>
      <c r="D35" s="10" t="s">
        <v>33</v>
      </c>
      <c r="E35" s="66" t="s">
        <v>166</v>
      </c>
      <c r="F35" s="9" t="s">
        <v>167</v>
      </c>
      <c r="G35" s="21" t="s">
        <v>165</v>
      </c>
    </row>
    <row r="36" spans="1:7" ht="72">
      <c r="A36" s="4">
        <v>5</v>
      </c>
      <c r="B36" s="24" t="s">
        <v>24</v>
      </c>
      <c r="C36" s="8" t="s">
        <v>168</v>
      </c>
      <c r="D36" s="7" t="s">
        <v>34</v>
      </c>
      <c r="E36" s="65" t="s">
        <v>35</v>
      </c>
      <c r="F36" s="14" t="s">
        <v>169</v>
      </c>
      <c r="G36" s="29" t="s">
        <v>168</v>
      </c>
    </row>
    <row r="37" spans="1:7" ht="48">
      <c r="A37" s="4">
        <v>5</v>
      </c>
      <c r="B37" s="24" t="s">
        <v>24</v>
      </c>
      <c r="C37" s="11" t="s">
        <v>170</v>
      </c>
      <c r="D37" s="10" t="s">
        <v>36</v>
      </c>
      <c r="E37" s="66" t="s">
        <v>37</v>
      </c>
      <c r="F37" s="9" t="s">
        <v>171</v>
      </c>
      <c r="G37" s="21" t="s">
        <v>170</v>
      </c>
    </row>
    <row r="38" spans="1:7" ht="48">
      <c r="A38" s="4">
        <v>5</v>
      </c>
      <c r="B38" s="24" t="s">
        <v>24</v>
      </c>
      <c r="C38" s="8" t="s">
        <v>172</v>
      </c>
      <c r="D38" s="7" t="s">
        <v>38</v>
      </c>
      <c r="E38" s="65" t="s">
        <v>39</v>
      </c>
      <c r="F38" s="12" t="s">
        <v>173</v>
      </c>
      <c r="G38" s="13" t="s">
        <v>172</v>
      </c>
    </row>
    <row r="39" spans="1:7" ht="48">
      <c r="A39" s="4">
        <v>5</v>
      </c>
      <c r="B39" s="24" t="s">
        <v>24</v>
      </c>
      <c r="C39" s="66" t="s">
        <v>174</v>
      </c>
      <c r="D39" s="10" t="s">
        <v>40</v>
      </c>
      <c r="E39" s="66" t="s">
        <v>41</v>
      </c>
      <c r="F39" s="9" t="s">
        <v>175</v>
      </c>
      <c r="G39" s="21" t="s">
        <v>176</v>
      </c>
    </row>
    <row r="40" spans="1:7" ht="24" customHeight="1">
      <c r="A40" s="4">
        <v>5</v>
      </c>
      <c r="B40" s="24" t="s">
        <v>24</v>
      </c>
      <c r="C40" s="66" t="s">
        <v>177</v>
      </c>
      <c r="D40" s="10" t="s">
        <v>42</v>
      </c>
      <c r="E40" s="66" t="s">
        <v>178</v>
      </c>
      <c r="F40" s="9" t="s">
        <v>179</v>
      </c>
      <c r="G40" s="21" t="s">
        <v>180</v>
      </c>
    </row>
    <row r="41" spans="1:7" ht="72">
      <c r="A41" s="4">
        <v>5</v>
      </c>
      <c r="B41" s="24" t="s">
        <v>24</v>
      </c>
      <c r="C41" s="11" t="s">
        <v>181</v>
      </c>
      <c r="D41" s="10" t="s">
        <v>43</v>
      </c>
      <c r="E41" s="66" t="s">
        <v>44</v>
      </c>
      <c r="F41" s="9" t="s">
        <v>182</v>
      </c>
      <c r="G41" s="21" t="s">
        <v>181</v>
      </c>
    </row>
    <row r="42" spans="1:7" ht="48">
      <c r="A42" s="4">
        <v>5</v>
      </c>
      <c r="B42" s="24" t="s">
        <v>24</v>
      </c>
      <c r="C42" s="11" t="s">
        <v>183</v>
      </c>
      <c r="D42" s="10" t="s">
        <v>45</v>
      </c>
      <c r="E42" s="66" t="s">
        <v>46</v>
      </c>
      <c r="F42" s="9" t="s">
        <v>184</v>
      </c>
      <c r="G42" s="21" t="s">
        <v>183</v>
      </c>
    </row>
    <row r="43" spans="1:7" ht="24" customHeight="1">
      <c r="A43" s="4">
        <v>5</v>
      </c>
      <c r="B43" s="24" t="s">
        <v>24</v>
      </c>
      <c r="C43" s="11" t="s">
        <v>185</v>
      </c>
      <c r="D43" s="10" t="s">
        <v>47</v>
      </c>
      <c r="E43" s="66" t="s">
        <v>186</v>
      </c>
      <c r="F43" s="9" t="s">
        <v>187</v>
      </c>
      <c r="G43" s="21" t="s">
        <v>185</v>
      </c>
    </row>
    <row r="44" spans="1:7">
      <c r="A44" s="6">
        <v>6</v>
      </c>
      <c r="B44" s="73" t="s">
        <v>48</v>
      </c>
      <c r="C44" s="74" t="s">
        <v>188</v>
      </c>
      <c r="D44" s="75"/>
      <c r="E44" s="74"/>
      <c r="F44" s="75" t="s">
        <v>403</v>
      </c>
      <c r="G44" s="74" t="s">
        <v>404</v>
      </c>
    </row>
    <row r="45" spans="1:7" ht="24" customHeight="1">
      <c r="A45" s="6">
        <v>6</v>
      </c>
      <c r="B45" s="20" t="s">
        <v>48</v>
      </c>
      <c r="C45" s="25" t="s">
        <v>158</v>
      </c>
      <c r="D45" s="26" t="s">
        <v>25</v>
      </c>
      <c r="E45" s="600" t="s">
        <v>26</v>
      </c>
      <c r="F45" s="9" t="s">
        <v>81</v>
      </c>
      <c r="G45" s="22" t="s">
        <v>129</v>
      </c>
    </row>
    <row r="46" spans="1:7">
      <c r="A46" s="6">
        <v>6</v>
      </c>
      <c r="B46" s="20" t="s">
        <v>48</v>
      </c>
      <c r="C46" s="27"/>
      <c r="D46" s="28"/>
      <c r="E46" s="601"/>
      <c r="F46" s="9" t="s">
        <v>189</v>
      </c>
      <c r="G46" s="21" t="s">
        <v>190</v>
      </c>
    </row>
    <row r="47" spans="1:7" ht="24" customHeight="1">
      <c r="A47" s="6">
        <v>6</v>
      </c>
      <c r="B47" s="20" t="s">
        <v>48</v>
      </c>
      <c r="C47" s="27"/>
      <c r="D47" s="28"/>
      <c r="E47" s="8"/>
      <c r="F47" s="14" t="s">
        <v>191</v>
      </c>
      <c r="G47" s="29" t="s">
        <v>192</v>
      </c>
    </row>
    <row r="48" spans="1:7" ht="24" customHeight="1">
      <c r="A48" s="6"/>
      <c r="B48" s="20"/>
      <c r="C48" s="27"/>
      <c r="D48" s="28"/>
      <c r="E48" s="65"/>
      <c r="F48" s="81" t="s">
        <v>405</v>
      </c>
      <c r="G48" s="82" t="s">
        <v>406</v>
      </c>
    </row>
    <row r="49" spans="1:7" ht="24" customHeight="1">
      <c r="A49" s="6">
        <v>6</v>
      </c>
      <c r="B49" s="20" t="s">
        <v>48</v>
      </c>
      <c r="C49" s="25" t="s">
        <v>193</v>
      </c>
      <c r="D49" s="26" t="s">
        <v>63</v>
      </c>
      <c r="E49" s="25" t="s">
        <v>64</v>
      </c>
      <c r="F49" s="9" t="s">
        <v>81</v>
      </c>
      <c r="G49" s="22" t="s">
        <v>129</v>
      </c>
    </row>
    <row r="50" spans="1:7" ht="24" customHeight="1">
      <c r="A50" s="6">
        <v>6</v>
      </c>
      <c r="B50" s="20" t="s">
        <v>48</v>
      </c>
      <c r="C50" s="27"/>
      <c r="D50" s="28"/>
      <c r="E50" s="27"/>
      <c r="F50" s="9" t="s">
        <v>194</v>
      </c>
      <c r="G50" s="21" t="s">
        <v>195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196</v>
      </c>
      <c r="G51" s="29" t="s">
        <v>197</v>
      </c>
    </row>
    <row r="52" spans="1:7">
      <c r="A52" s="6"/>
      <c r="B52" s="20"/>
      <c r="C52" s="27"/>
      <c r="D52" s="28"/>
      <c r="E52" s="65"/>
      <c r="F52" s="81" t="s">
        <v>407</v>
      </c>
      <c r="G52" s="82" t="s">
        <v>408</v>
      </c>
    </row>
    <row r="53" spans="1:7">
      <c r="A53" s="6">
        <v>6</v>
      </c>
      <c r="B53" s="20" t="s">
        <v>48</v>
      </c>
      <c r="C53" s="27" t="s">
        <v>198</v>
      </c>
      <c r="D53" s="28" t="s">
        <v>65</v>
      </c>
      <c r="E53" s="27" t="s">
        <v>66</v>
      </c>
      <c r="F53" s="14" t="s">
        <v>8</v>
      </c>
      <c r="G53" s="29" t="s">
        <v>139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129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199</v>
      </c>
    </row>
    <row r="56" spans="1:7" ht="48">
      <c r="A56" s="6">
        <v>6</v>
      </c>
      <c r="B56" s="20" t="s">
        <v>48</v>
      </c>
      <c r="C56" s="27"/>
      <c r="D56" s="28"/>
      <c r="E56" s="27"/>
      <c r="F56" s="9" t="s">
        <v>200</v>
      </c>
      <c r="G56" s="21" t="s">
        <v>201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202</v>
      </c>
      <c r="G57" s="21" t="s">
        <v>203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204</v>
      </c>
      <c r="G58" s="22" t="s">
        <v>205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196</v>
      </c>
      <c r="G59" s="21" t="s">
        <v>197</v>
      </c>
    </row>
    <row r="60" spans="1:7" ht="24" customHeight="1">
      <c r="A60" s="6">
        <v>6</v>
      </c>
      <c r="B60" s="20" t="s">
        <v>48</v>
      </c>
      <c r="C60" s="27"/>
      <c r="D60" s="28"/>
      <c r="E60" s="27"/>
      <c r="F60" s="14" t="s">
        <v>191</v>
      </c>
      <c r="G60" s="29" t="s">
        <v>192</v>
      </c>
    </row>
    <row r="61" spans="1:7" ht="24" customHeight="1">
      <c r="A61" s="6"/>
      <c r="B61" s="20"/>
      <c r="C61" s="27"/>
      <c r="D61" s="28"/>
      <c r="E61" s="27"/>
      <c r="F61" s="81" t="s">
        <v>409</v>
      </c>
      <c r="G61" s="82" t="s">
        <v>410</v>
      </c>
    </row>
    <row r="62" spans="1:7">
      <c r="A62" s="6">
        <v>6</v>
      </c>
      <c r="B62" s="20" t="s">
        <v>48</v>
      </c>
      <c r="C62" s="8" t="s">
        <v>206</v>
      </c>
      <c r="D62" s="7" t="s">
        <v>67</v>
      </c>
      <c r="E62" s="8" t="s">
        <v>68</v>
      </c>
      <c r="F62" s="14" t="s">
        <v>81</v>
      </c>
      <c r="G62" s="23" t="s">
        <v>129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207</v>
      </c>
      <c r="G63" s="21" t="s">
        <v>208</v>
      </c>
    </row>
    <row r="64" spans="1:7" ht="48">
      <c r="A64" s="6">
        <v>6</v>
      </c>
      <c r="B64" s="20" t="s">
        <v>48</v>
      </c>
      <c r="C64" s="8"/>
      <c r="D64" s="7"/>
      <c r="E64" s="8"/>
      <c r="F64" s="14" t="s">
        <v>209</v>
      </c>
      <c r="G64" s="29" t="s">
        <v>210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211</v>
      </c>
      <c r="G65" s="22" t="s">
        <v>212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213</v>
      </c>
      <c r="G66" s="29" t="s">
        <v>214</v>
      </c>
    </row>
    <row r="67" spans="1:7">
      <c r="A67" s="6"/>
      <c r="B67" s="20"/>
      <c r="C67" s="65"/>
      <c r="D67" s="68"/>
      <c r="E67" s="65"/>
      <c r="F67" s="81" t="s">
        <v>411</v>
      </c>
      <c r="G67" s="82" t="s">
        <v>412</v>
      </c>
    </row>
    <row r="68" spans="1:7">
      <c r="A68" s="6">
        <v>6</v>
      </c>
      <c r="B68" s="20" t="s">
        <v>48</v>
      </c>
      <c r="C68" s="601" t="s">
        <v>215</v>
      </c>
      <c r="D68" s="28" t="s">
        <v>71</v>
      </c>
      <c r="E68" s="601" t="s">
        <v>216</v>
      </c>
      <c r="F68" s="14" t="s">
        <v>81</v>
      </c>
      <c r="G68" s="23" t="s">
        <v>129</v>
      </c>
    </row>
    <row r="69" spans="1:7">
      <c r="A69" s="6">
        <v>6</v>
      </c>
      <c r="B69" s="20" t="s">
        <v>48</v>
      </c>
      <c r="C69" s="601"/>
      <c r="D69" s="28"/>
      <c r="E69" s="601"/>
      <c r="F69" s="16" t="s">
        <v>8</v>
      </c>
      <c r="G69" s="21" t="s">
        <v>139</v>
      </c>
    </row>
    <row r="70" spans="1:7" ht="48" customHeight="1">
      <c r="A70" s="6">
        <v>6</v>
      </c>
      <c r="B70" s="20" t="s">
        <v>48</v>
      </c>
      <c r="C70" s="8"/>
      <c r="D70" s="28"/>
      <c r="E70" s="8"/>
      <c r="F70" s="14" t="s">
        <v>217</v>
      </c>
      <c r="G70" s="21" t="s">
        <v>218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219</v>
      </c>
      <c r="G71" s="21" t="s">
        <v>220</v>
      </c>
    </row>
    <row r="72" spans="1:7">
      <c r="A72" s="6"/>
      <c r="B72" s="20"/>
      <c r="C72" s="65"/>
      <c r="D72" s="28"/>
      <c r="E72" s="65"/>
      <c r="F72" s="81" t="s">
        <v>413</v>
      </c>
      <c r="G72" s="82" t="s">
        <v>414</v>
      </c>
    </row>
    <row r="73" spans="1:7" ht="24" customHeight="1">
      <c r="A73" s="6">
        <v>6</v>
      </c>
      <c r="B73" s="20" t="s">
        <v>48</v>
      </c>
      <c r="C73" s="11" t="s">
        <v>221</v>
      </c>
      <c r="D73" s="26" t="s">
        <v>58</v>
      </c>
      <c r="E73" s="600" t="s">
        <v>222</v>
      </c>
      <c r="F73" s="9" t="s">
        <v>81</v>
      </c>
      <c r="G73" s="22" t="s">
        <v>129</v>
      </c>
    </row>
    <row r="74" spans="1:7" ht="24" customHeight="1">
      <c r="A74" s="6">
        <v>6</v>
      </c>
      <c r="B74" s="20" t="s">
        <v>48</v>
      </c>
      <c r="C74" s="8"/>
      <c r="D74" s="28"/>
      <c r="E74" s="601"/>
      <c r="F74" s="9" t="s">
        <v>223</v>
      </c>
      <c r="G74" s="21" t="s">
        <v>224</v>
      </c>
    </row>
    <row r="75" spans="1:7" ht="24" customHeight="1">
      <c r="A75" s="6">
        <v>6</v>
      </c>
      <c r="B75" s="20" t="s">
        <v>48</v>
      </c>
      <c r="C75" s="8"/>
      <c r="D75" s="28"/>
      <c r="E75" s="8"/>
      <c r="F75" s="14" t="s">
        <v>225</v>
      </c>
      <c r="G75" s="29" t="s">
        <v>226</v>
      </c>
    </row>
    <row r="76" spans="1:7" ht="24" customHeight="1">
      <c r="A76" s="6">
        <v>6</v>
      </c>
      <c r="B76" s="20" t="s">
        <v>48</v>
      </c>
      <c r="C76" s="8"/>
      <c r="D76" s="28"/>
      <c r="E76" s="8"/>
      <c r="F76" s="14" t="s">
        <v>227</v>
      </c>
      <c r="G76" s="29" t="s">
        <v>228</v>
      </c>
    </row>
    <row r="77" spans="1:7" ht="24" customHeight="1">
      <c r="A77" s="6"/>
      <c r="B77" s="20"/>
      <c r="C77" s="65"/>
      <c r="D77" s="28"/>
      <c r="E77" s="65"/>
      <c r="F77" s="81" t="s">
        <v>415</v>
      </c>
      <c r="G77" s="82" t="s">
        <v>416</v>
      </c>
    </row>
    <row r="78" spans="1:7">
      <c r="A78" s="6">
        <v>6</v>
      </c>
      <c r="B78" s="20" t="s">
        <v>48</v>
      </c>
      <c r="C78" s="27" t="s">
        <v>229</v>
      </c>
      <c r="D78" s="28" t="s">
        <v>52</v>
      </c>
      <c r="E78" s="27" t="s">
        <v>53</v>
      </c>
      <c r="F78" s="14" t="s">
        <v>81</v>
      </c>
      <c r="G78" s="23" t="s">
        <v>129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230</v>
      </c>
      <c r="G79" s="21" t="s">
        <v>231</v>
      </c>
    </row>
    <row r="80" spans="1:7">
      <c r="A80" s="6"/>
      <c r="B80" s="20"/>
      <c r="C80" s="27"/>
      <c r="D80" s="28"/>
      <c r="E80" s="27"/>
      <c r="F80" s="81" t="s">
        <v>417</v>
      </c>
      <c r="G80" s="82" t="s">
        <v>418</v>
      </c>
    </row>
    <row r="81" spans="1:7">
      <c r="A81" s="6">
        <v>6</v>
      </c>
      <c r="B81" s="20" t="s">
        <v>48</v>
      </c>
      <c r="C81" s="8" t="s">
        <v>232</v>
      </c>
      <c r="D81" s="7" t="s">
        <v>50</v>
      </c>
      <c r="E81" s="8" t="s">
        <v>51</v>
      </c>
      <c r="F81" s="14" t="s">
        <v>81</v>
      </c>
      <c r="G81" s="23" t="s">
        <v>129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230</v>
      </c>
      <c r="G82" s="21" t="s">
        <v>231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233</v>
      </c>
      <c r="G83" s="21" t="s">
        <v>234</v>
      </c>
    </row>
    <row r="84" spans="1:7" ht="24" customHeight="1">
      <c r="A84" s="6">
        <v>6</v>
      </c>
      <c r="B84" s="20" t="s">
        <v>48</v>
      </c>
      <c r="C84" s="8"/>
      <c r="D84" s="7"/>
      <c r="E84" s="8"/>
      <c r="F84" s="14" t="s">
        <v>235</v>
      </c>
      <c r="G84" s="29" t="s">
        <v>236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213</v>
      </c>
      <c r="G85" s="29" t="s">
        <v>214</v>
      </c>
    </row>
    <row r="86" spans="1:7">
      <c r="A86" s="6">
        <v>6</v>
      </c>
      <c r="B86" s="20" t="s">
        <v>48</v>
      </c>
      <c r="F86" s="81" t="s">
        <v>419</v>
      </c>
      <c r="G86" s="82" t="s">
        <v>420</v>
      </c>
    </row>
    <row r="87" spans="1:7">
      <c r="A87" s="6">
        <v>6</v>
      </c>
      <c r="B87" s="20" t="s">
        <v>48</v>
      </c>
      <c r="C87" s="27" t="s">
        <v>237</v>
      </c>
      <c r="D87" s="28" t="s">
        <v>56</v>
      </c>
      <c r="E87" s="27" t="s">
        <v>57</v>
      </c>
      <c r="F87" s="14" t="s">
        <v>81</v>
      </c>
      <c r="G87" s="23" t="s">
        <v>129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139</v>
      </c>
    </row>
    <row r="89" spans="1:7" ht="48">
      <c r="A89" s="6">
        <v>6</v>
      </c>
      <c r="B89" s="20" t="s">
        <v>48</v>
      </c>
      <c r="C89" s="27"/>
      <c r="D89" s="28"/>
      <c r="E89" s="27"/>
      <c r="F89" s="9" t="s">
        <v>238</v>
      </c>
      <c r="G89" s="21" t="s">
        <v>239</v>
      </c>
    </row>
    <row r="90" spans="1:7" ht="24" customHeight="1">
      <c r="A90" s="6">
        <v>6</v>
      </c>
      <c r="B90" s="20" t="s">
        <v>48</v>
      </c>
      <c r="C90" s="27"/>
      <c r="D90" s="28"/>
      <c r="E90" s="27"/>
      <c r="F90" s="9" t="s">
        <v>240</v>
      </c>
      <c r="G90" s="21" t="s">
        <v>241</v>
      </c>
    </row>
    <row r="91" spans="1:7" ht="24" customHeight="1">
      <c r="A91" s="6"/>
      <c r="B91" s="20"/>
      <c r="C91" s="27"/>
      <c r="D91" s="28"/>
      <c r="E91" s="27"/>
      <c r="F91" s="81" t="s">
        <v>421</v>
      </c>
      <c r="G91" s="82" t="s">
        <v>422</v>
      </c>
    </row>
    <row r="92" spans="1:7" ht="24" customHeight="1">
      <c r="A92" s="6">
        <v>6</v>
      </c>
      <c r="B92" s="20" t="s">
        <v>48</v>
      </c>
      <c r="C92" s="25" t="s">
        <v>242</v>
      </c>
      <c r="D92" s="26" t="s">
        <v>69</v>
      </c>
      <c r="E92" s="25" t="s">
        <v>70</v>
      </c>
      <c r="F92" s="9" t="s">
        <v>81</v>
      </c>
      <c r="G92" s="22" t="s">
        <v>129</v>
      </c>
    </row>
    <row r="93" spans="1:7" ht="24" customHeight="1">
      <c r="A93" s="6">
        <v>6</v>
      </c>
      <c r="B93" s="20" t="s">
        <v>48</v>
      </c>
      <c r="C93" s="27"/>
      <c r="D93" s="28"/>
      <c r="E93" s="27"/>
      <c r="F93" s="9" t="s">
        <v>243</v>
      </c>
      <c r="G93" s="21" t="s">
        <v>244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213</v>
      </c>
      <c r="G94" s="21" t="s">
        <v>214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245</v>
      </c>
      <c r="G95" s="29" t="s">
        <v>246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247</v>
      </c>
      <c r="G96" s="23" t="s">
        <v>248</v>
      </c>
    </row>
    <row r="97" spans="1:7">
      <c r="A97" s="6"/>
      <c r="B97" s="20"/>
      <c r="C97" s="27"/>
      <c r="D97" s="28"/>
      <c r="E97" s="65"/>
      <c r="F97" s="81" t="s">
        <v>423</v>
      </c>
      <c r="G97" s="82" t="s">
        <v>424</v>
      </c>
    </row>
    <row r="98" spans="1:7">
      <c r="A98" s="6">
        <v>6</v>
      </c>
      <c r="B98" s="20" t="s">
        <v>48</v>
      </c>
      <c r="C98" s="27" t="s">
        <v>249</v>
      </c>
      <c r="D98" s="28" t="s">
        <v>49</v>
      </c>
      <c r="E98" s="27" t="s">
        <v>250</v>
      </c>
      <c r="F98" s="14" t="s">
        <v>81</v>
      </c>
      <c r="G98" s="23" t="s">
        <v>129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251</v>
      </c>
      <c r="G99" s="29" t="s">
        <v>252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189</v>
      </c>
      <c r="G100" s="21" t="s">
        <v>190</v>
      </c>
    </row>
    <row r="101" spans="1:7" ht="48">
      <c r="A101" s="6">
        <v>6</v>
      </c>
      <c r="B101" s="20" t="s">
        <v>48</v>
      </c>
      <c r="C101" s="27"/>
      <c r="D101" s="28"/>
      <c r="E101" s="27"/>
      <c r="F101" s="33" t="s">
        <v>253</v>
      </c>
      <c r="G101" s="29" t="s">
        <v>254</v>
      </c>
    </row>
    <row r="102" spans="1:7">
      <c r="A102" s="6"/>
      <c r="B102" s="20"/>
      <c r="C102" s="27"/>
      <c r="D102" s="28"/>
      <c r="E102" s="27"/>
      <c r="F102" s="81" t="s">
        <v>425</v>
      </c>
      <c r="G102" s="82" t="s">
        <v>426</v>
      </c>
    </row>
    <row r="103" spans="1:7">
      <c r="A103" s="6">
        <v>6</v>
      </c>
      <c r="B103" s="20" t="s">
        <v>48</v>
      </c>
      <c r="C103" s="8" t="s">
        <v>255</v>
      </c>
      <c r="D103" s="7" t="s">
        <v>54</v>
      </c>
      <c r="E103" s="8" t="s">
        <v>55</v>
      </c>
      <c r="F103" s="33" t="s">
        <v>8</v>
      </c>
      <c r="G103" s="29" t="s">
        <v>139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129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256</v>
      </c>
      <c r="G105" s="21" t="s">
        <v>257</v>
      </c>
    </row>
    <row r="106" spans="1:7">
      <c r="A106" s="6"/>
      <c r="B106" s="20"/>
      <c r="C106" s="65"/>
      <c r="D106" s="68"/>
      <c r="E106" s="65"/>
      <c r="F106" s="81" t="s">
        <v>427</v>
      </c>
      <c r="G106" s="82" t="s">
        <v>428</v>
      </c>
    </row>
    <row r="107" spans="1:7">
      <c r="A107" s="6">
        <v>6</v>
      </c>
      <c r="B107" s="20" t="s">
        <v>48</v>
      </c>
      <c r="C107" s="25" t="s">
        <v>258</v>
      </c>
      <c r="D107" s="26" t="s">
        <v>61</v>
      </c>
      <c r="E107" s="25" t="s">
        <v>62</v>
      </c>
      <c r="F107" s="9" t="s">
        <v>81</v>
      </c>
      <c r="G107" s="22" t="s">
        <v>129</v>
      </c>
    </row>
    <row r="108" spans="1:7" ht="24" customHeight="1">
      <c r="A108" s="6">
        <v>6</v>
      </c>
      <c r="B108" s="20" t="s">
        <v>48</v>
      </c>
      <c r="C108" s="27"/>
      <c r="D108" s="28"/>
      <c r="E108" s="27"/>
      <c r="F108" s="9" t="s">
        <v>259</v>
      </c>
      <c r="G108" s="21" t="s">
        <v>260</v>
      </c>
    </row>
    <row r="109" spans="1:7" ht="24" customHeight="1">
      <c r="A109" s="6"/>
      <c r="B109" s="20"/>
      <c r="C109" s="27"/>
      <c r="D109" s="28"/>
      <c r="E109" s="27"/>
      <c r="F109" s="81" t="s">
        <v>429</v>
      </c>
      <c r="G109" s="82" t="s">
        <v>430</v>
      </c>
    </row>
    <row r="110" spans="1:7">
      <c r="A110" s="6">
        <v>6</v>
      </c>
      <c r="B110" s="20" t="s">
        <v>48</v>
      </c>
      <c r="C110" s="11" t="s">
        <v>261</v>
      </c>
      <c r="D110" s="10" t="s">
        <v>59</v>
      </c>
      <c r="E110" s="11" t="s">
        <v>60</v>
      </c>
      <c r="F110" s="9" t="s">
        <v>81</v>
      </c>
      <c r="G110" s="22" t="s">
        <v>129</v>
      </c>
    </row>
    <row r="111" spans="1:7" ht="24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199</v>
      </c>
    </row>
    <row r="112" spans="1:7" ht="48">
      <c r="A112" s="6">
        <v>6</v>
      </c>
      <c r="B112" s="20" t="s">
        <v>48</v>
      </c>
      <c r="C112" s="8"/>
      <c r="D112" s="7"/>
      <c r="E112" s="8"/>
      <c r="F112" s="9" t="s">
        <v>200</v>
      </c>
      <c r="G112" s="21" t="s">
        <v>201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202</v>
      </c>
      <c r="G113" s="29" t="s">
        <v>203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207</v>
      </c>
      <c r="G114" s="21" t="s">
        <v>208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211</v>
      </c>
      <c r="G115" s="22" t="s">
        <v>212</v>
      </c>
    </row>
    <row r="116" spans="1:7" ht="48" customHeight="1">
      <c r="A116" s="6">
        <v>6</v>
      </c>
      <c r="B116" s="20" t="s">
        <v>48</v>
      </c>
      <c r="C116" s="8"/>
      <c r="D116" s="7"/>
      <c r="E116" s="8"/>
      <c r="F116" s="14" t="s">
        <v>217</v>
      </c>
      <c r="G116" s="29" t="s">
        <v>218</v>
      </c>
    </row>
    <row r="117" spans="1:7" ht="24" customHeight="1">
      <c r="A117" s="6">
        <v>6</v>
      </c>
      <c r="B117" s="20" t="s">
        <v>48</v>
      </c>
      <c r="C117" s="8"/>
      <c r="D117" s="7"/>
      <c r="E117" s="8"/>
      <c r="F117" s="14" t="s">
        <v>194</v>
      </c>
      <c r="G117" s="29" t="s">
        <v>195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251</v>
      </c>
      <c r="G118" s="21" t="s">
        <v>252</v>
      </c>
    </row>
    <row r="119" spans="1:7" ht="24" customHeight="1">
      <c r="A119" s="6">
        <v>6</v>
      </c>
      <c r="B119" s="20" t="s">
        <v>48</v>
      </c>
      <c r="C119" s="8"/>
      <c r="D119" s="7"/>
      <c r="E119" s="8"/>
      <c r="F119" s="9" t="s">
        <v>225</v>
      </c>
      <c r="G119" s="21" t="s">
        <v>226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189</v>
      </c>
      <c r="G120" s="21" t="s">
        <v>190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204</v>
      </c>
      <c r="G121" s="23" t="s">
        <v>205</v>
      </c>
    </row>
    <row r="122" spans="1:7" ht="48">
      <c r="A122" s="6">
        <v>6</v>
      </c>
      <c r="B122" s="20" t="s">
        <v>48</v>
      </c>
      <c r="C122" s="8"/>
      <c r="D122" s="7"/>
      <c r="E122" s="8"/>
      <c r="F122" s="14" t="s">
        <v>253</v>
      </c>
      <c r="G122" s="29" t="s">
        <v>254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196</v>
      </c>
      <c r="G123" s="21" t="s">
        <v>197</v>
      </c>
    </row>
    <row r="124" spans="1:7" ht="24" customHeight="1">
      <c r="A124" s="6">
        <v>6</v>
      </c>
      <c r="B124" s="20" t="s">
        <v>48</v>
      </c>
      <c r="C124" s="8"/>
      <c r="D124" s="7"/>
      <c r="E124" s="8"/>
      <c r="F124" s="9" t="s">
        <v>191</v>
      </c>
      <c r="G124" s="21" t="s">
        <v>192</v>
      </c>
    </row>
    <row r="125" spans="1:7">
      <c r="A125" s="6">
        <v>7</v>
      </c>
      <c r="B125" s="73" t="s">
        <v>72</v>
      </c>
      <c r="C125" s="74" t="s">
        <v>262</v>
      </c>
      <c r="D125" s="75"/>
      <c r="E125" s="74"/>
      <c r="F125" s="75" t="s">
        <v>431</v>
      </c>
      <c r="G125" s="74" t="s">
        <v>432</v>
      </c>
    </row>
    <row r="126" spans="1:7" ht="48">
      <c r="A126" s="6">
        <v>7</v>
      </c>
      <c r="B126" s="20" t="s">
        <v>72</v>
      </c>
      <c r="C126" s="11" t="s">
        <v>158</v>
      </c>
      <c r="D126" s="10" t="s">
        <v>73</v>
      </c>
      <c r="E126" s="25" t="s">
        <v>74</v>
      </c>
      <c r="F126" s="9" t="s">
        <v>81</v>
      </c>
      <c r="G126" s="22" t="s">
        <v>129</v>
      </c>
    </row>
    <row r="127" spans="1:7" ht="48">
      <c r="A127" s="6">
        <v>7</v>
      </c>
      <c r="B127" s="20" t="s">
        <v>72</v>
      </c>
      <c r="C127" s="8"/>
      <c r="D127" s="7"/>
      <c r="E127" s="27"/>
      <c r="F127" s="9" t="s">
        <v>263</v>
      </c>
      <c r="G127" s="21" t="s">
        <v>264</v>
      </c>
    </row>
    <row r="128" spans="1:7" ht="24" customHeight="1">
      <c r="A128" s="6">
        <v>7</v>
      </c>
      <c r="B128" s="20" t="s">
        <v>72</v>
      </c>
      <c r="C128" s="27"/>
      <c r="D128" s="77"/>
      <c r="E128" s="27"/>
      <c r="F128" s="9" t="s">
        <v>265</v>
      </c>
      <c r="G128" s="22" t="s">
        <v>266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267</v>
      </c>
      <c r="G129" s="21" t="s">
        <v>268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269</v>
      </c>
      <c r="G130" s="22" t="s">
        <v>270</v>
      </c>
    </row>
    <row r="131" spans="1:7">
      <c r="A131" s="4">
        <v>8</v>
      </c>
      <c r="B131" s="73">
        <v>10000000</v>
      </c>
      <c r="C131" s="74" t="s">
        <v>271</v>
      </c>
      <c r="D131" s="75"/>
      <c r="E131" s="74"/>
      <c r="F131" s="75" t="s">
        <v>433</v>
      </c>
      <c r="G131" s="74" t="s">
        <v>434</v>
      </c>
    </row>
    <row r="132" spans="1:7" ht="48">
      <c r="A132" s="4">
        <v>8</v>
      </c>
      <c r="B132" s="4">
        <v>10000000</v>
      </c>
      <c r="C132" s="11" t="s">
        <v>158</v>
      </c>
      <c r="D132" s="10" t="s">
        <v>77</v>
      </c>
      <c r="E132" s="66" t="s">
        <v>78</v>
      </c>
      <c r="F132" s="9" t="s">
        <v>81</v>
      </c>
      <c r="G132" s="22" t="s">
        <v>129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272</v>
      </c>
      <c r="G133" s="22" t="s">
        <v>273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274</v>
      </c>
      <c r="G134" s="29" t="s">
        <v>275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276</v>
      </c>
      <c r="G135" s="21" t="s">
        <v>277</v>
      </c>
    </row>
    <row r="136" spans="1:7" ht="24" customHeight="1">
      <c r="A136" s="4">
        <v>8</v>
      </c>
      <c r="B136" s="4">
        <v>10000000</v>
      </c>
      <c r="C136" s="27"/>
      <c r="D136" s="28"/>
      <c r="E136" s="27"/>
      <c r="F136" s="9" t="s">
        <v>278</v>
      </c>
      <c r="G136" s="21" t="s">
        <v>279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280</v>
      </c>
      <c r="G137" s="21" t="s">
        <v>281</v>
      </c>
    </row>
    <row r="138" spans="1:7">
      <c r="A138" s="4">
        <v>9</v>
      </c>
      <c r="B138" s="73">
        <v>11000000</v>
      </c>
      <c r="C138" s="74" t="s">
        <v>282</v>
      </c>
      <c r="D138" s="75"/>
      <c r="E138" s="74"/>
      <c r="F138" s="75" t="s">
        <v>435</v>
      </c>
      <c r="G138" s="74" t="s">
        <v>436</v>
      </c>
    </row>
    <row r="139" spans="1:7" ht="48">
      <c r="A139" s="4">
        <v>9</v>
      </c>
      <c r="B139" s="4">
        <v>11000000</v>
      </c>
      <c r="C139" s="11" t="s">
        <v>158</v>
      </c>
      <c r="D139" s="10" t="s">
        <v>79</v>
      </c>
      <c r="E139" s="66" t="s">
        <v>80</v>
      </c>
      <c r="F139" s="9" t="s">
        <v>81</v>
      </c>
      <c r="G139" s="22" t="s">
        <v>129</v>
      </c>
    </row>
    <row r="140" spans="1:7" ht="24" customHeight="1">
      <c r="A140" s="4">
        <v>9</v>
      </c>
      <c r="B140" s="4">
        <v>11000000</v>
      </c>
      <c r="C140" s="8"/>
      <c r="D140" s="7"/>
      <c r="E140" s="27"/>
      <c r="F140" s="9" t="s">
        <v>283</v>
      </c>
      <c r="G140" s="21" t="s">
        <v>284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285</v>
      </c>
      <c r="G141" s="29" t="s">
        <v>286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287</v>
      </c>
      <c r="G142" s="23" t="s">
        <v>288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289</v>
      </c>
      <c r="G143" s="37" t="s">
        <v>290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291</v>
      </c>
      <c r="G144" s="38" t="s">
        <v>292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293</v>
      </c>
      <c r="G145" s="40" t="s">
        <v>294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295</v>
      </c>
      <c r="G146" s="29" t="s">
        <v>296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297</v>
      </c>
      <c r="G147" s="29" t="s">
        <v>298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299</v>
      </c>
      <c r="G148" s="29" t="s">
        <v>300</v>
      </c>
    </row>
    <row r="149" spans="1:7">
      <c r="A149" s="6">
        <v>10</v>
      </c>
      <c r="B149" s="73">
        <v>14000000</v>
      </c>
      <c r="C149" s="74" t="s">
        <v>301</v>
      </c>
      <c r="D149" s="75"/>
      <c r="E149" s="74"/>
      <c r="F149" s="75" t="s">
        <v>437</v>
      </c>
      <c r="G149" s="74" t="s">
        <v>438</v>
      </c>
    </row>
    <row r="150" spans="1:7">
      <c r="A150" s="6">
        <v>10</v>
      </c>
      <c r="B150" s="6">
        <v>14000000</v>
      </c>
      <c r="C150" s="11" t="s">
        <v>158</v>
      </c>
      <c r="D150" s="10" t="s">
        <v>1</v>
      </c>
      <c r="E150" s="11" t="s">
        <v>2</v>
      </c>
      <c r="F150" s="9" t="s">
        <v>81</v>
      </c>
      <c r="G150" s="22" t="s">
        <v>129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302</v>
      </c>
    </row>
    <row r="152" spans="1:7" ht="72.2" customHeight="1">
      <c r="A152" s="6">
        <v>10</v>
      </c>
      <c r="B152" s="6">
        <v>14000000</v>
      </c>
      <c r="C152" s="27"/>
      <c r="D152" s="28"/>
      <c r="E152" s="27"/>
      <c r="F152" s="9" t="s">
        <v>303</v>
      </c>
      <c r="G152" s="21" t="s">
        <v>304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305</v>
      </c>
      <c r="G153" s="21" t="s">
        <v>306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307</v>
      </c>
      <c r="G154" s="29" t="s">
        <v>308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309</v>
      </c>
    </row>
    <row r="156" spans="1:7" ht="24" customHeight="1">
      <c r="A156" s="6">
        <v>10</v>
      </c>
      <c r="B156" s="6">
        <v>14000000</v>
      </c>
      <c r="C156" s="27"/>
      <c r="D156" s="28"/>
      <c r="E156" s="27"/>
      <c r="F156" s="14" t="s">
        <v>310</v>
      </c>
      <c r="G156" s="29" t="s">
        <v>311</v>
      </c>
    </row>
    <row r="157" spans="1:7" ht="24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312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313</v>
      </c>
      <c r="G158" s="21" t="s">
        <v>314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315</v>
      </c>
    </row>
    <row r="160" spans="1:7">
      <c r="A160" s="4">
        <v>11</v>
      </c>
      <c r="B160" s="73">
        <v>15000000</v>
      </c>
      <c r="C160" s="74" t="s">
        <v>316</v>
      </c>
      <c r="D160" s="75"/>
      <c r="E160" s="74"/>
      <c r="F160" s="75" t="s">
        <v>439</v>
      </c>
      <c r="G160" s="74" t="s">
        <v>440</v>
      </c>
    </row>
    <row r="161" spans="1:7" ht="24" customHeight="1">
      <c r="A161" s="4">
        <v>11</v>
      </c>
      <c r="B161" s="4">
        <v>15000000</v>
      </c>
      <c r="C161" s="25" t="s">
        <v>158</v>
      </c>
      <c r="D161" s="26" t="s">
        <v>82</v>
      </c>
      <c r="E161" s="600" t="s">
        <v>83</v>
      </c>
      <c r="F161" s="9" t="s">
        <v>81</v>
      </c>
      <c r="G161" s="22" t="s">
        <v>129</v>
      </c>
    </row>
    <row r="162" spans="1:7" ht="48">
      <c r="A162" s="4">
        <v>11</v>
      </c>
      <c r="B162" s="4">
        <v>15000000</v>
      </c>
      <c r="C162" s="27"/>
      <c r="D162" s="28"/>
      <c r="E162" s="601"/>
      <c r="F162" s="14" t="s">
        <v>317</v>
      </c>
      <c r="G162" s="29" t="s">
        <v>318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319</v>
      </c>
      <c r="G163" s="21" t="s">
        <v>105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320</v>
      </c>
      <c r="G164" s="21" t="s">
        <v>321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322</v>
      </c>
      <c r="G165" s="21" t="s">
        <v>323</v>
      </c>
    </row>
    <row r="166" spans="1:7">
      <c r="A166" s="4">
        <v>12</v>
      </c>
      <c r="B166" s="73">
        <v>17000000</v>
      </c>
      <c r="C166" s="74" t="s">
        <v>324</v>
      </c>
      <c r="D166" s="75"/>
      <c r="E166" s="74"/>
      <c r="F166" s="75" t="s">
        <v>441</v>
      </c>
      <c r="G166" s="74" t="s">
        <v>442</v>
      </c>
    </row>
    <row r="167" spans="1:7" ht="48">
      <c r="A167" s="4">
        <v>12</v>
      </c>
      <c r="B167" s="4">
        <v>17000000</v>
      </c>
      <c r="C167" s="11" t="s">
        <v>158</v>
      </c>
      <c r="D167" s="10" t="s">
        <v>77</v>
      </c>
      <c r="E167" s="67" t="s">
        <v>325</v>
      </c>
      <c r="F167" s="9" t="s">
        <v>81</v>
      </c>
      <c r="G167" s="22" t="s">
        <v>129</v>
      </c>
    </row>
    <row r="168" spans="1:7" ht="24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326</v>
      </c>
      <c r="G168" s="43" t="s">
        <v>327</v>
      </c>
    </row>
    <row r="169" spans="1:7" ht="72.2" customHeight="1">
      <c r="A169" s="4">
        <v>12</v>
      </c>
      <c r="B169" s="4">
        <v>17000000</v>
      </c>
      <c r="C169" s="27"/>
      <c r="D169" s="28"/>
      <c r="E169" s="27"/>
      <c r="F169" s="9" t="s">
        <v>303</v>
      </c>
      <c r="G169" s="21" t="s">
        <v>304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328</v>
      </c>
      <c r="G170" s="21" t="s">
        <v>329</v>
      </c>
    </row>
    <row r="171" spans="1:7">
      <c r="A171" s="4">
        <v>13</v>
      </c>
      <c r="B171" s="73">
        <v>19000000</v>
      </c>
      <c r="C171" s="74" t="s">
        <v>330</v>
      </c>
      <c r="D171" s="75"/>
      <c r="E171" s="74"/>
      <c r="F171" s="75" t="s">
        <v>443</v>
      </c>
      <c r="G171" s="74" t="s">
        <v>444</v>
      </c>
    </row>
    <row r="172" spans="1:7" ht="48">
      <c r="A172" s="4">
        <v>13</v>
      </c>
      <c r="B172" s="4">
        <v>19000000</v>
      </c>
      <c r="C172" s="11" t="s">
        <v>158</v>
      </c>
      <c r="D172" s="10" t="s">
        <v>86</v>
      </c>
      <c r="E172" s="66" t="s">
        <v>87</v>
      </c>
      <c r="F172" s="9" t="s">
        <v>81</v>
      </c>
      <c r="G172" s="22" t="s">
        <v>129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331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332</v>
      </c>
      <c r="G174" s="21" t="s">
        <v>333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334</v>
      </c>
      <c r="G175" s="21" t="s">
        <v>335</v>
      </c>
    </row>
    <row r="176" spans="1:7">
      <c r="A176" s="4">
        <v>14</v>
      </c>
      <c r="B176" s="73">
        <v>20000000</v>
      </c>
      <c r="C176" s="74" t="s">
        <v>336</v>
      </c>
      <c r="D176" s="75"/>
      <c r="E176" s="74"/>
      <c r="F176" s="75" t="s">
        <v>445</v>
      </c>
      <c r="G176" s="74" t="s">
        <v>446</v>
      </c>
    </row>
    <row r="177" spans="1:7">
      <c r="A177" s="4">
        <v>14</v>
      </c>
      <c r="B177" s="4">
        <v>20000000</v>
      </c>
      <c r="C177" s="11" t="s">
        <v>158</v>
      </c>
      <c r="D177" s="10" t="s">
        <v>1</v>
      </c>
      <c r="E177" s="11" t="s">
        <v>2</v>
      </c>
      <c r="F177" s="9" t="s">
        <v>81</v>
      </c>
      <c r="G177" s="22" t="s">
        <v>129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337</v>
      </c>
      <c r="G178" s="21" t="s">
        <v>338</v>
      </c>
    </row>
    <row r="179" spans="1:7">
      <c r="A179" s="6">
        <v>15</v>
      </c>
      <c r="B179" s="73">
        <v>21000000</v>
      </c>
      <c r="C179" s="74" t="s">
        <v>339</v>
      </c>
      <c r="D179" s="75"/>
      <c r="E179" s="74"/>
      <c r="F179" s="75" t="s">
        <v>447</v>
      </c>
      <c r="G179" s="74" t="s">
        <v>448</v>
      </c>
    </row>
    <row r="180" spans="1:7">
      <c r="A180" s="6">
        <v>15</v>
      </c>
      <c r="B180" s="6">
        <v>21000000</v>
      </c>
      <c r="C180" s="11" t="s">
        <v>158</v>
      </c>
      <c r="D180" s="10" t="s">
        <v>1</v>
      </c>
      <c r="E180" s="11" t="s">
        <v>2</v>
      </c>
      <c r="F180" s="9" t="s">
        <v>81</v>
      </c>
      <c r="G180" s="22" t="s">
        <v>129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340</v>
      </c>
      <c r="G181" s="22" t="s">
        <v>341</v>
      </c>
    </row>
    <row r="182" spans="1:7" ht="48">
      <c r="A182" s="6">
        <v>15</v>
      </c>
      <c r="B182" s="6">
        <v>21000000</v>
      </c>
      <c r="C182" s="27"/>
      <c r="D182" s="28"/>
      <c r="E182" s="27"/>
      <c r="F182" s="9" t="s">
        <v>317</v>
      </c>
      <c r="G182" s="21" t="s">
        <v>318</v>
      </c>
    </row>
    <row r="183" spans="1:7">
      <c r="A183" s="4">
        <v>16</v>
      </c>
      <c r="B183" s="73">
        <v>22000000</v>
      </c>
      <c r="C183" s="74" t="s">
        <v>342</v>
      </c>
      <c r="D183" s="75"/>
      <c r="E183" s="74"/>
      <c r="F183" s="75" t="s">
        <v>449</v>
      </c>
      <c r="G183" s="74" t="s">
        <v>450</v>
      </c>
    </row>
    <row r="184" spans="1:7" ht="48">
      <c r="A184" s="4">
        <v>16</v>
      </c>
      <c r="B184" s="4">
        <v>22000000</v>
      </c>
      <c r="C184" s="11" t="s">
        <v>158</v>
      </c>
      <c r="D184" s="10" t="s">
        <v>82</v>
      </c>
      <c r="E184" s="66" t="s">
        <v>83</v>
      </c>
      <c r="F184" s="9" t="s">
        <v>81</v>
      </c>
      <c r="G184" s="22" t="s">
        <v>129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343</v>
      </c>
      <c r="G185" s="21" t="s">
        <v>344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345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346</v>
      </c>
      <c r="G187" s="21" t="s">
        <v>347</v>
      </c>
    </row>
    <row r="188" spans="1:7" ht="48.2" customHeight="1">
      <c r="A188" s="4">
        <v>16</v>
      </c>
      <c r="B188" s="4">
        <v>22000000</v>
      </c>
      <c r="C188" s="27"/>
      <c r="D188" s="28"/>
      <c r="E188" s="8"/>
      <c r="F188" s="9" t="s">
        <v>348</v>
      </c>
      <c r="G188" s="21" t="s">
        <v>349</v>
      </c>
    </row>
    <row r="189" spans="1:7" ht="48">
      <c r="A189" s="4">
        <v>16</v>
      </c>
      <c r="B189" s="4">
        <v>22000000</v>
      </c>
      <c r="C189" s="27"/>
      <c r="D189" s="28"/>
      <c r="E189" s="27"/>
      <c r="F189" s="9" t="s">
        <v>350</v>
      </c>
      <c r="G189" s="44" t="s">
        <v>351</v>
      </c>
    </row>
    <row r="190" spans="1:7" ht="48">
      <c r="A190" s="4">
        <v>16</v>
      </c>
      <c r="B190" s="4">
        <v>22000000</v>
      </c>
      <c r="C190" s="27"/>
      <c r="D190" s="28"/>
      <c r="E190" s="27"/>
      <c r="F190" s="9" t="s">
        <v>352</v>
      </c>
      <c r="G190" s="21" t="s">
        <v>353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354</v>
      </c>
      <c r="G191" s="21" t="s">
        <v>355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356</v>
      </c>
      <c r="G192" s="29" t="s">
        <v>357</v>
      </c>
    </row>
    <row r="193" spans="1:7" ht="48">
      <c r="A193" s="4">
        <v>16</v>
      </c>
      <c r="B193" s="4">
        <v>22000000</v>
      </c>
      <c r="C193" s="27"/>
      <c r="D193" s="28"/>
      <c r="E193" s="27"/>
      <c r="F193" s="9" t="s">
        <v>358</v>
      </c>
      <c r="G193" s="21" t="s">
        <v>359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287</v>
      </c>
      <c r="G194" s="22" t="s">
        <v>288</v>
      </c>
    </row>
    <row r="195" spans="1:7">
      <c r="A195" s="4">
        <v>17</v>
      </c>
      <c r="B195" s="73">
        <v>23000000</v>
      </c>
      <c r="C195" s="74" t="s">
        <v>360</v>
      </c>
      <c r="D195" s="75"/>
      <c r="E195" s="74"/>
      <c r="F195" s="75" t="s">
        <v>451</v>
      </c>
      <c r="G195" s="74" t="s">
        <v>452</v>
      </c>
    </row>
    <row r="196" spans="1:7" ht="48">
      <c r="A196" s="4">
        <v>17</v>
      </c>
      <c r="B196" s="4">
        <v>23000000</v>
      </c>
      <c r="C196" s="11" t="s">
        <v>158</v>
      </c>
      <c r="D196" s="10" t="s">
        <v>86</v>
      </c>
      <c r="E196" s="66" t="s">
        <v>87</v>
      </c>
      <c r="F196" s="9" t="s">
        <v>81</v>
      </c>
      <c r="G196" s="22" t="s">
        <v>129</v>
      </c>
    </row>
    <row r="197" spans="1:7" ht="24" customHeight="1">
      <c r="A197" s="4">
        <v>17</v>
      </c>
      <c r="B197" s="4">
        <v>23000000</v>
      </c>
      <c r="C197" s="27"/>
      <c r="D197" s="28"/>
      <c r="E197" s="76"/>
      <c r="F197" s="9" t="s">
        <v>361</v>
      </c>
      <c r="G197" s="21" t="s">
        <v>362</v>
      </c>
    </row>
    <row r="198" spans="1:7" ht="24" customHeight="1">
      <c r="A198" s="4">
        <v>17</v>
      </c>
      <c r="B198" s="4">
        <v>23000000</v>
      </c>
      <c r="C198" s="27"/>
      <c r="D198" s="28"/>
      <c r="E198" s="8"/>
      <c r="F198" s="9" t="s">
        <v>363</v>
      </c>
      <c r="G198" s="21" t="s">
        <v>364</v>
      </c>
    </row>
    <row r="199" spans="1:7" ht="48">
      <c r="A199" s="4">
        <v>17</v>
      </c>
      <c r="B199" s="4">
        <v>23000000</v>
      </c>
      <c r="C199" s="27"/>
      <c r="D199" s="28"/>
      <c r="E199" s="8"/>
      <c r="F199" s="14" t="s">
        <v>365</v>
      </c>
      <c r="G199" s="29" t="s">
        <v>366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367</v>
      </c>
      <c r="G200" s="21" t="s">
        <v>368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369</v>
      </c>
      <c r="G201" s="23" t="s">
        <v>370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371</v>
      </c>
      <c r="G202" s="21" t="s">
        <v>372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373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374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375</v>
      </c>
      <c r="G205" s="29" t="s">
        <v>376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377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378</v>
      </c>
    </row>
    <row r="208" spans="1:7">
      <c r="A208" s="6">
        <v>18</v>
      </c>
      <c r="B208" s="73">
        <v>24000000</v>
      </c>
      <c r="C208" s="74" t="s">
        <v>379</v>
      </c>
      <c r="D208" s="75"/>
      <c r="E208" s="74"/>
      <c r="F208" s="75" t="s">
        <v>453</v>
      </c>
      <c r="G208" s="74" t="s">
        <v>454</v>
      </c>
    </row>
    <row r="209" spans="1:7" ht="48">
      <c r="A209" s="6">
        <v>18</v>
      </c>
      <c r="B209" s="6">
        <v>24000000</v>
      </c>
      <c r="C209" s="11" t="s">
        <v>158</v>
      </c>
      <c r="D209" s="10" t="s">
        <v>86</v>
      </c>
      <c r="E209" s="66" t="s">
        <v>87</v>
      </c>
      <c r="F209" s="9" t="s">
        <v>81</v>
      </c>
      <c r="G209" s="21" t="s">
        <v>129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380</v>
      </c>
      <c r="G210" s="21" t="s">
        <v>381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382</v>
      </c>
      <c r="G211" s="21" t="s">
        <v>383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384</v>
      </c>
      <c r="G212" s="21" t="s">
        <v>385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386</v>
      </c>
      <c r="G213" s="23" t="s">
        <v>387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388</v>
      </c>
      <c r="G214" s="22" t="s">
        <v>389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390</v>
      </c>
      <c r="G215" s="21" t="s">
        <v>391</v>
      </c>
    </row>
    <row r="216" spans="1:7">
      <c r="A216" s="6">
        <v>19</v>
      </c>
      <c r="B216" s="73">
        <v>25000000</v>
      </c>
      <c r="C216" s="74" t="s">
        <v>392</v>
      </c>
      <c r="D216" s="75"/>
      <c r="E216" s="74"/>
      <c r="F216" s="75" t="s">
        <v>455</v>
      </c>
      <c r="G216" s="74" t="s">
        <v>456</v>
      </c>
    </row>
    <row r="217" spans="1:7" ht="48">
      <c r="A217" s="6">
        <v>19</v>
      </c>
      <c r="B217" s="6">
        <v>25000000</v>
      </c>
      <c r="C217" s="11" t="s">
        <v>158</v>
      </c>
      <c r="D217" s="10" t="s">
        <v>77</v>
      </c>
      <c r="E217" s="66" t="s">
        <v>78</v>
      </c>
      <c r="F217" s="9" t="s">
        <v>81</v>
      </c>
      <c r="G217" s="21" t="s">
        <v>129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393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394</v>
      </c>
      <c r="G219" s="21" t="s">
        <v>395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396</v>
      </c>
      <c r="G220" s="21" t="s">
        <v>397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280</v>
      </c>
      <c r="G221" s="29" t="s">
        <v>281</v>
      </c>
    </row>
    <row r="222" spans="1:7">
      <c r="A222" s="45"/>
      <c r="B222" s="73">
        <v>81000000</v>
      </c>
      <c r="C222" s="74" t="s">
        <v>398</v>
      </c>
      <c r="D222" s="75">
        <v>101002</v>
      </c>
      <c r="E222" s="74" t="s">
        <v>90</v>
      </c>
      <c r="F222" s="75"/>
      <c r="G222" s="74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63</vt:i4>
      </vt:variant>
    </vt:vector>
  </HeadingPairs>
  <TitlesOfParts>
    <vt:vector size="71" baseType="lpstr">
      <vt:lpstr>คำนำ 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รายจ่ายบุคลากร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งบประมาณรายจ่ายประจำปี!Print_Area</vt:lpstr>
      <vt:lpstr>สังเขป!Print_Area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2022-06-20T08:14:01Z</cp:lastPrinted>
  <dcterms:created xsi:type="dcterms:W3CDTF">2022-03-06T17:48:55Z</dcterms:created>
  <dcterms:modified xsi:type="dcterms:W3CDTF">2022-06-20T08:15:08Z</dcterms:modified>
</cp:coreProperties>
</file>