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ข้อมูลงาน\เขตบางแค\ข้อบัญญัติ\ปี 66\"/>
    </mc:Choice>
  </mc:AlternateContent>
  <xr:revisionPtr revIDLastSave="0" documentId="13_ncr:1_{194919E0-9632-4218-ADFC-70A8A88BA48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แผนบูรณาการ" sheetId="3" state="hidden" r:id="rId6"/>
    <sheet name="สำนัก" sheetId="6" state="hidden" r:id="rId7"/>
  </sheets>
  <definedNames>
    <definedName name="_xlnm._FilterDatabase" localSheetId="4" hidden="1">รายละเอียดตามงบรายจ่าย!$B$3:$L$3</definedName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#REF!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โครงสร้าง!$A$1:$F$36</definedName>
    <definedName name="_xlnm.Print_Area" localSheetId="3">งบประมาณรายจ่ายประจำปี!$A$1:$H$633</definedName>
    <definedName name="_xlnm.Print_Titles" localSheetId="6">สำนัก!$1:$1</definedName>
    <definedName name="proj01">แผนบูรณาการ!$A$2:$A$5</definedName>
    <definedName name="set">#REF!</definedName>
    <definedName name="seta">#REF!</definedName>
    <definedName name="set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6" i="11" l="1"/>
  <c r="J655" i="11" l="1"/>
  <c r="I7" i="11"/>
  <c r="I14" i="11"/>
  <c r="I19" i="11"/>
  <c r="I23" i="11"/>
  <c r="J1089" i="11"/>
  <c r="I121" i="11"/>
  <c r="K120" i="11" s="1"/>
  <c r="I6" i="11" l="1"/>
  <c r="J5" i="11" s="1"/>
  <c r="D27" i="9"/>
  <c r="I1055" i="11"/>
  <c r="I1047" i="11"/>
  <c r="I962" i="11"/>
  <c r="I961" i="11" s="1"/>
  <c r="I874" i="11"/>
  <c r="J873" i="11" s="1"/>
  <c r="I837" i="11"/>
  <c r="J836" i="11" s="1"/>
  <c r="I802" i="11"/>
  <c r="J801" i="11" s="1"/>
  <c r="I772" i="11"/>
  <c r="I766" i="11"/>
  <c r="I765" i="11" s="1"/>
  <c r="I696" i="11"/>
  <c r="K695" i="11" s="1"/>
  <c r="I632" i="11"/>
  <c r="I564" i="11"/>
  <c r="I554" i="11"/>
  <c r="I553" i="11" s="1"/>
  <c r="I552" i="11" s="1"/>
  <c r="I481" i="11"/>
  <c r="I480" i="11" s="1"/>
  <c r="I479" i="11" s="1"/>
  <c r="I409" i="11"/>
  <c r="I370" i="11"/>
  <c r="I318" i="11"/>
  <c r="I317" i="11" s="1"/>
  <c r="J316" i="11" s="1"/>
  <c r="I292" i="11"/>
  <c r="I291" i="11" s="1"/>
  <c r="I290" i="11" s="1"/>
  <c r="I256" i="11"/>
  <c r="I255" i="11" s="1"/>
  <c r="I254" i="11" s="1"/>
  <c r="I216" i="11"/>
  <c r="I215" i="11" s="1"/>
  <c r="I214" i="11" s="1"/>
  <c r="I173" i="11"/>
  <c r="I172" i="11" s="1"/>
  <c r="I171" i="11" s="1"/>
  <c r="I81" i="11"/>
  <c r="J80" i="11" s="1"/>
  <c r="I72" i="11"/>
  <c r="I58" i="11"/>
  <c r="I57" i="11" s="1"/>
  <c r="I56" i="11" s="1"/>
  <c r="I82" i="10"/>
  <c r="H82" i="10"/>
  <c r="G82" i="10"/>
  <c r="F82" i="10"/>
  <c r="E82" i="10"/>
  <c r="D82" i="10"/>
  <c r="C82" i="10"/>
  <c r="J80" i="10"/>
  <c r="J79" i="10"/>
  <c r="J78" i="10"/>
  <c r="J77" i="10"/>
  <c r="J76" i="10"/>
  <c r="I71" i="10"/>
  <c r="H71" i="10"/>
  <c r="J69" i="10"/>
  <c r="J71" i="10" s="1"/>
  <c r="I47" i="10"/>
  <c r="H47" i="10"/>
  <c r="J46" i="10"/>
  <c r="E632" i="9" s="1"/>
  <c r="E631" i="9" s="1"/>
  <c r="J45" i="10"/>
  <c r="E599" i="9" s="1"/>
  <c r="E598" i="9" s="1"/>
  <c r="J44" i="10"/>
  <c r="E580" i="9" s="1"/>
  <c r="E579" i="9" s="1"/>
  <c r="C575" i="9" s="1"/>
  <c r="J43" i="10"/>
  <c r="E566" i="9" s="1"/>
  <c r="E565" i="9" s="1"/>
  <c r="J42" i="10"/>
  <c r="E542" i="9" s="1"/>
  <c r="E541" i="9" s="1"/>
  <c r="C534" i="9" s="1"/>
  <c r="J41" i="10"/>
  <c r="E511" i="9" s="1"/>
  <c r="E510" i="9" s="1"/>
  <c r="J40" i="10"/>
  <c r="E470" i="9" s="1"/>
  <c r="E469" i="9" s="1"/>
  <c r="J39" i="10"/>
  <c r="E452" i="9" s="1"/>
  <c r="E451" i="9" s="1"/>
  <c r="C445" i="9" s="1"/>
  <c r="J38" i="10"/>
  <c r="E418" i="9" s="1"/>
  <c r="E417" i="9" s="1"/>
  <c r="J37" i="10"/>
  <c r="E383" i="9" s="1"/>
  <c r="E382" i="9" s="1"/>
  <c r="J36" i="10"/>
  <c r="E367" i="9" s="1"/>
  <c r="E366" i="9" s="1"/>
  <c r="J35" i="10"/>
  <c r="E341" i="9" s="1"/>
  <c r="E340" i="9" s="1"/>
  <c r="J34" i="10"/>
  <c r="E323" i="9" s="1"/>
  <c r="E322" i="9" s="1"/>
  <c r="J33" i="10"/>
  <c r="E291" i="9" s="1"/>
  <c r="E290" i="9" s="1"/>
  <c r="J32" i="10"/>
  <c r="E246" i="9" s="1"/>
  <c r="E245" i="9" s="1"/>
  <c r="J31" i="10"/>
  <c r="E230" i="9" s="1"/>
  <c r="E229" i="9" s="1"/>
  <c r="J30" i="10"/>
  <c r="E207" i="9" s="1"/>
  <c r="E206" i="9" s="1"/>
  <c r="J29" i="10"/>
  <c r="E187" i="9" s="1"/>
  <c r="E186" i="9" s="1"/>
  <c r="J28" i="10"/>
  <c r="E170" i="9" s="1"/>
  <c r="E169" i="9" s="1"/>
  <c r="J27" i="10"/>
  <c r="E153" i="9" s="1"/>
  <c r="E152" i="9" s="1"/>
  <c r="J26" i="10"/>
  <c r="E131" i="9" s="1"/>
  <c r="E130" i="9" s="1"/>
  <c r="J25" i="10"/>
  <c r="E108" i="9" s="1"/>
  <c r="E107" i="9" s="1"/>
  <c r="J24" i="10"/>
  <c r="E80" i="9" s="1"/>
  <c r="E79" i="9" s="1"/>
  <c r="C74" i="9" s="1"/>
  <c r="J23" i="10"/>
  <c r="E63" i="9" s="1"/>
  <c r="E62" i="9" s="1"/>
  <c r="J22" i="10"/>
  <c r="E28" i="9" s="1"/>
  <c r="E27" i="9" s="1"/>
  <c r="J21" i="10"/>
  <c r="H17" i="10"/>
  <c r="H16" i="10"/>
  <c r="I11" i="10"/>
  <c r="H11" i="10"/>
  <c r="J9" i="10"/>
  <c r="J8" i="10"/>
  <c r="J7" i="10"/>
  <c r="J6" i="10"/>
  <c r="G631" i="9"/>
  <c r="F631" i="9"/>
  <c r="G469" i="9"/>
  <c r="F469" i="9"/>
  <c r="D469" i="9"/>
  <c r="G417" i="9"/>
  <c r="F417" i="9"/>
  <c r="D382" i="9"/>
  <c r="D276" i="9"/>
  <c r="D245" i="9"/>
  <c r="D229" i="9"/>
  <c r="D152" i="9"/>
  <c r="D130" i="9"/>
  <c r="E123" i="9"/>
  <c r="F123" i="9" s="1"/>
  <c r="G123" i="9" s="1"/>
  <c r="D107" i="9"/>
  <c r="H15" i="10" l="1"/>
  <c r="H14" i="10" s="1"/>
  <c r="J82" i="10"/>
  <c r="J47" i="10"/>
  <c r="J764" i="11"/>
  <c r="I357" i="11"/>
  <c r="I356" i="11" s="1"/>
  <c r="J355" i="11" s="1"/>
  <c r="I946" i="11"/>
  <c r="I945" i="11" s="1"/>
  <c r="I240" i="11"/>
  <c r="I239" i="11" s="1"/>
  <c r="J238" i="11" s="1"/>
  <c r="I42" i="11"/>
  <c r="I41" i="11" s="1"/>
  <c r="J40" i="11" s="1"/>
  <c r="E11" i="9"/>
  <c r="E10" i="9" s="1"/>
  <c r="I396" i="11"/>
  <c r="I395" i="11" s="1"/>
  <c r="J394" i="11" s="1"/>
  <c r="I505" i="11"/>
  <c r="I504" i="11" s="1"/>
  <c r="J503" i="11" s="1"/>
  <c r="I621" i="11"/>
  <c r="I620" i="11" s="1"/>
  <c r="J619" i="11" s="1"/>
  <c r="J11" i="10"/>
  <c r="I160" i="11"/>
  <c r="I159" i="11" s="1"/>
  <c r="J158" i="11" s="1"/>
  <c r="I279" i="11"/>
  <c r="I278" i="11" s="1"/>
  <c r="J277" i="11" s="1"/>
  <c r="I432" i="11"/>
  <c r="I431" i="11" s="1"/>
  <c r="J430" i="11" s="1"/>
  <c r="I468" i="11"/>
  <c r="I467" i="11" s="1"/>
  <c r="J466" i="11" s="1"/>
  <c r="I582" i="11"/>
  <c r="I581" i="11" s="1"/>
  <c r="J580" i="11" s="1"/>
  <c r="I910" i="11"/>
  <c r="I909" i="11" s="1"/>
  <c r="J908" i="11" s="1"/>
  <c r="I960" i="11"/>
  <c r="I543" i="11"/>
  <c r="I542" i="11" s="1"/>
  <c r="J541" i="11" s="1"/>
  <c r="I201" i="11"/>
  <c r="I200" i="11" s="1"/>
  <c r="J199" i="11" s="1"/>
  <c r="I730" i="11"/>
  <c r="I729" i="11" s="1"/>
  <c r="J728" i="11" s="1"/>
  <c r="J944" i="11" l="1"/>
  <c r="K2" i="11" s="1"/>
</calcChain>
</file>

<file path=xl/sharedStrings.xml><?xml version="1.0" encoding="utf-8"?>
<sst xmlns="http://schemas.openxmlformats.org/spreadsheetml/2006/main" count="2747" uniqueCount="1350">
  <si>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</si>
  <si>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</si>
  <si>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</si>
  <si>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</si>
  <si>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</si>
  <si>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</si>
  <si>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</si>
  <si>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</si>
  <si>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</si>
  <si>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</si>
  <si>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</si>
  <si>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</si>
  <si>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</si>
  <si>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</si>
  <si>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</si>
  <si>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</si>
  <si>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</si>
  <si>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</si>
  <si>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</si>
  <si>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</si>
  <si>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</si>
  <si>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</si>
  <si>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</si>
  <si>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</si>
  <si>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</si>
  <si>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</si>
  <si>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</si>
  <si>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</si>
  <si>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</si>
  <si>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</si>
  <si>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</si>
  <si>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</si>
  <si>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</si>
  <si>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</si>
  <si>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</si>
  <si>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</si>
  <si>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</si>
  <si>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</si>
  <si>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</si>
  <si>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</si>
  <si>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</si>
  <si>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</si>
  <si>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</si>
  <si>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</si>
  <si>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</si>
  <si>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</si>
  <si>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</si>
  <si>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</si>
  <si>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</si>
  <si>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</si>
  <si>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</si>
  <si>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</si>
  <si>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</si>
  <si>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</si>
  <si>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</si>
  <si>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</si>
  <si>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</si>
  <si>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</si>
  <si>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</si>
  <si>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</si>
  <si>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</si>
  <si>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</si>
  <si>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</si>
  <si>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</si>
  <si>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</si>
  <si>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</si>
  <si>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</si>
  <si>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</si>
  <si>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</si>
  <si>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</si>
  <si>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</si>
  <si>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</si>
  <si>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</si>
  <si>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</si>
  <si>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</si>
  <si>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</si>
  <si>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</si>
  <si>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</si>
  <si>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</si>
  <si>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</si>
  <si>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</si>
  <si>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</si>
  <si>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</si>
  <si>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</si>
  <si>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</si>
  <si>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</si>
  <si>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</si>
  <si>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</si>
  <si>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</si>
  <si>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</si>
  <si>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</si>
  <si>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</si>
  <si>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</si>
  <si>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</si>
  <si>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</si>
  <si>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</si>
  <si>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</si>
  <si>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</si>
  <si>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</si>
  <si>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</si>
  <si>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</si>
  <si>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</si>
  <si>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</si>
  <si>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ฝ่ายการคลัง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</si>
  <si>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</si>
  <si>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</si>
  <si>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</si>
  <si>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</si>
  <si>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</si>
  <si>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</si>
  <si>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</si>
  <si>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</si>
  <si>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</si>
  <si>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</si>
  <si>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</si>
  <si>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</si>
  <si>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</si>
  <si>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</si>
  <si>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</si>
  <si>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</si>
  <si>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</si>
  <si>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</si>
  <si>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</si>
  <si>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</si>
  <si>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</si>
  <si>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</si>
  <si>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</si>
  <si>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</si>
  <si>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</si>
  <si>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</si>
  <si>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</si>
  <si>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</si>
  <si>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</si>
  <si>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</si>
  <si>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</si>
  <si>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</si>
  <si>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</si>
  <si>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</si>
  <si>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</si>
  <si>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</si>
  <si>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</si>
  <si>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</si>
  <si>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</si>
  <si>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</si>
  <si>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</si>
  <si>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</si>
  <si>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</si>
  <si>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</si>
  <si>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</si>
  <si>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</si>
  <si>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</si>
  <si>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</si>
  <si>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</si>
  <si>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</si>
  <si>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</si>
  <si>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</si>
  <si>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</si>
  <si>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</si>
  <si>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</si>
  <si>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</si>
  <si>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</si>
  <si>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</si>
  <si>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</si>
  <si>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</si>
  <si>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</si>
  <si>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</si>
  <si>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</si>
  <si>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</si>
  <si>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</si>
  <si>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</si>
  <si>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</si>
  <si>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</si>
  <si>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</si>
  <si>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</si>
  <si>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</si>
  <si>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</si>
  <si>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</si>
  <si>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</si>
  <si>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</si>
  <si>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</si>
  <si>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</si>
  <si>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</si>
  <si>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</si>
  <si>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</si>
  <si>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</si>
  <si>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</si>
  <si>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</si>
  <si>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</si>
  <si>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</si>
  <si>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</si>
  <si>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</si>
  <si>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</si>
  <si>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</si>
  <si>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</si>
  <si>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</si>
  <si>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</si>
  <si>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</si>
  <si>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</si>
  <si>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</si>
  <si>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</si>
  <si>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</si>
  <si>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</si>
  <si>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</si>
  <si>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</si>
  <si>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</si>
  <si>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</si>
  <si>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</si>
  <si>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</si>
  <si>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</si>
  <si>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</si>
  <si>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</si>
  <si>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</si>
  <si>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</si>
  <si>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</si>
  <si>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</si>
  <si>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</si>
  <si>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</si>
  <si>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</si>
  <si>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</si>
  <si>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</si>
  <si>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</si>
  <si>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</si>
  <si>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</si>
  <si>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</si>
  <si>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</si>
  <si>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</si>
  <si>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</si>
  <si>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</si>
  <si>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</si>
  <si>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</si>
  <si>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</si>
  <si>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</si>
  <si>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</si>
  <si>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</si>
  <si>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</si>
  <si>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</si>
  <si>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</si>
  <si>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</si>
  <si>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</si>
  <si>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</si>
  <si>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</si>
  <si>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</si>
  <si>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</si>
  <si>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</si>
  <si>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</si>
  <si>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</si>
  <si>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</si>
  <si>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</si>
  <si>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</si>
  <si>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</si>
  <si>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</si>
  <si>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</si>
  <si>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</si>
  <si>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</si>
  <si>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</si>
  <si>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</si>
  <si>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</si>
  <si>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</si>
  <si>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</si>
  <si>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</si>
  <si>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</si>
  <si>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</si>
  <si>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</si>
  <si>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</si>
  <si>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</si>
  <si>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</si>
  <si>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</si>
  <si>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</si>
  <si>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</si>
  <si>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</si>
  <si>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</si>
  <si>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</si>
  <si>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</si>
  <si>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</si>
  <si>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</si>
  <si>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</si>
  <si>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</si>
  <si>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</si>
  <si>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</si>
  <si>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</si>
  <si>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</si>
  <si>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</si>
  <si>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</si>
  <si>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</si>
  <si>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</si>
  <si>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</si>
  <si>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</si>
  <si>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</si>
  <si>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</si>
  <si>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</si>
  <si>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</si>
  <si>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</si>
  <si>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</si>
  <si>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</si>
  <si>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</si>
  <si>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</si>
  <si>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</si>
  <si>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</si>
  <si>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</si>
  <si>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</si>
  <si>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</si>
  <si>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</si>
  <si>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</si>
  <si>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</si>
  <si>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</si>
  <si>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</si>
  <si>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</si>
  <si>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</si>
  <si>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</si>
  <si>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</si>
  <si>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</si>
  <si>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</si>
  <si>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</si>
  <si>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</si>
  <si>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</si>
  <si>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</si>
  <si>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</si>
  <si>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</si>
  <si>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</si>
  <si>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</si>
  <si>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</si>
  <si>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</si>
  <si>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</si>
  <si>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</si>
  <si>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</si>
  <si>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</si>
  <si>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</si>
  <si>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</si>
  <si>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</si>
  <si>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</si>
  <si>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</si>
  <si>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</si>
  <si>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</si>
  <si>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</si>
  <si>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</si>
  <si>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</si>
  <si>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</si>
  <si>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</si>
  <si>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</si>
  <si>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</si>
  <si>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</si>
  <si>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</si>
  <si>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</si>
  <si>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</si>
  <si>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</si>
  <si>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</si>
  <si>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</si>
  <si>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</si>
  <si>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</si>
  <si>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</si>
  <si>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</si>
  <si>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</si>
  <si>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</si>
  <si>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</si>
  <si>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</si>
  <si>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</si>
  <si>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</si>
  <si>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</si>
  <si>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</si>
  <si>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</si>
  <si>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</si>
  <si>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</si>
  <si>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</si>
  <si>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</si>
  <si>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</si>
  <si>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</si>
  <si>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</si>
  <si>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</si>
  <si>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</si>
  <si>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</si>
  <si>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</si>
  <si>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</si>
  <si>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</si>
  <si>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</si>
  <si>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</si>
  <si>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</si>
  <si>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</si>
  <si>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</si>
  <si>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</si>
  <si>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</si>
  <si>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</si>
  <si>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</si>
  <si>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</si>
  <si>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</si>
  <si>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</si>
  <si>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</si>
  <si>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</si>
  <si>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</si>
  <si>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</si>
  <si>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</si>
  <si>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</si>
  <si>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</si>
  <si>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</si>
  <si>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</si>
  <si>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</si>
  <si>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</si>
  <si>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</si>
  <si>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</si>
  <si>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</si>
  <si>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</si>
  <si>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</si>
  <si>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</si>
  <si>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</si>
  <si>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</si>
  <si>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</si>
  <si>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</si>
  <si>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</si>
  <si>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</si>
  <si>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</si>
  <si>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</si>
  <si>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</si>
  <si>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</si>
  <si>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</si>
  <si>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</si>
  <si>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</si>
  <si>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</si>
  <si>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</si>
  <si>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</si>
  <si>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</si>
  <si>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</si>
  <si>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</si>
  <si>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</si>
  <si>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</si>
  <si>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</si>
  <si>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</si>
  <si>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</si>
  <si>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</si>
  <si>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</si>
  <si>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</si>
  <si>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</si>
  <si>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</si>
  <si>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</si>
  <si>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</si>
  <si>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</si>
  <si>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</si>
  <si>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</si>
  <si>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</si>
  <si>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</si>
  <si>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</si>
  <si>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</si>
  <si>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</si>
  <si>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</si>
  <si>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</si>
  <si>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</si>
  <si>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</si>
  <si>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</si>
  <si>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</si>
  <si>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</si>
  <si>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</si>
  <si>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</si>
  <si>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</si>
  <si>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</si>
  <si>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</si>
  <si>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</si>
  <si>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</si>
  <si>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</si>
  <si>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</si>
  <si>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</si>
  <si>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</si>
  <si>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</si>
  <si>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</si>
  <si>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สำนักงานเขตบางแค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</si>
  <si>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</si>
  <si>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</si>
  <si>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</si>
  <si>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</si>
  <si>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</si>
  <si>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</si>
  <si>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ไม่น้อยกว่าร้อยละ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</si>
  <si>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</si>
  <si>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</si>
  <si>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</si>
  <si>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</si>
  <si>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</si>
  <si>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</si>
  <si>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ราย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</si>
  <si>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</si>
  <si>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</si>
  <si>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</si>
  <si>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</si>
  <si>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 xml:space="preserve"> หัวหน้าฝ่าย 1 (1)</t>
  </si>
  <si>
    <t>- ข้าราชการ (15)</t>
  </si>
  <si>
    <t>- ข้าราชการ (18)</t>
  </si>
  <si>
    <t>- ข้าราชการ (13)</t>
  </si>
  <si>
    <t>- ลูกจ้างประจำ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</si>
  <si>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</si>
  <si>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</si>
  <si>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</si>
  <si>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</si>
  <si>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(12)</t>
  </si>
  <si>
    <t>- ข้าราชการ (14)</t>
  </si>
  <si>
    <t>- ลูกจ้างประจำ (3)</t>
  </si>
  <si>
    <t>- ลูกจ้างประจำ (46)</t>
  </si>
  <si>
    <t>ฝ่ายพัฒนาชุมชน</t>
  </si>
  <si>
    <t>และสวัสดิการสังคม</t>
  </si>
  <si>
    <t>- ข้าราชการ (19)</t>
  </si>
  <si>
    <t>- ลูกจ้างประจำ (51)</t>
  </si>
  <si>
    <t>- ลูกจ้างประจำ (2)</t>
  </si>
  <si>
    <t>- ลูกจ้างชั่วคราว (12)</t>
  </si>
  <si>
    <t>- ลูกจ้างชั่วคราว (2)</t>
  </si>
  <si>
    <t>- ข้าราชการ (21)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</si>
  <si>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</si>
  <si>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</si>
  <si>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</si>
  <si>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</si>
  <si>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</si>
  <si>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</si>
  <si>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</si>
  <si>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</si>
  <si>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</si>
  <si>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</si>
  <si>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</si>
  <si>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</si>
  <si>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</si>
  <si>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</si>
  <si>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</si>
  <si>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</si>
  <si>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</si>
  <si>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</si>
  <si>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</si>
  <si>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</si>
  <si>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</si>
  <si>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t>รับบริการทะเบียน มูลนิธิ สมาคม ศาลเจ้า</t>
  </si>
  <si>
    <t>รับบริการด้านทะเบียนพานิชย์</t>
  </si>
  <si>
    <t>ความพึงพอใจผู้รับบริการทะเบียนในระดับมาก-มากที่สุด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</si>
  <si>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</si>
  <si>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</si>
  <si>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</si>
  <si>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</si>
  <si>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</si>
  <si>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</si>
  <si>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</si>
  <si>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</si>
  <si>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</si>
  <si>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</si>
  <si>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</si>
  <si>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</si>
  <si>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</si>
  <si>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</si>
  <si>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</si>
  <si>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</si>
  <si>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</si>
  <si>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</si>
  <si>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</si>
  <si>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</si>
  <si>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เรื่อง/ฉบับ</t>
  </si>
  <si>
    <t>1/2</t>
  </si>
  <si>
    <t>จัดทำรายงานการเงินเสร็จทันภายในกำหนดเวลา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</si>
  <si>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</si>
  <si>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</si>
  <si>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</si>
  <si>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</si>
  <si>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</si>
  <si>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ออกหนังสือเตือนผู้ค้างยื่นภาษีที่ดินและสิ่งปลูกสร้าง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</si>
  <si>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</si>
  <si>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</si>
  <si>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</si>
  <si>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ร้อยละ (จากจำนวนรายของปีที่ผ่านมา)</t>
  </si>
  <si>
    <t>งานบริหารทั่วไปฝ่ายรักษาความสะอาด – รหัส 1300006</t>
  </si>
  <si>
    <t xml:space="preserve">รับดำเนินการเรื่องร้องทุกข์ </t>
  </si>
  <si>
    <t>จัดประชุมภายใน</t>
  </si>
  <si>
    <t>การจัดเก็บค่าธรรมเนียมเก็บขนมูลฝอยและขนถ่ายปฏิกูล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</si>
  <si>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</si>
  <si>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</si>
  <si>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</si>
  <si>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</si>
  <si>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</si>
  <si>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</si>
  <si>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</si>
  <si>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งานเก็บขนมูลฝอยและขนถ่ายสิ่งปฏิกูล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</si>
  <si>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</si>
  <si>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</si>
  <si>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</si>
  <si>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3,250/1,750</t>
  </si>
  <si>
    <t>3,300/1,800</t>
  </si>
  <si>
    <t>บริการดูดไขมัน</t>
  </si>
  <si>
    <t>400/300</t>
  </si>
  <si>
    <t>450/300</t>
  </si>
  <si>
    <t xml:space="preserve">จำนวนรถสูบสิ่งปฏิกูล และดูดไขมัน </t>
  </si>
  <si>
    <t>คัน/คัน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</si>
  <si>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</si>
  <si>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</si>
  <si>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</si>
  <si>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</si>
  <si>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</si>
  <si>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</si>
  <si>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</si>
  <si>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</si>
  <si>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</si>
  <si>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</si>
  <si>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</si>
  <si>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</si>
  <si>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</si>
  <si>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ควบคุมการใช้ยานพาหนะ (จักรยานยนต์)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</si>
  <si>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</si>
  <si>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</si>
  <si>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</si>
  <si>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ดูแลพื้นที่ผ่อนผันเพื่อทำการค้าในที่สาธารณะ</t>
  </si>
  <si>
    <t>จุด/ราย</t>
  </si>
  <si>
    <t>ตรวจความปลอดภัยของชุมชน/จุดเสี่ยง</t>
  </si>
  <si>
    <t>สนับสนุนด้านการจราจร</t>
  </si>
  <si>
    <t>ปฏิบัติตามนโยบาย</t>
  </si>
  <si>
    <t>งานบริหารทั่วไปฝ่ายโยธา – รหัส 1300012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</si>
  <si>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</si>
  <si>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</si>
  <si>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</si>
  <si>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</si>
  <si>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</si>
  <si>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อาคาร</t>
  </si>
  <si>
    <t>พิจารณาอนุญาตดัดแปลงรื้อถอนอาคาร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</si>
  <si>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</si>
  <si>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</si>
  <si>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</si>
  <si>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</si>
  <si>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</si>
  <si>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</si>
  <si>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>ดำเนินตรวจสอบ/แก้ไขข้อร้องทุกข์ ,ร้องเรียน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</si>
  <si>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</si>
  <si>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</si>
  <si>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</si>
  <si>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</si>
  <si>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</si>
  <si>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</si>
  <si>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</si>
  <si>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</si>
  <si>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งานบริหารทั่วไปฝ่ายพัฒนาชุมชน – รหัส 1300016</t>
  </si>
  <si>
    <t>จ่ายเบี้ยผู้พิการ</t>
  </si>
  <si>
    <t>จ่ายเบี้ยผู้สูงอายุ</t>
  </si>
  <si>
    <t>จัดประชุมคณะกรรมการสภาเยาวชนเขต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</si>
  <si>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</si>
  <si>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</si>
  <si>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</si>
  <si>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</si>
  <si>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</si>
  <si>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</si>
  <si>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ประชุมคณะกรรมการชุมชน</t>
  </si>
  <si>
    <t>จัดกิจกรรมวันสำคัญและส่งเสริมวัฒนธรรมประเพณี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</si>
  <si>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</si>
  <si>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</si>
  <si>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</si>
  <si>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งานสุขาภิบาลอาหารและอนามัยสิ่งแวดล้อม – รหัส 1300019</t>
  </si>
  <si>
    <t>ตรวจคุณภาพน้ำในแหล่งน้ำสาธารณะ</t>
  </si>
  <si>
    <t>งานป้องกันและควบคุมโรค – รหัส 1300020</t>
  </si>
  <si>
    <t>ลงพื้นที่ฉีดพ่นหมอกควันกำจัดยุง</t>
  </si>
  <si>
    <t>ลงพื้นที่ฉีดวัคซีน ทำหมัน จับสุนัข</t>
  </si>
  <si>
    <t>งานบริหารทั่วไปฝ่ายการศึกษา – รหัส 1300021</t>
  </si>
  <si>
    <t>รับดำเนินการเรื่องร้องทุกข์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</si>
  <si>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</si>
  <si>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</si>
  <si>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</si>
  <si>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</si>
  <si>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</si>
  <si>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</si>
  <si>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</si>
  <si>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สอนว่ายน้ำ</t>
  </si>
  <si>
    <t>อบรมนายหมู่ลูกเสือและยุวกาชาด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</si>
  <si>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</si>
  <si>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</si>
  <si>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</si>
  <si>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</si>
  <si>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</si>
  <si>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</si>
  <si>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สำรวจและตรวจเยี่ยมชุมชน (ลงพื้นที่โดยเฉลี่ยทุกวัน)</t>
  </si>
  <si>
    <t>ศูนย์พัฒนาเด็กก่อนวัยเรียน  (ในวัด)</t>
  </si>
  <si>
    <t>ผู้เข้าร่วมกิจกรรมออกกำลังกาย  ( 5 ลานแอโรบิค)</t>
  </si>
  <si>
    <t xml:space="preserve">ผู้ใช้บริการลานกีฬา   (16 ลานกีฬาโดยเฉลี่ย) </t>
  </si>
  <si>
    <t>- ข้าราชการ (10)</t>
  </si>
  <si>
    <t>- ลูกจ้างประจำ (14)</t>
  </si>
  <si>
    <t>- ลูกจ้างชั่วคราว (9)</t>
  </si>
  <si>
    <t>- ลูกจ้างประจำ (415)</t>
  </si>
  <si>
    <t>- ลูกจ้างชั่วคราว (214)</t>
  </si>
  <si>
    <t>- ลูกจ้างประจำ (60)</t>
  </si>
  <si>
    <t>- ลูกจ้างชั่วคราว (50)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</si>
  <si>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</si>
  <si>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รหัส 1300002-07199-1</t>
  </si>
  <si>
    <t>ระยะเวลาดำเนินการ 1 ปี (2566)</t>
  </si>
  <si>
    <t xml:space="preserve">งบประมาณทั้งสิ้น </t>
  </si>
  <si>
    <t>ออกหนังสือเตือนผู้ค้างยื่นภาษีป้าย</t>
  </si>
  <si>
    <t>จัดประชุมประชาคมเขต/ประชุมอื่นๆ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</si>
  <si>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</si>
  <si>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รหัส 1300017-07199-4</t>
  </si>
  <si>
    <t>โครงการกรุงเทพมหานครเขตปลอดบุหรี่</t>
  </si>
  <si>
    <t>โครงการกรุงเทพฯ เมืองอาหารปลอดภัย</t>
  </si>
  <si>
    <t xml:space="preserve">ร้อยละ </t>
  </si>
  <si>
    <t>รหัส 1300019-07199-1</t>
  </si>
  <si>
    <t>การตรวจสุขลักษณะสุสาน ฌาปนสถาน</t>
  </si>
  <si>
    <t>การตรวจสอบสถานที่เลี้ยงสัตว์ และปล่อยสัตว์</t>
  </si>
  <si>
    <t>รณรงค์ กำจัดและทำลายแหล่งลูกน้ำยุงลาย</t>
  </si>
  <si>
    <t>ร้อยละของนักเรียนมีภูมิคุ้มกันยาเสพติด</t>
  </si>
  <si>
    <t>รหัส 1300020-07199-3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</si>
  <si>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</si>
  <si>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</si>
  <si>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</si>
  <si>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</si>
  <si>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</si>
  <si>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</si>
  <si>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</si>
  <si>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</si>
  <si>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</si>
  <si>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</si>
  <si>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</si>
  <si>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</si>
  <si>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</si>
  <si>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</si>
  <si>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</si>
  <si>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</si>
  <si>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</si>
  <si>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</si>
  <si>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</si>
  <si>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</si>
  <si>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</si>
  <si>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</si>
  <si>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</si>
  <si>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</si>
  <si>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</si>
  <si>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</si>
  <si>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</si>
  <si>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</si>
  <si>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 xml:space="preserve">งานบริหารทั่วไปฝ่ายโยธา 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</si>
  <si>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</si>
  <si>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</si>
  <si>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</si>
  <si>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</si>
  <si>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</si>
  <si>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</si>
  <si>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</si>
  <si>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ค่าใช้จ่ายโครงการกรุงเทพฯ เมืองอาหารปลอดภัย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</si>
  <si>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</si>
  <si>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</si>
  <si>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</si>
  <si>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</si>
  <si>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</si>
  <si>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</si>
  <si>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</si>
  <si>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</si>
  <si>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</si>
  <si>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</si>
  <si>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</si>
  <si>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</si>
  <si>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</si>
  <si>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</si>
  <si>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</si>
  <si>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</si>
  <si>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</si>
  <si>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</si>
  <si>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</si>
  <si>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</si>
  <si>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</si>
  <si>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</si>
  <si>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</si>
  <si>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</si>
  <si>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</si>
  <si>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</si>
  <si>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</si>
  <si>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</si>
  <si>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</si>
  <si>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</si>
  <si>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</si>
  <si>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</si>
  <si>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</si>
  <si>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</si>
  <si>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</si>
  <si>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</si>
  <si>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</si>
  <si>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</si>
  <si>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</si>
  <si>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</si>
  <si>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</si>
  <si>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</si>
  <si>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</si>
  <si>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</si>
  <si>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</si>
  <si>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</si>
  <si>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</si>
  <si>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</si>
  <si>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</si>
  <si>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</si>
  <si>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</si>
  <si>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</si>
  <si>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</si>
  <si>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</si>
  <si>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</si>
  <si>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</si>
  <si>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</si>
  <si>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</si>
  <si>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</si>
  <si>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1.1.1 ค่าตอบแทน </t>
  </si>
  <si>
    <t>ค่าอาหารทำการนอกเวลา</t>
  </si>
  <si>
    <t>1.1.2 ค่าใช้สอย</t>
  </si>
  <si>
    <t>ค่าซ่อมแซมยานพาหนะ</t>
  </si>
  <si>
    <t>ค่าซ่อมแซมครุภัณฑ์</t>
  </si>
  <si>
    <t xml:space="preserve">1.2 ค่าสาธารณูปโภค		</t>
  </si>
  <si>
    <t>ค่าไฟฟ้า</t>
  </si>
  <si>
    <t>2. งบลงทุน</t>
  </si>
  <si>
    <t>05101-3</t>
  </si>
  <si>
    <t>05101-4</t>
  </si>
  <si>
    <t>05105-1</t>
  </si>
  <si>
    <t>05198-2</t>
  </si>
  <si>
    <t>4. งบรายจ่ายอื่น</t>
  </si>
  <si>
    <t>07103-1</t>
  </si>
  <si>
    <t>07110-1</t>
  </si>
  <si>
    <t>07199-1</t>
  </si>
  <si>
    <t>ค่าไปรษณีย์</t>
  </si>
  <si>
    <t>05198-1</t>
  </si>
  <si>
    <t>เก้าอี้เหล็กหมุนมีพนักพิง มีเท้าแขน
แบบปรับระดับได้ 2 ตัว</t>
  </si>
  <si>
    <t>ค่าวัสดุในการรักษาความสะอาด</t>
  </si>
  <si>
    <t>ค่าวัสดุป้องกันอุบัติภัย</t>
  </si>
  <si>
    <t>ค่าเครื่องแบบชุดปฏิบัติงาน</t>
  </si>
  <si>
    <t>07199-2</t>
  </si>
  <si>
    <t>ค่าใช้จ่ายในการบำรุงรักษา ปรับปรุงและเพิ่มพื้นที่สีเขียว</t>
  </si>
  <si>
    <t>ค่าเบี้ยประชุม</t>
  </si>
  <si>
    <t>05129-13</t>
  </si>
  <si>
    <t>รถตักหน้าขุดหลัง ชนิดขับเคลื่อน 4 ล้อ 1 คัน</t>
  </si>
  <si>
    <t>05313-6</t>
  </si>
  <si>
    <t>07123-1</t>
  </si>
  <si>
    <t>07199-9</t>
  </si>
  <si>
    <t>ค่าใช้จ่ายโครงการมหกรรมของดีกลุ่มเขตกรุงธนใต้</t>
  </si>
  <si>
    <t>07102-1</t>
  </si>
  <si>
    <t>07199-10</t>
  </si>
  <si>
    <t>ค่าใช้จ่ายในการอบรมวิชาชีพเสริมรายได้</t>
  </si>
  <si>
    <t>07199-11</t>
  </si>
  <si>
    <t>07199-12</t>
  </si>
  <si>
    <t>ค่าใช้จ่ายโครงการรู้ใช้ รู้เก็บ คนกรุงเทพฯ ชีวิตมั่นคง</t>
  </si>
  <si>
    <t>07199-13</t>
  </si>
  <si>
    <t xml:space="preserve">ค่าใช้จ่ายในการจ้างงานคนพิการเพื่อปฏิบัติงาน
</t>
  </si>
  <si>
    <t>07199-3</t>
  </si>
  <si>
    <t>07199-5</t>
  </si>
  <si>
    <t>07199-6</t>
  </si>
  <si>
    <t>ค่าใช้จ่ายในการจัดกิจกรรมการออกกำลังกาย</t>
  </si>
  <si>
    <t>07199-7</t>
  </si>
  <si>
    <t>07199-8</t>
  </si>
  <si>
    <t>07199-4</t>
  </si>
  <si>
    <t>ค่าใช้จ่ายโครงการกรุงเทพมหานครเขตปลอดบุหรี่</t>
  </si>
  <si>
    <t>ค่านิตยภัต</t>
  </si>
  <si>
    <t>05304-31</t>
  </si>
  <si>
    <t>05304-34</t>
  </si>
  <si>
    <t>05304-35</t>
  </si>
  <si>
    <t>3. งบเงินอุดหนุน</t>
  </si>
  <si>
    <t>06104-1</t>
  </si>
  <si>
    <t>ทุนอาหารกลางวันนักเรียน</t>
  </si>
  <si>
    <t>06199-1</t>
  </si>
  <si>
    <t>07109-1</t>
  </si>
  <si>
    <t>07124-1</t>
  </si>
  <si>
    <t>07125-1</t>
  </si>
  <si>
    <t>07126-1</t>
  </si>
  <si>
    <t>ค่าใช้จ่ายโครงการเกษตรปลอดสารพิษ</t>
  </si>
  <si>
    <t>ค่าใช้จ่ายในการประชุมครู</t>
  </si>
  <si>
    <t>ค่าใช้จ่ายในการส่งเสริมกีฬานักเรียนสังกัดกรุงเทพมหานคร</t>
  </si>
  <si>
    <t>07199-14</t>
  </si>
  <si>
    <t>ค่าใช้จ่ายโครงการภาษาอังกฤษเพื่อทักษะชีวิต</t>
  </si>
  <si>
    <t>ค่าใช้จ่ายในการสอนภาษาจีน</t>
  </si>
  <si>
    <t>ค่าใช้จ่ายในการเปิดโลกกว้างสร้างเส้นทางสู่อาชีพ</t>
  </si>
  <si>
    <t>ค่าใช้จ่ายโครงการว่ายน้ำเป็น เล่นน้ำได้ปลอดภัย</t>
  </si>
  <si>
    <t>07101-1</t>
  </si>
  <si>
    <t>07101-2</t>
  </si>
  <si>
    <t>ค่า
สาธารณูปโภค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</si>
  <si>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</si>
  <si>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</si>
  <si>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</si>
  <si>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</si>
  <si>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</si>
  <si>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</si>
  <si>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</si>
  <si>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</si>
  <si>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</si>
  <si>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ซ่อมแซมผิวจราจรด้วยแอสฟัลต์,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</si>
  <si>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</si>
  <si>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</si>
  <si>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และผู้ด้วยโอกาส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</si>
  <si>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</si>
  <si>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</si>
  <si>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จัดกิจกรรมรณรงค์ป้องกันการสูบบุหรี่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</si>
  <si>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</si>
  <si>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 xml:space="preserve">        สำนักงานเขตบางแค มีพันธกิจหลักในการพัฒนาปรับปรุงการให้บริการของหน่วยงานให้ตรงตามความต้องการ</t>
  </si>
  <si>
    <t>ของประชาชนผู้รับบริการ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</t>
  </si>
  <si>
    <t>คัดแยกขยะมูลฝอยที่แหล่งกำเนิดเป็นการจัดการขยะ ตั้งแต่ต้นทางให้เกิดการลดปริมาณขยะ และใช้ทรัพยากรอย่างคุ้มค่า</t>
  </si>
  <si>
    <t>ปรับปรุงและฟื้นฟูแหล่งท่องเที่ยง ในพื้นที่เขต และจัดกิจกรรมส่งเสริมการท่องเที่ยว สำนักงานเขตมีอำนาจหน้าที่เกี่ยวกับ</t>
  </si>
  <si>
    <t xml:space="preserve">การปกครอง การทะเบียน การจัดให้มีและบำรุงรักษาทางบก ทางน้ำ และทางระบายน้ำ การจัดให้มีและควบคุมตลาด </t>
  </si>
  <si>
    <t>ท่าเทียบเรือ ท่าข้าม และที่จอดรถ การสาธารณูปโภคและการก่อสร้างอื่นๆ การสาธารณูปการ  การส่งเสริม และ</t>
  </si>
  <si>
    <t>การประกอบอาชีพ การส่งเสริมการลงทุน การส่งเสริมการท่องเที่ยว การจัดการศึกษา การพัฒนาคุณภาพชีวิต การบำรุง</t>
  </si>
  <si>
    <t>รักษาศิลปะ จารีตประเพณี ภูมิปัญญาท้องถิ่น และวัฒนธรรมอันดีของท้องถิ่น การจัดให้มีพิพิธภัณฑ์ การปรับปรุง</t>
  </si>
  <si>
    <t>แหล่งชุมชนแออัด และการจัดการเกี่ยวกับที่อยู่อาศัย การจัดให้มีและบำรุงรักษาสถานที่พักผ่อนหย่อนใจ การส่งเสริมกีฬา</t>
  </si>
  <si>
    <t xml:space="preserve">การมีส่วนร่วมของราษฎร การรักษาความสะอาดและความเป็นระเบียบเรียบร้อย และการอนามัย โรงมหรสพ </t>
  </si>
  <si>
    <t>การออกกำลังกายเพื่อสุขภาพ การส่งเสริมประชาธิปไตย ความเสมอภาค และสิทธิเสรีภาพของประชาชน การส่งเสริม</t>
  </si>
  <si>
    <t>และสาธารณสถานอื่นๆ การคุ้มครอง ดูแลบำรุงรักษา และการใช้ประโยชน์ที่ดิน การจัดเก็บรายได้ การบังคับการให้เป็นไป</t>
  </si>
  <si>
    <t>ตามข้อบัญญัติกรุงเทพมหานครหรือกฎหมายอื่นที่กำหนดให้เป็นอำนาจหน้าที่ของกรุงเทพมหนคร</t>
  </si>
  <si>
    <t xml:space="preserve">เป็นธรรม มีความสะดวก และปลอดภัยในชีวิต  </t>
  </si>
  <si>
    <t xml:space="preserve">ผลสัมฤทธิ์ : ประชาชนในพื้นที่มีคุณภาพชีวิตที่ดี ได้รับบริการอย่างทั่วถึง </t>
  </si>
  <si>
    <t>- การปรับปรุง ซ่อมแซม ถนน ตรอก ซอย สะพานและสิ่งสาธารณประโยชน์</t>
  </si>
  <si>
    <t xml:space="preserve">  ที่อยู่ในความรับผิดชอบของสำนักงานเขตเพื่อความปลอดภัยในชีวิต</t>
  </si>
  <si>
    <t xml:space="preserve">  และทรัพย์สินของประชาชน</t>
  </si>
  <si>
    <t>- จำนวนประชาชนในพื้นที่ที่ได้รับเงินสวัสดิการจากงบประมาณ</t>
  </si>
  <si>
    <t xml:space="preserve">  ของกรุงเทพมหานคร</t>
  </si>
  <si>
    <t>- จำนวนนักเรียนที่ได้รับการศึกษาในโรงเรียนสังกัดกรุงเทพมหานคร</t>
  </si>
  <si>
    <t xml:space="preserve">  ประจำปีการศึกษา</t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</si>
  <si>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</si>
  <si>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</si>
  <si>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</si>
  <si>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        </t>
  </si>
  <si>
    <t>1.1.3 ค่าวัสดุ</t>
  </si>
  <si>
    <t xml:space="preserve">4. ค่าตอบแทน ใช้สอยและวัสดุ	</t>
  </si>
  <si>
    <t>ค่าครุภัณฑ์</t>
  </si>
  <si>
    <t>ค่าครุภัณฑ์ ที่ดินและสิ่งก่อสร้าง</t>
  </si>
  <si>
    <t xml:space="preserve"> ค่าอาหารทำการนอกเวลา</t>
  </si>
  <si>
    <t>(จอแสดงภาพขนาดไม่น้อยกว่า 19 นิ้ว)</t>
  </si>
  <si>
    <t>พร้อมโปรแกรมระบบปฏิบัติการ (OS) แบบ GGWA</t>
  </si>
  <si>
    <t>3. งบรายจ่ายอื่น</t>
  </si>
  <si>
    <t>ค่าใช้จ่ายในการสัมมนาเพื่อการพัฒนาองค์กร</t>
  </si>
  <si>
    <t>ค่าใช้จ่ายเกี่ยวกับการสนับสนุนกิจการอาสาสมัคร</t>
  </si>
  <si>
    <t>ป้องกันภัยฝ่ายพลเรือน</t>
  </si>
  <si>
    <t>ค่าใช้จ่ายโครงการอาสาสมัครกรุงเทพมหานคร</t>
  </si>
  <si>
    <t>โครงการอาสาสมัครกรุงเทพมหานครด้านการป้องกันและแก้ไขปัญหายาและสารเสพติด</t>
  </si>
  <si>
    <t>เครื่องคอมพิวเตอร์โน้ตบุ๊ก สำหรับงานสำนักงาน</t>
  </si>
  <si>
    <t xml:space="preserve">พร้อมโปรแกรมระบบปฏิบัติการ (OS) แบบ GGWA </t>
  </si>
  <si>
    <t xml:space="preserve">เครื่องคอมพิวเตอร์ สำหรับงานสำนักงาน </t>
  </si>
  <si>
    <t>ที่มีลิขสิทธิ์ถูกต้องตามกฎหมาย 4 เครื่อง</t>
  </si>
  <si>
    <t>ชนิด Network แบบที่ 1 (28 หน้า/นาที) 1 เครื่อง</t>
  </si>
  <si>
    <t>ส่วนใหญ่เป็นค่าวัสดุน้ำมันเชื้อเพลิงและน้ำมันหล่อลื่น</t>
  </si>
  <si>
    <t>ค่าวัสดุ</t>
  </si>
  <si>
    <t>2. งบรายจ่ายอื่น</t>
  </si>
  <si>
    <t>(1) ค่าใช้จ่ายโครงการอาสาสมัครชักลากมูลฝอยในชุมชน</t>
  </si>
  <si>
    <t>(2) ค่าใช้จ่ายในการส่งเสริมการแปรรูปมูลฝอยอินทรีย์</t>
  </si>
  <si>
    <t xml:space="preserve">    เพื่อนำมาใช้ประโยชน์</t>
  </si>
  <si>
    <t>1. ค่าใช้สอย</t>
  </si>
  <si>
    <t>2. ค่าวัสดุ</t>
  </si>
  <si>
    <t>ส่วนใหญ่เป็นค่าซ่อมแซมยานพาหนะ ค่าซ่อมแซมครุภัณฑ์</t>
  </si>
  <si>
    <t>ค่าที่ดินและสิ่งก่อสร้าง</t>
  </si>
  <si>
    <t>จากถนนพุทธมณฑลสาย 2 ถึงถนนกาญจนาภิเษก</t>
  </si>
  <si>
    <t xml:space="preserve"> -</t>
  </si>
  <si>
    <t>หรือ LED ขาวดำ 1 เครื่อง</t>
  </si>
  <si>
    <t>แบบตั้งพื้นหรือแบบแขวน (ระบบ Inverter)</t>
  </si>
  <si>
    <t>ขนาด 18,000 บีทียู 1 เครื่อง</t>
  </si>
  <si>
    <t>ขนาด 24,000 บีทียู 2 เครื่อง</t>
  </si>
  <si>
    <t>ชนิด Network แบบที่ 1 (28 หน้า/นาที) 2 เครื่อง</t>
  </si>
  <si>
    <t xml:space="preserve">ทุบรื้อสะพานทางเดิน ค.ส.ล. ของเดิมพร้อมขนทิ้ง </t>
  </si>
  <si>
    <t>เนื้อที่ประมาณ 1,520 ตร.ม.</t>
  </si>
  <si>
    <t xml:space="preserve"> - </t>
  </si>
  <si>
    <t xml:space="preserve">สร้างสะพานทางเดิน ค.ส.ล. กว้าง 1.40 ม. </t>
  </si>
  <si>
    <t>ตามแบบ ขบค.สพ.15-6 ยาวประมาณ 1,216 ม.</t>
  </si>
  <si>
    <t xml:space="preserve">ติดตั้งราวเหล็กกันตก ตามแบบ ขบค.1/2556 </t>
  </si>
  <si>
    <t>ยาวประมาณ 1,140 ม.</t>
  </si>
  <si>
    <t>คณะกรรมการชุมชน</t>
  </si>
  <si>
    <t>ด้านพัฒนาสังคม</t>
  </si>
  <si>
    <t>ถ่ายทอดเทคโนโลยีการเกษตร</t>
  </si>
  <si>
    <t>วัฒนธรรมประเพณี</t>
  </si>
  <si>
    <t>(10)</t>
  </si>
  <si>
    <t>ค่าใช้จ่ายในการจัดงานวันสำคัญอนุรักษ์สืบสาน</t>
  </si>
  <si>
    <t>ค่าใช้จ่ายในการดำเนินงานศูนย์บริการและ</t>
  </si>
  <si>
    <t>ค่าใช้จ่ายศูนย์ประสานงานธนาคารสมอง</t>
  </si>
  <si>
    <t>ค่าใช้จ่ายในการจ้างอาสาสมัครเจ้าหน้าที่ปฏิบัติงาน</t>
  </si>
  <si>
    <t>ค่าใช้จ่ายในการสนับสนุนการดำเนินงานของ</t>
  </si>
  <si>
    <t>(1)</t>
  </si>
  <si>
    <t>(2)</t>
  </si>
  <si>
    <t>(6)</t>
  </si>
  <si>
    <t>(3)</t>
  </si>
  <si>
    <t>(4)</t>
  </si>
  <si>
    <t>(5)</t>
  </si>
  <si>
    <t>(7)</t>
  </si>
  <si>
    <t>(8)</t>
  </si>
  <si>
    <t>(9)</t>
  </si>
  <si>
    <t>ค่าใช้จ่ายในการส่งเสริมกิจการสภาเด็กและเยาวชน</t>
  </si>
  <si>
    <t>กรุงเทพมหานคร</t>
  </si>
  <si>
    <t>(11)</t>
  </si>
  <si>
    <t>(12)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</si>
  <si>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</si>
  <si>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</si>
  <si>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 xml:space="preserve">1. ค่าตอบแทน </t>
  </si>
  <si>
    <t>2.  ค่าใช้สอย</t>
  </si>
  <si>
    <t>3. ค่าวัสดุ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</si>
  <si>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</si>
  <si>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</si>
  <si>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โครงการกรุงเทพฯ เมืองอาหารปลอดภัย </t>
  </si>
  <si>
    <t xml:space="preserve">โครงการกรุงเทพมหานครเขตปลอดบุหรี่ </t>
  </si>
  <si>
    <t>ส่วนใหญ่เป็นค่าจ้างเหมาดูแลทรัพย์สินและรักษาความปลอดภัย</t>
  </si>
  <si>
    <t>ค่าซ่อมแซมโรงเรียน และค่าจ้างเหมาบริษัทเอกชนทำความสะอาด</t>
  </si>
  <si>
    <t>ในโรงเรียนสังกัดกรุงเทพมหานคร ฯลฯ</t>
  </si>
  <si>
    <t xml:space="preserve"> </t>
  </si>
  <si>
    <t>ค่าไฟฟ้า ค่าน้ำประปา  ค่าโทรศัพท์ ค่าโทรศัพท์เคลื่อนที่</t>
  </si>
  <si>
    <t>แผนงานบูรณาการพัฒนาคุณภาพชีวิตกลุ่มเปราะบางในพื้นที่กรุงเทพมหานคร</t>
  </si>
  <si>
    <t>(13)</t>
  </si>
  <si>
    <t>(14)</t>
  </si>
  <si>
    <t>(15)</t>
  </si>
  <si>
    <t>(16)</t>
  </si>
  <si>
    <t>(17)</t>
  </si>
  <si>
    <t>(18)</t>
  </si>
  <si>
    <t>ค่าใช้จ่ายในการพัฒนาคุณภาพการดำเนินงาน</t>
  </si>
  <si>
    <t>ศูนย์วิชาการเขต</t>
  </si>
  <si>
    <t>ค่าใช้จ่ายในการจัดประชุมสัมมนาคณะกรรมการ</t>
  </si>
  <si>
    <t>สถานศึกษาขั้นพื้นฐานโรงเรียนสังกัดกรุงเทพมหานคร</t>
  </si>
  <si>
    <t>ค่าใช้จ่ายในการสัมมนาประธานกรรมการเครือข่าย</t>
  </si>
  <si>
    <t>ผู้ปกครองเพื่อพัฒนาโรงเรียนสังกัดกรุงเทพมหานคร</t>
  </si>
  <si>
    <t>ค่าใช้จ่ายในการส่งเสริมสนับสนุนให้นักเรียน</t>
  </si>
  <si>
    <t>สร้างสรรค์ผลงานเพื่อการเรียนรู้</t>
  </si>
  <si>
    <t>ค่าใช้จ่ายในการเสริมสร้างศักยภาพของเด็กและเยาวชน</t>
  </si>
  <si>
    <t xml:space="preserve">เพื่อคุณภาพชีวิตที่ดีในพื้นที่กรุงเทพมหานคร </t>
  </si>
  <si>
    <t xml:space="preserve">ตามพระราชดำริสมเด็จพระกนิษฐาธิราชเจ้า </t>
  </si>
  <si>
    <t>กรมสมเด็จพระเทพรัตนราชสุดาฯ สยามบรมราชกุมารี</t>
  </si>
  <si>
    <t>ค่าใช้จ่ายในการพัฒนาคุณภาพเครือข่ายโรงเรียน</t>
  </si>
  <si>
    <t>สังกัดกรุงเทพมหานคร</t>
  </si>
  <si>
    <t xml:space="preserve">ค่าใช้จ่ายตามโครงการเรียนฟรี เรียนดีอย่างมีคุณภาพ </t>
  </si>
  <si>
    <t>โรงเรียนสังกัดกรุงเทพมหานคร</t>
  </si>
  <si>
    <t>ค่าใช้จ่ายในการอนุรักษ์พันธุกรรมพืชอันเนื่องมาจาก</t>
  </si>
  <si>
    <t>ค่าใช้จ่ายในพิธีทบทวนคำปฏิญาณและสวนสนาม</t>
  </si>
  <si>
    <t>ลูกเสือกรุงเทพมหานคร</t>
  </si>
  <si>
    <t>ค่าใช้จ่ายในพิธีปฏิญาณตนและสวนสนาม</t>
  </si>
  <si>
    <t>ยุวกาชาดกรุงเทพมหานคร</t>
  </si>
  <si>
    <t>ปรับปรุงอาคารสัมฤทธิ์วนิชชา (อาคาร 5)</t>
  </si>
  <si>
    <t>รื้อฝ้าเพดานเดิม พื้นที่ประมาณ 528 ตร.ม.</t>
  </si>
  <si>
    <t>ทาสีฝ้าเพดาน พื้นที่ประมาณ 528 ตร.ม.</t>
  </si>
  <si>
    <t>ปรับปรุงหลังคาอาคาร 2</t>
  </si>
  <si>
    <t>รื้อแผ่นกระเบื้องหลังคาเดิม จำนวน 280 แผ่น</t>
  </si>
  <si>
    <t>มุงหลังคาแผ่นเหล็กรีดลอนกรุฉนวน PU โฟม</t>
  </si>
  <si>
    <t>ปรับปรุงหลังคาอาคาร 3</t>
  </si>
  <si>
    <t>รื้อแผ่นกระเบื้องหลังคาเดิม จำนวน 360 แผ่น</t>
  </si>
  <si>
    <t>รื้อฝ้าเพดานเดิม พื้นที่ประมาณ 340 ตร.ม.</t>
  </si>
  <si>
    <t>ทาสีฝ้าเพดาน พื้นที่ประมาณ 340 ตร.ม.</t>
  </si>
  <si>
    <t>ถอดโคมไฟพร้อมนำไปติดตั้งใหม่ จำนวน 37 จุด</t>
  </si>
  <si>
    <t xml:space="preserve">ติดตั้งฝ้าเพดานแผ่นไฟเบอร์ซีเมนต์ </t>
  </si>
  <si>
    <t>พื้นที่ประมาณ 528 ตร.ม.</t>
  </si>
  <si>
    <t>จำนวน 65 ท่อน</t>
  </si>
  <si>
    <t>จำนวน 20 ท่อน</t>
  </si>
  <si>
    <t>จำนวน 84 ท่อน</t>
  </si>
  <si>
    <t>จำนวน 24 ท่อน</t>
  </si>
  <si>
    <t>(1) ปรับปรุงโรงเรียนวัดบุณยประดิษฐ์</t>
  </si>
  <si>
    <t>(2) ปรับปรุงโรงเรียนบางเชือกหนัง</t>
  </si>
  <si>
    <t>ปรับปรุงห้องน้ำอาคาร 3</t>
  </si>
  <si>
    <t>รื้อผนังเพื่อฝังท่อประปา พื้นที่ประมาณ 40 ตร.ม.</t>
  </si>
  <si>
    <t>ติดตั้งสายชำระสเตนเลส จำนวน 16 ชุด</t>
  </si>
  <si>
    <t>ทุบรื้อผนังเดิม พื้นที่ประมาณ 22 ตร.ม.</t>
  </si>
  <si>
    <t>ครุภัณฑ์</t>
  </si>
  <si>
    <t>เปลี่ยนโถส้วมชนิดนั่งราบแบบมีถังเก็บน้ำ</t>
  </si>
  <si>
    <t>ห้องน้ำอาคาร 3 จำนวน 16 ชุด</t>
  </si>
  <si>
    <t xml:space="preserve">ปรับปรุงห้องดนตรีสากล ขนาด 6.00x16.00 ม. </t>
  </si>
  <si>
    <t>อาคาร 3 ชั้น 5 จำนวน 1 ห้อง</t>
  </si>
  <si>
    <t xml:space="preserve">กรุผนังไฟเบอร์ซีเมนต์พร้อมฉนวนกันเสียงใยแก้ว </t>
  </si>
  <si>
    <t>POLYESTER FIBER (ตามแบบ ขบค.3/2566)</t>
  </si>
  <si>
    <t>พื้นที่ประมาณ 160 ตร.ม.</t>
  </si>
  <si>
    <t>(3) ปรับปรุงโรงเรียนคลองหนองใหญ่</t>
  </si>
  <si>
    <t>ก่อสร้างรั้วคอนกรีต</t>
  </si>
  <si>
    <t>ปรับปรุงห้องน้ำอาคาร 2 และ 4</t>
  </si>
  <si>
    <t>พื้นที่ประมาณ 290 ตร.ม.</t>
  </si>
  <si>
    <t>ติดตั้งสายชำระสเตนเลส จำนวน 26 ชุด</t>
  </si>
  <si>
    <t xml:space="preserve">เปลี่ยนฝาตะแกรงเหล็กชุปกัลวาไนส์ </t>
  </si>
  <si>
    <t>ขนาด 0.35x1.00 ม. จำนวน 50 อัน</t>
  </si>
  <si>
    <t xml:space="preserve">ชดใช้เงินยืมเงินสะสมปี 2564 เพื่อทดรองจ่ายเป็นเงินเดือน
</t>
  </si>
  <si>
    <t>และค่าจ้างประจำ ค่าจ้างชั่วคราว และเงินอื่นที่เบิกจ่าย</t>
  </si>
  <si>
    <t>ในลักษณะเดียวกัน สำหรับงวดเดือนกรกฎาคม 2564</t>
  </si>
  <si>
    <t>ชดใช้เงินยืมเงินสะสมปี 2564 เพื่อทดรองจ่ายเป็นเงินเดือน</t>
  </si>
  <si>
    <r>
      <t xml:space="preserve">วัตถุประสงค์ : </t>
    </r>
    <r>
      <rPr>
        <sz val="16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</t>
    </r>
  </si>
  <si>
    <t>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</t>
  </si>
  <si>
    <t>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</si>
  <si>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ปลอดอาชญากรรมและ</t>
    </r>
  </si>
  <si>
    <t xml:space="preserve">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</si>
  <si>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อบรมเพื่อพัฒนาศักยภาพอาสาสมัครกรุงเทพมหานครเฝ้าระวังภัยและยาเสพติดรายเดิมและรายใหม่เพิ่มขึ้นชุมชนละ 1 คน</t>
    </r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</si>
  <si>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</si>
  <si>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t>ร้อยละของชุมชนที่มีอาสาสมัครดำเนินการป้องกัน</t>
  </si>
  <si>
    <t>และแก้ไขปัญหายาเสพติด</t>
  </si>
  <si>
    <t>สมาชิกสภากรุงเทพมหานคร  และกรรมการชุมชน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</si>
  <si>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</t>
    </r>
  </si>
  <si>
    <t>หน่วยเลือกตั้ง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ผู้ว่าราชการกรุงเทพมหานคร</t>
  </si>
  <si>
    <t>ความพึงพอใจผู้รับบริการทะเบียนในระดับมาก-</t>
  </si>
  <si>
    <t>มากที่สุด</t>
  </si>
  <si>
    <t>ความพึงพอใจผู้รับบริการจุดเดียวเบ็ดเสร็จ</t>
  </si>
  <si>
    <t>ในระดับมาก-มากที่สุด</t>
  </si>
  <si>
    <t>การจัดทำและปรับปรุงทะเบียนประวัติบุคคล</t>
  </si>
  <si>
    <t>ที่มิได้มีสัญชาติไทย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</si>
  <si>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และรายงานการเงินการคลังและรายงานผลการดำเนินงานภาครัฐตามมาตรฐาน</t>
    </r>
  </si>
  <si>
    <t>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และสังเคราะห์ข้อมูลการเงินการคลังงบประมาณเพื่อประกอบการวางแผนและตัดสินใจของ</t>
  </si>
  <si>
    <t>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การรับและ</t>
  </si>
  <si>
    <t>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</t>
  </si>
  <si>
    <t xml:space="preserve">ทรัพย์สินหรือบริการที่จำเป็น ถูกต้องตามระเบียบ และคลังพัสดุกลางสำหรับเบิกจ่ายพัสดุให้แก่หน่วยงานต่าง ๆ </t>
  </si>
  <si>
    <t>จัดทำรายงานงบเดือนส่ง สตง. และสำนักงาน</t>
  </si>
  <si>
    <t>ตรวจสอบภายใน</t>
  </si>
  <si>
    <t xml:space="preserve">ให้คำปรึกษา แนะนำ เกี่ยวกับการเงิน การคลัง </t>
  </si>
  <si>
    <t xml:space="preserve">โดยจัดให้มีการจัดเก็บภาษีที่ดินและสิ่งปลูกสร้าง ภาษีโรงเรือนและที่ดิน ภาษีบำรุงท้องที่ ภาษีป้าย อากรที่กฎหมายกำหนด ตลอดจนจัดเก็บค่าตอบแทน </t>
  </si>
  <si>
    <t>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</si>
  <si>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เพื่อจัดหารายได้นำส่งคลังกรุงเทพมหานครตามเป้าหมาย อย่างมีประสิทธิภาพ ทั่วถึงและเป็นธรรม ภายใต้กรอบที่กฎหมายกำหนด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</si>
  <si>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</t>
    </r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</si>
  <si>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</si>
  <si>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t xml:space="preserve">ออกหนังสือเตือนผู้ค้างยื่น </t>
  </si>
  <si>
    <t>ภาษีบำรุงท้องที่/ภาษีโรงเรือนและที่ดิน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</si>
  <si>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เพื่อให้การดำเนินงานภายในฝ่ายรักษาความสะอาดและสวนสาธารณะโดยรวม ได้รับการสนับสนุนให้ประสบความสำเร็จ อย่างมีประสิทธิภาพ</t>
    </r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</si>
  <si>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</t>
    </r>
  </si>
  <si>
    <t>ส่วนราชการอื่น, จัดประชุม, ดูแลยานพาหนะ</t>
  </si>
  <si>
    <t>ประสานงานและร่วมปฏิบัติงานกับหน่วยงานหรือ</t>
  </si>
  <si>
    <t>องค์กรอื่น</t>
  </si>
  <si>
    <t>โดยจัดให้มีการอำนวยการ ประสานงาน สนับสนุนการบริหารงานทั่วไป</t>
  </si>
  <si>
    <t>ความพึงพอใจผู้สัญจรในพื้นที่ระดับมาก-มากที่สุด</t>
  </si>
  <si>
    <t>ความพึงพอใจผู้รับบริการขนถ่ายสิ่งปฏิกูลในระดับ</t>
  </si>
  <si>
    <t>มาก-มากที่สุด</t>
  </si>
  <si>
    <t>ความพึงพอใจผู้ใช้บริการ ดูดไขมัน ในระดับ</t>
  </si>
  <si>
    <t>ประดับตกแต่งถนนต้อนรับอาคันตุกะและในวันสำคัญต่างๆ ให้บริการตัดแต่งต้นไม้แก่ประชาชน ส่วนราชการที่ร้องขอ โดยคิดจัดเก็บค่าบริการ</t>
  </si>
  <si>
    <r>
      <t xml:space="preserve">วัตถุประสงค์ : </t>
    </r>
    <r>
      <rPr>
        <sz val="16"/>
        <rFont val="TH SarabunPSK"/>
        <family val="2"/>
      </rPr>
      <t>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ให้เป็นไปอย่างมีประสิทธิภาพ</t>
    </r>
  </si>
  <si>
    <t>ตรวจสอบ/ดำเนินการแก้ไข</t>
  </si>
  <si>
    <t>ข้อร้องเรียน/ร้องทุกข์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</si>
  <si>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</t>
    </r>
  </si>
  <si>
    <t xml:space="preserve"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    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</si>
  <si>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</t>
    </r>
  </si>
  <si>
    <t>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เพื่อให้อาคารสาธารณะที่เข้าเกณฑ์ควบคุมมีมาตรฐานและความปลอดภัยตามที่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</si>
  <si>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</t>
    </r>
  </si>
  <si>
    <t xml:space="preserve"> ตรวจสอบที่สาธารณะ</t>
  </si>
  <si>
    <t>ตรวจสอบอาคารด้านความปลอดภัยอาคาร 9 ประเภท</t>
  </si>
  <si>
    <t>พิจารณาอนุญาตก่อสร้างอาคาร ดัดแปลง รื้อถอนอาคาร</t>
  </si>
  <si>
    <t>เชื่อมท่อเชื่อมทาง/ถมดิน/ขุดดิน</t>
  </si>
  <si>
    <t>พิจารณาอนุญาตตัดคันหินทางเท้า</t>
  </si>
  <si>
    <t xml:space="preserve">ซ่อมแซม บำรุงรักษา ป้าย บอกชื่อซอย คลอง </t>
  </si>
  <si>
    <t>ถนน และกระจกโค้ง และสัญญาณจราจ</t>
  </si>
  <si>
    <t xml:space="preserve">ซ่อมแซม บำรุงรักษา เครื่องจักรกล เครื่องสูบน้ำ </t>
  </si>
  <si>
    <t>ยานพาหนะ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</si>
  <si>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</t>
    </r>
  </si>
  <si>
    <t>ระบบบ่อสูบน้ำ ป้องกันน้ำท่วมและบำรุงรักษาระบบท่อระบายน้ำ</t>
  </si>
  <si>
    <t xml:space="preserve">ความพึงพอใจผู้ใช้ทางสัญจร/จุดอ่อนน้ำท่วม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</si>
  <si>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</si>
  <si>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 </t>
    </r>
  </si>
  <si>
    <t>และให้คำปรึกษา, สำรวจและเยี่ยมชุมชน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</si>
  <si>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: 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</si>
  <si>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 xml:space="preserve"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</t>
  </si>
  <si>
    <t>รวมทั้งส่งเสริมการออกกำลังกาย เล่นกีฬาและแหล่งค้นหาความรู้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</si>
  <si>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</t>
    </r>
  </si>
  <si>
    <t>กิจกรรมลานกีฬา, สอนแอโรบิค ,ศูนย์ส่งเสริมการบริหารเงินออมครอบครัว</t>
  </si>
  <si>
    <t>อนุมัติโครงการที่ขอใช้เงิน</t>
  </si>
  <si>
    <t>กองทุนหลักประกันสุขภาพกทม.</t>
  </si>
  <si>
    <t>ส่งเสริมการบริหารเงินออมครอบครัว</t>
  </si>
  <si>
    <t>และแก้ไขปัญหาหนี้สิน</t>
  </si>
  <si>
    <t>ร้อยละของผู้สูงอายุ คนพิการ และผู้ด้อยโอกาส</t>
  </si>
  <si>
    <t xml:space="preserve">ที่ได้รับสวัสดิการและการสงเคราะห์เพิ่มขึ้น </t>
  </si>
  <si>
    <t>เมื่อเทียบกับปีที่ผ่านมา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</si>
  <si>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</t>
    </r>
  </si>
  <si>
    <t xml:space="preserve"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สนับสนุนการบริหารจัดการของฝ่ายในส่วนที่เกี่ยวข้องกับงานธุรการทั่วไป </t>
  </si>
  <si>
    <t>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รวมถึงการจดทะเบียนสุนัขและออกบัตรประจำตัวสัตว์เลี้ยง</t>
  </si>
  <si>
    <t xml:space="preserve">งานการออก/ต่อใบอนุญาต/หนังสือรับรอง </t>
  </si>
  <si>
    <t>การแจ้งตาม พรบ.การสาธารณสุขและกฎหมาย</t>
  </si>
  <si>
    <t xml:space="preserve">ที่เกี่ยวข้อง รวมถึงการจดทะเบียนสุนัข </t>
  </si>
  <si>
    <t>และออกบัตรประจำตัวสัตว์เลี้ยง</t>
  </si>
  <si>
    <r>
      <t xml:space="preserve">กิจกรรมหลัก : </t>
    </r>
    <r>
      <rPr>
        <sz val="16"/>
        <rFont val="TH SarabunPSK"/>
        <family val="2"/>
      </rPr>
      <t xml:space="preserve"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</t>
    </r>
  </si>
  <si>
    <t>ดำเนินการบังคับใช้กฎหมายสาธารณสุขและสิ่งแวดล้อม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</si>
  <si>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</t>
    </r>
  </si>
  <si>
    <t xml:space="preserve">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ปรุงและและจำหน่ายอาหารที่ถูกสุขลักษณะ </t>
  </si>
  <si>
    <t>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</t>
  </si>
  <si>
    <t>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</t>
  </si>
  <si>
    <t>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</t>
  </si>
  <si>
    <t>ในแหล่งน้ำสาธารณะและประสานงานกับหน่วยงานที่เกี่ยวข้องในการดำเนินการแก้ไขปัญหาในแต่ละพื้นที่</t>
  </si>
  <si>
    <t xml:space="preserve">การตรวจสุขลักษณะสถานที่จำหน่ายอาหาร </t>
  </si>
  <si>
    <t>สถานที่สะสมอาหาร ตลาด แผงลอยจำหน่ายอาหาร</t>
  </si>
  <si>
    <t xml:space="preserve">การตรวจสอบความปลอดภัยด้านอาหาร </t>
  </si>
  <si>
    <t>(ตรวจคุณภาพอาหาร+เก็บตัวอย่างอาหาร</t>
  </si>
  <si>
    <t>ของกรุงเทพมหานคร)</t>
  </si>
  <si>
    <t>ส่งห้องแลป+ตรวจรับรองมาตรฐานอาหารปลอดภัย</t>
  </si>
  <si>
    <t>การตรวจสุขลักษณะสถานประกอบการที่เป็น</t>
  </si>
  <si>
    <t>อันตรายต่อสุขภาพใน 13 กลุ่ม กิจการ 146 ประเภท</t>
  </si>
  <si>
    <t>การตรวจสอบเฝ่าระวังด้านสิ่งแวดล้อมทั้งในภาวะปกติ</t>
  </si>
  <si>
    <t>และภาวะฉุกเฉิน เช่น สารเคมีรั่ว การทำงานผิดกฎหมาย</t>
  </si>
  <si>
    <t>การส่งเสริมความรู้ด้านอาชีวอนามัยและ</t>
  </si>
  <si>
    <t>ความปลอดภัยแก่ผู้ประกอบการ พนักงาน คนงาน</t>
  </si>
  <si>
    <t>ตรวจสอบ/ดำเนินการแก้ไขข้อร้องเรียน/เหตุรำคาญ</t>
  </si>
  <si>
    <t>พิจารณาออก/ต่ออายุ ใบอนุญาตจัดตั้งสถานที่</t>
  </si>
  <si>
    <t>จำหน่ายอาหาร สะสมอาหาร (พื้นที่เกิน 200 ตร.ม.)</t>
  </si>
  <si>
    <t>ที่เป็นอันตรายต่อสุขภาพ</t>
  </si>
  <si>
    <t>พิจารณาออก/ต่ออายุใบอนุญาตสถานประกอบกิจการ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</si>
  <si>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</t>
    </r>
  </si>
  <si>
    <t xml:space="preserve">(HealthyCity)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</t>
  </si>
  <si>
    <t>กลยุทธ์ที่ 1.5.11.1 ส่งเสริมการตรวจเฝ้าระวังคุณภาพอาหาร (ตามแผนฯ กทม. หน้า 72)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</si>
  <si>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เพื่อส่งเสริมให้</t>
    </r>
  </si>
  <si>
    <t>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</t>
  </si>
  <si>
    <t>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และดำเนินกิจกรรมพัฒนาตลาดสะอาดได้มาตรฐานอาหารปลอดภัย</t>
  </si>
  <si>
    <t>สถานประกอบการต้องปฏิบัติตามมาตรการป้องกันโรคติดเชื้อไวรัสโคโรนา 2019 (COVID-19)</t>
  </si>
  <si>
    <t>ร้อยละของตัวอย่างอาหารที่ได้รับการสุ่มตรวจ</t>
  </si>
  <si>
    <t>ไม่พบการปนเปื้อนเชื้อโรค</t>
  </si>
  <si>
    <t>ไม่พบการปนเปื้อนสารพิษ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</si>
  <si>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เพื่อลดความเสี่ยงในการแพร่โรค เหตุเดือดร้อนรำคาญและความไม่ปลอดภัยที่เกิดจากแมลงและสัตว์นำโรค รวมทั้งให้ประชาชนรู้จัก</t>
    </r>
  </si>
  <si>
    <t>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</si>
  <si>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</t>
    </r>
  </si>
  <si>
    <t xml:space="preserve">ประสานการฉีดวัคซีน/ทำหมัน/จับสุนัข,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</t>
  </si>
  <si>
    <t>ควบคุมการใช้ยานพาหนะ</t>
  </si>
  <si>
    <t>รณรงค์ป้องกันการติดเชื้อเอดส์และโรคติดต่อ</t>
  </si>
  <si>
    <t>ทางเพศสัมพันธ์</t>
  </si>
  <si>
    <t xml:space="preserve">ตรวจสอบ แนะนำ และประชาสัมพันธ์ </t>
  </si>
  <si>
    <t>เพื่อควบคุมโรคติดต่อตามสถานการณ์และ</t>
  </si>
  <si>
    <t>โรคอุบัติใหม่ และแก้ไขเรื่องร้องเรียน</t>
  </si>
  <si>
    <t>วัตถุประสงค์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</t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</si>
  <si>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</t>
  </si>
  <si>
    <t>และมีความเหมาะสม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</si>
  <si>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rPr>
        <b/>
        <sz val="16"/>
        <rFont val="TH SarabunPSK"/>
        <family val="2"/>
      </rPr>
      <t>กิจกรรมหลัก: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</t>
    </r>
  </si>
  <si>
    <t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</t>
  </si>
  <si>
    <r>
      <rPr>
        <b/>
        <sz val="16"/>
        <rFont val="TH SarabunPSK"/>
        <family val="2"/>
      </rPr>
      <t>วัตถุประสงค์:</t>
    </r>
    <r>
      <rPr>
        <sz val="16"/>
        <rFont val="TH SarabunPSK"/>
        <family val="2"/>
      </rPr>
      <t xml:space="preserve"> 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และติดตามประเมินผลการปฏิบัติหน้าที่ของฝ่ายการศึกษาให้เป็นไปอย่างมีประสิทธิภาพ</t>
    </r>
  </si>
  <si>
    <t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สนับสนุนการบริหารจัดการของฝ่ายในส่วนที่เกี่ยวข้องกับงานด้านธุรการตลอดจนเพื่อให้</t>
  </si>
  <si>
    <t>การดำเนินงานของสถานศึกษา มีคุณภาพได้มาตรฐานสอดคล้องกับนโยบายผู้บริหาร และเด็กที่มีอายุครบเกณฑ์ทุกคนเข้ารับการศึกษาตามที่กฎหมายกำหนด</t>
  </si>
  <si>
    <t>จัดประชุมภายในฝ่ายการศึกษาและโรงเรียนในสังกัด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</si>
  <si>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</t>
    </r>
  </si>
  <si>
    <t xml:space="preserve">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</t>
  </si>
  <si>
    <t xml:space="preserve">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</t>
  </si>
  <si>
    <t>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เพื่อบำรุงรักษาสถานศึกษา</t>
  </si>
  <si>
    <t>ให้อยู่ในสภาพที่ปลอดภัยและใช้งานได้อย่างเต็มประสิทธิภาพ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</si>
  <si>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</t>
    </r>
  </si>
  <si>
    <t>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</t>
  </si>
  <si>
    <t>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</t>
  </si>
  <si>
    <t>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งานป้องกันและบรรเทา</t>
  </si>
  <si>
    <t>สาธารณภัย งานด้านยาเสพติด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</si>
  <si>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เพื่อให้ถนนและพื้นที่สัญจรมีความสะอาด ปราศจากขยะมูลฝอย โดยจัดให้มีการกวาด ทำความสะอาดถนน บาทวิถี สะพานลอยคนเดิมข้าม</t>
    </r>
  </si>
  <si>
    <t>อุปกรณ์ประกอบถนน และป้ายต่าง ๆ อย่างสม่ำเสมอ ให้บริการกวาด ทำความสะอาดชุมชน ส่วนราชการตามร้องขอ</t>
  </si>
  <si>
    <t>โครงการตามแผนยุทธศาสตร์บูรณาการ</t>
  </si>
  <si>
    <t>โครงการตามแผนยุทธศาสตร์</t>
  </si>
  <si>
    <t>ค่าวัสดุสำนักงาน และค่าวัสดุยานพาหนะ ฯลฯ</t>
  </si>
  <si>
    <t>และค่าซ่อมแซมเครื่องคอมพิวเตอร์และอุปกรณ์ ฯลฯ</t>
  </si>
  <si>
    <t>ค่าเครื่องแบบชุดปฏิบัติงาน และค่าวัสดุสำนักงาน ฯลฯ</t>
  </si>
  <si>
    <t>ค่าวัสดุสำนักงาน และค่าวัสดุอุปกรณ์คอมพิวเตอร์  ฯลฯ</t>
  </si>
  <si>
    <t xml:space="preserve">ค่าเครื่องหมายสัญลักษณ์ของสถานศึกษา </t>
  </si>
  <si>
    <t>และค่าวัสดุอุปกรณ์การสอน (โครงการขยายโอกาสฯ) ฯลฯ</t>
  </si>
  <si>
    <t xml:space="preserve"> ค่าซ่อมแซมยานพาหนะ ค่าซ่อมแซมครุภัณฑ์</t>
  </si>
  <si>
    <t xml:space="preserve"> ค่าจ้างเหมาบริการเป็นรายบุคคล</t>
  </si>
  <si>
    <t xml:space="preserve"> และค่าวัสดุอุปกรณ์คอมพิวเตอร์ ฯลฯ</t>
  </si>
  <si>
    <t xml:space="preserve"> ค่าซ่อมแซมเครื่องคอมพิวเตอร์และอุปกรณ์</t>
  </si>
  <si>
    <t xml:space="preserve"> ค่าซ่อมแซมยานพาหนะ</t>
  </si>
  <si>
    <t xml:space="preserve"> ค่าซ่อมแซมครุภัณฑ์</t>
  </si>
  <si>
    <t xml:space="preserve"> ส่วนใหญ่เป็นค่าวัสดุน้ำมันเชื้อเพลิงและน้ำมันหล่อลื่น</t>
  </si>
  <si>
    <t xml:space="preserve"> ค่าวัสดุสำนักงาน และค่าวัสดุยานพาหนะ ฯลฯ</t>
  </si>
  <si>
    <t xml:space="preserve">  ค่าอาหารทำการนอกเวลา</t>
  </si>
  <si>
    <t xml:space="preserve"> ส่วนใหญ่เป็นค่าจ้างเหมาดูแลทรัพย์สินฯ</t>
  </si>
  <si>
    <t xml:space="preserve"> ค่าจ้างเหมาบริการเป็นรายบุคคล </t>
  </si>
  <si>
    <t xml:space="preserve"> และค่าจ้างทำความสะอาดอาคาร ฯลฯ</t>
  </si>
  <si>
    <t xml:space="preserve"> ส่วนใหญ่ค่าวัสดุน้ำมันเชื้อเพลิงและน้ำมันหล่อลื่น </t>
  </si>
  <si>
    <t xml:space="preserve"> ค่าวัสดุไฟฟ้า ประปา งานบ้าน งานครัว และงานสวน</t>
  </si>
  <si>
    <t xml:space="preserve"> และค่าวัสดุสำนักงาน ฯลฯ</t>
  </si>
  <si>
    <t xml:space="preserve"> ค่าไฟฟ้า ค่าน้ำประปา ค่าโทรศัพท์เคลื่อนที่</t>
  </si>
  <si>
    <t xml:space="preserve"> ส่วนใหญ่เป็นค่าจ้างเหมาบริการเป็นรายบุคคล</t>
  </si>
  <si>
    <t xml:space="preserve"> ค่าซ่อมแซมครุภัณฑ์ และค่าซ่อมแซมเครื่องคอมพิวเตอร์</t>
  </si>
  <si>
    <t xml:space="preserve"> และอุปกรณ์  ฯลฯ</t>
  </si>
  <si>
    <t xml:space="preserve"> ส่วนใหญ่เป็นค่าวัสดุสำนักงาน ค่าวัสดุน้ำมันเชื้อเพลิง</t>
  </si>
  <si>
    <t xml:space="preserve"> และน้ำมันหล่อลื่น และค่าวัสดุอุปกรณ์คอมพิวเตอร์ ฯลฯ</t>
  </si>
  <si>
    <t xml:space="preserve"> ค่าตอบแทนเจ้าหน้าที่เก็บขนมูลฝอย</t>
  </si>
  <si>
    <t xml:space="preserve"> ค่าตอบแทนเจ้าหน้าที่เก็บขนสิ่งปฏิกูล</t>
  </si>
  <si>
    <t xml:space="preserve"> ค่าตอบแทนเจ้าหน้าที่เก็บขนสิ่งปฏิกูล (ประเภทไขมัน)</t>
  </si>
  <si>
    <t xml:space="preserve"> ค่าซ่อมแซมเครื่องจักรกลและเครื่องทุ่นแรง</t>
  </si>
  <si>
    <t xml:space="preserve"> ค่าวัสดุค่าวัสดุในการรักษาความสะอาด</t>
  </si>
  <si>
    <t xml:space="preserve"> และค่าวัสดุยานพาหนะ ฯลฯ</t>
  </si>
  <si>
    <t xml:space="preserve"> ส่วนใหญ่เป็นค่าวัสดุอุปกรณ์ในการปลูกและบำรุงรักษาต้นไม้</t>
  </si>
  <si>
    <t xml:space="preserve"> ค่าวัสดุน้ำมันเชื้อเพลิงและน้ำมันหล่อลื่น </t>
  </si>
  <si>
    <t xml:space="preserve"> ค่าไฟฟ้า ค่าน้ำประปา</t>
  </si>
  <si>
    <t xml:space="preserve"> ค่าซ่อมแซมไฟฟ้าสาธารณะ </t>
  </si>
  <si>
    <t xml:space="preserve"> ค่าซ่อมแซมถนน ตรอก ซอย สะพานและสิ่งสาธารณประโยชน์</t>
  </si>
  <si>
    <t xml:space="preserve"> ค่าวัสดุก่อสร้าง และค่าวัสดุน้ำมันเชื้อเพลิงและน้ำมันหล่อลื่น ฯลฯ</t>
  </si>
  <si>
    <t xml:space="preserve"> ค่าจ้างเหมาล้างทำความสะอาดท่อระบายน้ำ</t>
  </si>
  <si>
    <t xml:space="preserve"> ค่าวัสดุอุปกรณ์ทำความสะอาดท่อระบายน้ำ </t>
  </si>
  <si>
    <t xml:space="preserve"> และค่าวัสดุยานพาหนะ ฯลฯ </t>
  </si>
  <si>
    <t xml:space="preserve"> ค่าตอบแทนกรรมการชุมชน</t>
  </si>
  <si>
    <t xml:space="preserve"> ส่วนใหญ่เป็นค่าจ้างเหมาบริการเป็นรายบุคคล </t>
  </si>
  <si>
    <t xml:space="preserve"> ค่าซ่อมแซมยานพาหนะ และค่าพาหนะ เบี้ยเลี้ยง ที่พัก ฯลฯ</t>
  </si>
  <si>
    <t xml:space="preserve"> ส่วนใหญ่เป็นค่าอาหารกลางวันและอาหารเสริม (นม)ฯ</t>
  </si>
  <si>
    <t xml:space="preserve"> ค่าวัสดุน้ำมันเชื้อเพลิงและน้ำมันหล่อลื่น และค่าวัสดุสำนักงาน ฯลฯ</t>
  </si>
  <si>
    <t xml:space="preserve"> ค่าจัดซื้อตัวอย่างผักสดและผลไม้</t>
  </si>
  <si>
    <t xml:space="preserve">โครงการจัดสวัสดิการ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</si>
  <si>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</si>
  <si>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>ด้านการป้องกันและแก้ไขปัญหายาและสารเสพติด</t>
  </si>
  <si>
    <t xml:space="preserve"> ส่วนใหญ่เป็นค่าวัสดุสำหรับหน่วยบริการเร่งด่วนกรุงเทพมหานคร BEST</t>
  </si>
  <si>
    <t>ค่าใช้จ่ายในการส่งเสริมกิจกรรมสโมสรกีฬา</t>
  </si>
  <si>
    <t>และลานกีฬา</t>
  </si>
  <si>
    <t>ค่าใช้จ่ายในการบูรณาการความร่วมมือในการพัฒนา</t>
  </si>
  <si>
    <t>392 ตร.ม.</t>
  </si>
  <si>
    <t xml:space="preserve">ชนิดปิดทับด้วยแผ่นฟลอยด์ พื้นที่ประมาณ </t>
  </si>
  <si>
    <t>504 ตร.ม.</t>
  </si>
  <si>
    <t>พื้นที่ประมาณ 340 ตร.ม.</t>
  </si>
  <si>
    <t xml:space="preserve">บุกระเบื้องผนัง ขนาด 0.30x0.30 ม. </t>
  </si>
  <si>
    <t>พื้นที่ประมาณ 40 ตร.ม.</t>
  </si>
  <si>
    <t xml:space="preserve">ปรับปรุงระบบสุขาภิบาล (ท่อน้ำดี/น้ำเสีย) </t>
  </si>
  <si>
    <t>จำนวน 20 จุด</t>
  </si>
  <si>
    <t>ติดตั้งบานประตูไม้อัดลูกฟักกระจกใส</t>
  </si>
  <si>
    <t xml:space="preserve">พร้อมบานพับและอุปกรณ์ ขนาด 0.90x2.00 ม. </t>
  </si>
  <si>
    <t>จำนวน 4 ชุด</t>
  </si>
  <si>
    <t xml:space="preserve">ก่อสร้างรั้วคอนกรีตบล็อค </t>
  </si>
  <si>
    <t>(ตามแบบ ขบค.4/2565) ยาวประมาณ 155 ม.</t>
  </si>
  <si>
    <t>ทาสีอะคริลิคผนังรั้วด้านในพื้นที่ประมาณ</t>
  </si>
  <si>
    <t>387 ตร.ม.</t>
  </si>
  <si>
    <t xml:space="preserve">ก่อสร้างหลังคาคลุมทางเชื่อมระหว่างอาคาร 4 </t>
  </si>
  <si>
    <t xml:space="preserve">และโรงยิม ขนาด 2.50x6.00 ตร.ม. </t>
  </si>
  <si>
    <t>(ตามแบบ ขบค.4/2565) จำนวน 1 แห่ง</t>
  </si>
  <si>
    <t>รื้อกระเบื้องพื้น/ผนังและโถส้วม</t>
  </si>
  <si>
    <t>พร้อมอุปกรณ์ จำนวน 26 ชุด</t>
  </si>
  <si>
    <t>จำนวน 26 จุด</t>
  </si>
  <si>
    <t xml:space="preserve">ค่าใช้จ่ายในการฝึกอบรมนายหมู่ลูกเสือสามัญ </t>
  </si>
  <si>
    <t>สามัญรุ่นใหญ่ และหัวหน้าหน่วยยุวกาชาด</t>
  </si>
  <si>
    <t xml:space="preserve">พระราชดำริสมเด็จพระเทพรัตนราชสุดาฯ </t>
  </si>
  <si>
    <t xml:space="preserve">สยามบรมราชกุมารี สนองพระราชดำริ </t>
  </si>
  <si>
    <t>โดยกรุงเทพมหานคร ปี 2566</t>
  </si>
  <si>
    <t>ที่มีลิขสิทธิ์ถูกต้องตามกฎหมาย  1 เครื่อง</t>
  </si>
  <si>
    <t>ที่มีลิขสิทธิ์ถูกต้องตามกฎหมาย 9 เครื่อง</t>
  </si>
  <si>
    <t>1.1 ค่าตอบแทน ใช้สอยและวัสดุ</t>
  </si>
  <si>
    <t>ค่าตอบแทน ใช้สอยและวัสดุ</t>
  </si>
  <si>
    <t>2. ค่าใช้สอย</t>
  </si>
  <si>
    <t>1. ค่าตอบแทน ใช้สอยและวัสดุ</t>
  </si>
  <si>
    <t xml:space="preserve">1.1 ค่าตอบแทน </t>
  </si>
  <si>
    <t>1.2 ค่าใช้สอย</t>
  </si>
  <si>
    <t>1.3 ค่าวัสดุ</t>
  </si>
  <si>
    <t xml:space="preserve">2. ค่าสาธารณูปโภค		</t>
  </si>
  <si>
    <t>ด้านเด็ก สตรี ผู้สูงอายุ คนพิการและผู้ด้อยโอกาส</t>
  </si>
  <si>
    <t xml:space="preserve"> ส่วนใหญ่ค่าวัสดุสำนักงาน </t>
  </si>
  <si>
    <t>ค่าโทรศัพท์  ค่าไปรษณีย์</t>
  </si>
  <si>
    <t xml:space="preserve"> ส่วนใหญ่เป็นค่าวัสดุยานพาหนะ  </t>
  </si>
  <si>
    <t>ค่าวัสดุอุปกรณ์คอมพิวเตอร์</t>
  </si>
  <si>
    <t>ค่าอาหารเช้าของนักเรียนในโรงเรียน</t>
  </si>
  <si>
    <t xml:space="preserve">ค่าใช้จ่ายในการซ่อมแซมบำรุงรักษาถนน </t>
  </si>
  <si>
    <t>ตรอก ซอย และสิ่งสาธารณประโยชน์</t>
  </si>
  <si>
    <t>เพื่อแก้ไขปัญหาความเดือดร้อนของประชาชน</t>
  </si>
  <si>
    <t>เครื่องปรับอากาศแบบแยกส่วน (ราคารวมค่าติดตั้ง)</t>
  </si>
  <si>
    <t>เครื่องคอมพิวเตอร์ สำหรับงานสำนักงาน</t>
  </si>
  <si>
    <t>เครื่องพิมพ์เลเซอร์ หรือ LED ขาวดำ</t>
  </si>
  <si>
    <t xml:space="preserve">เครื่องพิมพ์เลเซอร์ หรือ LED ขาวดำ </t>
  </si>
  <si>
    <t xml:space="preserve">เครื่องพิมพ์ Multifunction เลเซอร์ </t>
  </si>
  <si>
    <t>1.1 ค่าใช้สอย</t>
  </si>
  <si>
    <t>1.2 ค่าวัสดุ</t>
  </si>
  <si>
    <t>ปรับปรุงสะพานทางเดิน ค.ส.ล. เลียบคลองบางเชือกหนัง</t>
  </si>
  <si>
    <t>ของกรุงเทพมหานคร</t>
  </si>
  <si>
    <t xml:space="preserve">ค่าใช้จ่ายในการสนับสนุนเจ้าหน้าที่เพื่อปฏิบัติงาน </t>
  </si>
  <si>
    <t>ประสิทธิภาพการแก้ไขปัญหาโรคไข้เลือดออก</t>
  </si>
  <si>
    <t>ในพื้นที่กรุงเทพมหานคร</t>
  </si>
  <si>
    <t>ส่วนใหญ่เป็นค่าวัสดุ อุปกรณ์ เครื่องใช้ส่วนตัว ของเด็กอนุบาล</t>
  </si>
  <si>
    <t xml:space="preserve">เครื่องปรับอากาศแบบแยกส่วน </t>
  </si>
  <si>
    <t xml:space="preserve">(ราคารวมค่าติดตั้ง) แบบตั้งพื้นหรือแบบแขวน </t>
  </si>
  <si>
    <t xml:space="preserve">ขนาด 32,000 บีทียู  4 เครื่อง </t>
  </si>
  <si>
    <t xml:space="preserve">ปูกระเบื้องพื้นและผนัง ขนาด 8x8 นิ้ว </t>
  </si>
  <si>
    <t>ในลักษณะเดียวกัน สำหรับงวดเดือนสิงหาคม 2564</t>
  </si>
  <si>
    <t xml:space="preserve">เสริมแปเหล็ก ขนาด C- 150x50x20x3.2 ม.ม. </t>
  </si>
  <si>
    <t xml:space="preserve">เสริมจันทัน ขนาด C- 200x75x20x3.2 ม.ม. </t>
  </si>
  <si>
    <t xml:space="preserve">จำนวนรถกวาดและดูดฝุ่น </t>
  </si>
  <si>
    <t>งาน : รายจ่ายบุคลากร - รหัส 1300023</t>
  </si>
  <si>
    <t>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</si>
  <si>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</si>
  <si>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 : กวาด ล้าง ทำความสะอาดถนน ตรอก ซอย ในพื้นที่เขตและอุปกรณ์ประกอบถนน ป้ายต่าง ๆ สถานที่สำคัญ และสถานที่จัดงาน</t>
    </r>
  </si>
  <si>
    <t>ของส่วนราชการ และชุมชน ฯลฯ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</si>
  <si>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</t>
    </r>
  </si>
  <si>
    <t xml:space="preserve">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</t>
  </si>
  <si>
    <t>โดยจัดเก็บค่าธรรมเนียม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</si>
  <si>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เพื่อให้พื้นเขตมีภูมิทัศน์ที่สวยงามร่มรื่น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</t>
    </r>
  </si>
  <si>
    <t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สนับสนุนการบริหาร</t>
  </si>
  <si>
    <t>จัดการของสำนักงานเขตในส่วนที่เกี่ยวข้องกับงานนิติการ และสอบสวนดำเนินคดีผู้กระทำผิด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</si>
  <si>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</t>
    </r>
  </si>
  <si>
    <t>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</t>
  </si>
  <si>
    <t>ในกรณีที่พบผู้กระทำความผิด 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</t>
  </si>
  <si>
    <t>กฎหมายกำหนด ดูแลที่สาธารณประโยชน์มิให้ถูกรุกล้ำหรือเปลี่ยนแปลงสภาพ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</si>
  <si>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</t>
    </r>
  </si>
  <si>
    <t xml:space="preserve">ดูแลซ่อมแซมบำรุงรักษาป้ายชื่อถนน ซอยและคลองให้อยู่ในสภาพที่ดี ใช้การได้        </t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</si>
  <si>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</t>
  </si>
  <si>
    <t>จากแหล่งกำเนิด ไปสู่โรงบำบัดหรือสู่แหล่งน้ำผิวดินผ่านระบบท่อระบายน้ำ ระบบรวบรวมน้ำเสีย คลอง บึงรับน้ำ ระบบบังคับน้ำ อุโมงค์ระบายน้ำ</t>
  </si>
  <si>
    <t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</t>
  </si>
  <si>
    <t>เข้าสู่ระบบการรักษา</t>
  </si>
  <si>
    <t xml:space="preserve">ถอดโคมไฟพร้อมนำไปติดตั้งใหม่ </t>
  </si>
  <si>
    <t>จำนวน 52 จุด</t>
  </si>
  <si>
    <t xml:space="preserve">พร้อมอ่างเก็บน้ำเดิม พื้นที่ประมาณ </t>
  </si>
  <si>
    <t>290 ตร.ม.</t>
  </si>
  <si>
    <t xml:space="preserve">รื้อถอนรั้วคอนกรีตเดิม พื้นที่ประมาณ </t>
  </si>
  <si>
    <t>340 ตร.ม.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</si>
</sst>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trike/>
      <sz val="15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TH Sarabun New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trike/>
      <sz val="16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8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6D7F3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rgb="FF0070C0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64">
    <xf numFmtId="0" fontId="0" fillId="0" borderId="0" xfId="0"/>
    <xf numFmtId="4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2" fillId="0" borderId="4" xfId="0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/>
    </xf>
    <xf numFmtId="49" fontId="13" fillId="0" borderId="5" xfId="0" applyNumberFormat="1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49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vertical="top" wrapText="1"/>
    </xf>
    <xf numFmtId="49" fontId="13" fillId="0" borderId="5" xfId="0" applyNumberFormat="1" applyFont="1" applyBorder="1" applyAlignment="1">
      <alignment vertical="top"/>
    </xf>
    <xf numFmtId="0" fontId="13" fillId="0" borderId="3" xfId="0" applyFont="1" applyBorder="1" applyAlignment="1">
      <alignment vertical="top" wrapText="1"/>
    </xf>
    <xf numFmtId="49" fontId="13" fillId="0" borderId="3" xfId="0" applyNumberFormat="1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49" fontId="12" fillId="0" borderId="0" xfId="0" applyNumberFormat="1" applyFont="1" applyAlignment="1">
      <alignment horizontal="center" vertical="top"/>
    </xf>
    <xf numFmtId="49" fontId="1" fillId="4" borderId="2" xfId="0" applyNumberFormat="1" applyFont="1" applyFill="1" applyBorder="1" applyAlignment="1">
      <alignment horizontal="left" vertical="top"/>
    </xf>
    <xf numFmtId="49" fontId="1" fillId="4" borderId="4" xfId="0" applyNumberFormat="1" applyFont="1" applyFill="1" applyBorder="1" applyAlignment="1">
      <alignment horizontal="left" vertical="top"/>
    </xf>
    <xf numFmtId="49" fontId="1" fillId="5" borderId="2" xfId="0" applyNumberFormat="1" applyFont="1" applyFill="1" applyBorder="1" applyAlignment="1">
      <alignment horizontal="left" vertical="top"/>
    </xf>
    <xf numFmtId="0" fontId="13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49" fontId="1" fillId="5" borderId="4" xfId="0" applyNumberFormat="1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 wrapText="1"/>
    </xf>
    <xf numFmtId="49" fontId="13" fillId="5" borderId="2" xfId="0" applyNumberFormat="1" applyFont="1" applyFill="1" applyBorder="1" applyAlignment="1">
      <alignment horizontal="left" vertical="top"/>
    </xf>
    <xf numFmtId="0" fontId="13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49" fontId="12" fillId="3" borderId="9" xfId="0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left" vertical="top"/>
    </xf>
    <xf numFmtId="49" fontId="1" fillId="3" borderId="2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 wrapText="1"/>
    </xf>
    <xf numFmtId="49" fontId="1" fillId="6" borderId="4" xfId="0" applyNumberFormat="1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/>
    </xf>
    <xf numFmtId="49" fontId="13" fillId="6" borderId="4" xfId="0" applyNumberFormat="1" applyFont="1" applyFill="1" applyBorder="1" applyAlignment="1">
      <alignment horizontal="left" vertical="top"/>
    </xf>
    <xf numFmtId="0" fontId="13" fillId="6" borderId="4" xfId="0" applyFont="1" applyFill="1" applyBorder="1" applyAlignment="1">
      <alignment horizontal="left" vertical="top" wrapText="1"/>
    </xf>
    <xf numFmtId="49" fontId="1" fillId="6" borderId="2" xfId="0" applyNumberFormat="1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49" fontId="12" fillId="7" borderId="2" xfId="0" applyNumberFormat="1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left" vertical="top" wrapText="1"/>
    </xf>
    <xf numFmtId="49" fontId="12" fillId="7" borderId="2" xfId="0" applyNumberFormat="1" applyFont="1" applyFill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/>
    <xf numFmtId="0" fontId="12" fillId="8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6" fillId="0" borderId="6" xfId="0" quotePrefix="1" applyFont="1" applyBorder="1" applyAlignment="1">
      <alignment horizontal="left" vertical="center" indent="1"/>
    </xf>
    <xf numFmtId="0" fontId="16" fillId="0" borderId="3" xfId="0" quotePrefix="1" applyFont="1" applyBorder="1" applyAlignment="1">
      <alignment horizontal="left" vertical="center" indent="1"/>
    </xf>
    <xf numFmtId="0" fontId="16" fillId="0" borderId="13" xfId="0" quotePrefix="1" applyFont="1" applyBorder="1" applyAlignment="1">
      <alignment horizontal="left" vertical="center" indent="1"/>
    </xf>
    <xf numFmtId="0" fontId="12" fillId="8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left" vertical="center" inden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2" applyFont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5" applyNumberFormat="1" applyFont="1" applyFill="1" applyBorder="1" applyAlignment="1">
      <alignment vertical="top" wrapText="1"/>
    </xf>
    <xf numFmtId="165" fontId="1" fillId="0" borderId="1" xfId="5" applyNumberFormat="1" applyFont="1" applyBorder="1" applyAlignment="1">
      <alignment vertical="top" wrapText="1"/>
    </xf>
    <xf numFmtId="0" fontId="13" fillId="0" borderId="0" xfId="0" applyFont="1" applyAlignment="1">
      <alignment horizontal="left"/>
    </xf>
    <xf numFmtId="165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12" fillId="0" borderId="0" xfId="0" applyFont="1" applyAlignment="1">
      <alignment horizontal="left" indent="2"/>
    </xf>
    <xf numFmtId="165" fontId="12" fillId="0" borderId="0" xfId="0" applyNumberFormat="1" applyFont="1" applyAlignment="1">
      <alignment horizontal="left" indent="2"/>
    </xf>
    <xf numFmtId="165" fontId="12" fillId="0" borderId="0" xfId="5" applyNumberFormat="1" applyFont="1" applyAlignment="1">
      <alignment horizontal="right"/>
    </xf>
    <xf numFmtId="0" fontId="2" fillId="0" borderId="0" xfId="0" applyFont="1" applyAlignment="1">
      <alignment horizontal="left" indent="2"/>
    </xf>
    <xf numFmtId="165" fontId="2" fillId="0" borderId="0" xfId="5" applyNumberFormat="1" applyFont="1" applyAlignment="1">
      <alignment horizontal="right"/>
    </xf>
    <xf numFmtId="0" fontId="5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165" fontId="18" fillId="0" borderId="0" xfId="0" applyNumberFormat="1" applyFont="1" applyAlignment="1">
      <alignment horizontal="center"/>
    </xf>
    <xf numFmtId="0" fontId="2" fillId="0" borderId="0" xfId="0" applyFont="1"/>
    <xf numFmtId="0" fontId="13" fillId="0" borderId="0" xfId="0" applyFont="1" applyAlignment="1">
      <alignment vertical="top"/>
    </xf>
    <xf numFmtId="0" fontId="15" fillId="0" borderId="25" xfId="0" applyFont="1" applyBorder="1" applyAlignment="1">
      <alignment horizontal="center" vertical="top"/>
    </xf>
    <xf numFmtId="0" fontId="7" fillId="0" borderId="0" xfId="0" applyFont="1"/>
    <xf numFmtId="165" fontId="14" fillId="0" borderId="0" xfId="5" applyNumberFormat="1" applyFont="1"/>
    <xf numFmtId="165" fontId="14" fillId="0" borderId="26" xfId="5" applyNumberFormat="1" applyFont="1" applyBorder="1" applyAlignment="1">
      <alignment horizontal="center"/>
    </xf>
    <xf numFmtId="165" fontId="15" fillId="0" borderId="0" xfId="5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14" fillId="0" borderId="0" xfId="5" applyNumberFormat="1" applyFont="1" applyAlignment="1">
      <alignment vertical="center"/>
    </xf>
    <xf numFmtId="165" fontId="14" fillId="0" borderId="0" xfId="5" applyNumberFormat="1" applyFont="1" applyAlignment="1">
      <alignment horizontal="center"/>
    </xf>
    <xf numFmtId="165" fontId="14" fillId="0" borderId="0" xfId="5" applyNumberFormat="1" applyFont="1" applyAlignment="1">
      <alignment horizontal="center" vertical="center"/>
    </xf>
    <xf numFmtId="0" fontId="14" fillId="0" borderId="0" xfId="0" applyFont="1"/>
    <xf numFmtId="0" fontId="15" fillId="0" borderId="25" xfId="0" applyFont="1" applyBorder="1" applyAlignment="1">
      <alignment horizontal="left" wrapText="1"/>
    </xf>
    <xf numFmtId="165" fontId="15" fillId="0" borderId="25" xfId="0" applyNumberFormat="1" applyFont="1" applyBorder="1" applyAlignment="1">
      <alignment horizontal="left" wrapText="1"/>
    </xf>
    <xf numFmtId="0" fontId="21" fillId="0" borderId="0" xfId="0" applyFont="1"/>
    <xf numFmtId="0" fontId="21" fillId="0" borderId="0" xfId="0" applyFont="1" applyAlignment="1">
      <alignment vertical="top"/>
    </xf>
    <xf numFmtId="165" fontId="14" fillId="0" borderId="0" xfId="5" applyNumberFormat="1" applyFont="1" applyFill="1" applyAlignment="1">
      <alignment vertical="top"/>
    </xf>
    <xf numFmtId="165" fontId="16" fillId="0" borderId="0" xfId="5" applyNumberFormat="1" applyFont="1" applyFill="1" applyAlignment="1">
      <alignment vertical="top"/>
    </xf>
    <xf numFmtId="165" fontId="14" fillId="0" borderId="0" xfId="5" applyNumberFormat="1" applyFont="1" applyFill="1" applyAlignment="1">
      <alignment vertical="center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165" fontId="12" fillId="0" borderId="0" xfId="5" applyNumberFormat="1" applyFont="1" applyFill="1" applyAlignment="1">
      <alignment horizontal="center"/>
    </xf>
    <xf numFmtId="165" fontId="12" fillId="0" borderId="0" xfId="5" applyNumberFormat="1" applyFont="1" applyFill="1" applyAlignment="1">
      <alignment vertical="center"/>
    </xf>
    <xf numFmtId="165" fontId="12" fillId="0" borderId="0" xfId="5" applyNumberFormat="1" applyFont="1" applyFill="1" applyAlignment="1">
      <alignment horizontal="center" vertical="center"/>
    </xf>
    <xf numFmtId="165" fontId="13" fillId="0" borderId="0" xfId="5" applyNumberFormat="1" applyFont="1" applyFill="1" applyAlignment="1">
      <alignment vertical="top"/>
    </xf>
    <xf numFmtId="165" fontId="1" fillId="0" borderId="0" xfId="5" applyNumberFormat="1" applyFont="1" applyFill="1" applyAlignment="1">
      <alignment vertical="top"/>
    </xf>
    <xf numFmtId="165" fontId="1" fillId="0" borderId="0" xfId="5" applyNumberFormat="1" applyFont="1" applyFill="1" applyAlignment="1">
      <alignment horizontal="right" vertical="top"/>
    </xf>
    <xf numFmtId="165" fontId="13" fillId="0" borderId="0" xfId="5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165" fontId="13" fillId="0" borderId="0" xfId="5" applyNumberFormat="1" applyFont="1" applyFill="1" applyAlignment="1">
      <alignment horizontal="right" vertical="top"/>
    </xf>
    <xf numFmtId="0" fontId="13" fillId="0" borderId="0" xfId="0" applyFont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/>
    </xf>
    <xf numFmtId="0" fontId="12" fillId="0" borderId="25" xfId="0" applyFont="1" applyBorder="1" applyAlignment="1">
      <alignment horizontal="center" vertical="top" wrapText="1"/>
    </xf>
    <xf numFmtId="165" fontId="13" fillId="0" borderId="26" xfId="5" applyNumberFormat="1" applyFont="1" applyBorder="1" applyAlignment="1">
      <alignment horizontal="center" vertical="center"/>
    </xf>
    <xf numFmtId="43" fontId="13" fillId="0" borderId="26" xfId="5" applyFont="1" applyBorder="1" applyAlignment="1">
      <alignment vertical="center"/>
    </xf>
    <xf numFmtId="43" fontId="13" fillId="0" borderId="0" xfId="5" applyFont="1" applyAlignment="1">
      <alignment vertical="center"/>
    </xf>
    <xf numFmtId="165" fontId="13" fillId="0" borderId="0" xfId="5" applyNumberFormat="1" applyFont="1" applyAlignment="1">
      <alignment horizontal="center" vertical="center"/>
    </xf>
    <xf numFmtId="165" fontId="12" fillId="0" borderId="25" xfId="0" applyNumberFormat="1" applyFont="1" applyBorder="1" applyAlignment="1">
      <alignment horizontal="center" wrapText="1"/>
    </xf>
    <xf numFmtId="165" fontId="12" fillId="0" borderId="25" xfId="0" applyNumberFormat="1" applyFont="1" applyBorder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12" fillId="0" borderId="26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5"/>
    </xf>
    <xf numFmtId="165" fontId="1" fillId="0" borderId="0" xfId="5" applyNumberFormat="1" applyFont="1" applyAlignment="1"/>
    <xf numFmtId="165" fontId="1" fillId="0" borderId="0" xfId="5" applyNumberFormat="1" applyFon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2" fillId="0" borderId="25" xfId="0" applyFont="1" applyBorder="1" applyAlignment="1">
      <alignment horizontal="left" wrapText="1"/>
    </xf>
    <xf numFmtId="165" fontId="12" fillId="0" borderId="25" xfId="5" applyNumberFormat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43" fontId="13" fillId="0" borderId="0" xfId="5" applyFont="1" applyAlignment="1">
      <alignment vertical="top"/>
    </xf>
    <xf numFmtId="43" fontId="12" fillId="0" borderId="0" xfId="5" applyFont="1" applyAlignment="1">
      <alignment vertical="top"/>
    </xf>
    <xf numFmtId="165" fontId="13" fillId="0" borderId="0" xfId="5" applyNumberFormat="1" applyFont="1" applyAlignment="1">
      <alignment vertical="top"/>
    </xf>
    <xf numFmtId="165" fontId="12" fillId="0" borderId="0" xfId="5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2" fillId="0" borderId="25" xfId="0" applyFont="1" applyBorder="1" applyAlignment="1">
      <alignment horizontal="left"/>
    </xf>
    <xf numFmtId="165" fontId="12" fillId="0" borderId="25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9" xfId="2" applyFont="1" applyBorder="1" applyAlignment="1">
      <alignment vertical="top"/>
    </xf>
    <xf numFmtId="0" fontId="1" fillId="0" borderId="19" xfId="2" applyFont="1" applyBorder="1" applyAlignment="1">
      <alignment horizontal="center" vertical="top"/>
    </xf>
    <xf numFmtId="0" fontId="1" fillId="0" borderId="19" xfId="2" applyFont="1" applyBorder="1" applyAlignment="1">
      <alignment vertical="top"/>
    </xf>
    <xf numFmtId="0" fontId="1" fillId="0" borderId="18" xfId="2" applyFont="1" applyBorder="1" applyAlignment="1">
      <alignment horizontal="center" vertical="top" wrapText="1"/>
    </xf>
    <xf numFmtId="0" fontId="1" fillId="0" borderId="17" xfId="2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2" applyFont="1" applyBorder="1" applyAlignment="1">
      <alignment horizontal="left" vertical="top" wrapText="1"/>
    </xf>
    <xf numFmtId="0" fontId="1" fillId="0" borderId="20" xfId="2" applyFont="1" applyBorder="1" applyAlignment="1">
      <alignment horizontal="center" vertical="top" wrapText="1"/>
    </xf>
    <xf numFmtId="165" fontId="1" fillId="0" borderId="1" xfId="5" applyNumberFormat="1" applyFont="1" applyBorder="1" applyAlignment="1">
      <alignment horizontal="center" vertical="top" wrapText="1"/>
    </xf>
    <xf numFmtId="165" fontId="1" fillId="0" borderId="1" xfId="5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0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center" vertical="top" wrapText="1"/>
    </xf>
    <xf numFmtId="165" fontId="1" fillId="0" borderId="0" xfId="5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16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165" fontId="1" fillId="0" borderId="1" xfId="5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5" fontId="2" fillId="0" borderId="1" xfId="5" applyNumberFormat="1" applyFont="1" applyBorder="1" applyAlignment="1">
      <alignment horizontal="right" vertical="top" wrapText="1"/>
    </xf>
    <xf numFmtId="165" fontId="2" fillId="0" borderId="1" xfId="5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5" applyNumberFormat="1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43" fontId="2" fillId="0" borderId="1" xfId="6" applyFont="1" applyFill="1" applyBorder="1" applyAlignment="1">
      <alignment vertical="top" wrapText="1"/>
    </xf>
    <xf numFmtId="43" fontId="2" fillId="0" borderId="0" xfId="6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165" fontId="1" fillId="4" borderId="1" xfId="5" applyNumberFormat="1" applyFont="1" applyFill="1" applyBorder="1" applyAlignment="1">
      <alignment horizontal="right"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1" fillId="0" borderId="0" xfId="5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49" fontId="1" fillId="0" borderId="1" xfId="5" applyNumberFormat="1" applyFont="1" applyBorder="1" applyAlignment="1">
      <alignment horizontal="right" vertical="top" wrapText="1"/>
    </xf>
    <xf numFmtId="43" fontId="1" fillId="0" borderId="1" xfId="5" applyFont="1" applyBorder="1" applyAlignment="1">
      <alignment horizontal="right" vertical="top" wrapText="1"/>
    </xf>
    <xf numFmtId="49" fontId="1" fillId="0" borderId="15" xfId="5" applyNumberFormat="1" applyFont="1" applyBorder="1" applyAlignment="1">
      <alignment horizontal="center" vertical="top" wrapText="1"/>
    </xf>
    <xf numFmtId="49" fontId="1" fillId="0" borderId="15" xfId="5" applyNumberFormat="1" applyFont="1" applyBorder="1" applyAlignment="1">
      <alignment horizontal="right" vertical="top" wrapText="1"/>
    </xf>
    <xf numFmtId="165" fontId="1" fillId="0" borderId="1" xfId="5" applyNumberFormat="1" applyFont="1" applyFill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165" fontId="1" fillId="0" borderId="1" xfId="5" applyNumberFormat="1" applyFont="1" applyBorder="1" applyAlignment="1">
      <alignment horizontal="right" vertical="top" shrinkToFi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165" fontId="2" fillId="0" borderId="15" xfId="5" applyNumberFormat="1" applyFont="1" applyBorder="1" applyAlignment="1">
      <alignment vertical="top" wrapText="1"/>
    </xf>
    <xf numFmtId="0" fontId="1" fillId="4" borderId="0" xfId="0" applyFont="1" applyFill="1" applyAlignment="1">
      <alignment vertical="top"/>
    </xf>
    <xf numFmtId="0" fontId="2" fillId="0" borderId="15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165" fontId="1" fillId="4" borderId="1" xfId="5" applyNumberFormat="1" applyFont="1" applyFill="1" applyBorder="1" applyAlignment="1">
      <alignment horizontal="center" vertical="top" wrapText="1"/>
    </xf>
    <xf numFmtId="165" fontId="1" fillId="0" borderId="13" xfId="5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65" fontId="1" fillId="0" borderId="0" xfId="5" applyNumberFormat="1" applyFont="1" applyBorder="1" applyAlignment="1">
      <alignment horizontal="right" vertical="top" wrapText="1"/>
    </xf>
    <xf numFmtId="165" fontId="1" fillId="0" borderId="0" xfId="5" applyNumberFormat="1" applyFont="1" applyBorder="1" applyAlignment="1">
      <alignment horizontal="right" vertical="top" shrinkToFit="1"/>
    </xf>
    <xf numFmtId="43" fontId="2" fillId="0" borderId="1" xfId="5" applyFont="1" applyFill="1" applyBorder="1" applyAlignment="1">
      <alignment vertical="top" wrapText="1"/>
    </xf>
    <xf numFmtId="43" fontId="2" fillId="0" borderId="0" xfId="5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2" fillId="0" borderId="14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18" xfId="2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3" xfId="5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top"/>
    </xf>
    <xf numFmtId="0" fontId="1" fillId="0" borderId="17" xfId="2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 wrapText="1"/>
    </xf>
    <xf numFmtId="165" fontId="2" fillId="0" borderId="1" xfId="5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5" fontId="12" fillId="0" borderId="0" xfId="5" applyNumberFormat="1" applyFont="1" applyFill="1" applyAlignment="1">
      <alignment horizontal="center" vertical="center"/>
    </xf>
    <xf numFmtId="165" fontId="12" fillId="0" borderId="0" xfId="5" applyNumberFormat="1" applyFont="1" applyFill="1" applyAlignment="1">
      <alignment horizontal="center"/>
    </xf>
    <xf numFmtId="0" fontId="27" fillId="0" borderId="0" xfId="0" applyFont="1"/>
    <xf numFmtId="0" fontId="1" fillId="0" borderId="0" xfId="0" applyFont="1" applyAlignment="1">
      <alignment horizontal="left" wrapText="1"/>
    </xf>
    <xf numFmtId="49" fontId="13" fillId="0" borderId="0" xfId="0" quotePrefix="1" applyNumberFormat="1" applyFont="1" applyAlignment="1">
      <alignment wrapText="1"/>
    </xf>
    <xf numFmtId="165" fontId="13" fillId="0" borderId="0" xfId="5" applyNumberFormat="1" applyFont="1" applyBorder="1" applyAlignment="1">
      <alignment vertical="top"/>
    </xf>
    <xf numFmtId="165" fontId="13" fillId="0" borderId="0" xfId="5" applyNumberFormat="1" applyFont="1" applyBorder="1" applyAlignment="1">
      <alignment horizontal="right" vertical="top"/>
    </xf>
    <xf numFmtId="49" fontId="13" fillId="0" borderId="0" xfId="0" applyNumberFormat="1" applyFont="1" applyAlignment="1">
      <alignment wrapText="1"/>
    </xf>
    <xf numFmtId="49" fontId="28" fillId="0" borderId="0" xfId="0" applyNumberFormat="1" applyFont="1" applyAlignment="1">
      <alignment wrapText="1"/>
    </xf>
    <xf numFmtId="0" fontId="13" fillId="0" borderId="0" xfId="0" applyFont="1" applyAlignment="1">
      <alignment horizontal="left" vertical="top"/>
    </xf>
    <xf numFmtId="0" fontId="12" fillId="0" borderId="0" xfId="0" applyFont="1" applyAlignment="1"/>
    <xf numFmtId="0" fontId="2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165" fontId="12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165" fontId="12" fillId="0" borderId="0" xfId="5" applyNumberFormat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165" fontId="13" fillId="0" borderId="0" xfId="5" applyNumberFormat="1" applyFont="1" applyFill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165" fontId="12" fillId="0" borderId="0" xfId="5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165" fontId="13" fillId="0" borderId="0" xfId="5" applyNumberFormat="1" applyFont="1" applyFill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0" fontId="13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/>
    </xf>
    <xf numFmtId="165" fontId="1" fillId="0" borderId="1" xfId="5" applyNumberFormat="1" applyFont="1" applyBorder="1" applyAlignment="1">
      <alignment horizontal="center" vertical="top" shrinkToFit="1"/>
    </xf>
    <xf numFmtId="0" fontId="1" fillId="0" borderId="6" xfId="0" applyFont="1" applyBorder="1" applyAlignment="1">
      <alignment horizontal="left" vertical="top" wrapText="1"/>
    </xf>
    <xf numFmtId="165" fontId="1" fillId="0" borderId="6" xfId="6" applyNumberFormat="1" applyFont="1" applyFill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165" fontId="1" fillId="0" borderId="13" xfId="6" applyNumberFormat="1" applyFont="1" applyFill="1" applyBorder="1" applyAlignment="1">
      <alignment vertical="top" wrapText="1"/>
    </xf>
    <xf numFmtId="0" fontId="7" fillId="0" borderId="2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165" fontId="1" fillId="0" borderId="6" xfId="5" applyNumberFormat="1" applyFont="1" applyBorder="1" applyAlignment="1">
      <alignment horizontal="right" vertical="top" wrapText="1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165" fontId="1" fillId="4" borderId="6" xfId="5" applyNumberFormat="1" applyFont="1" applyFill="1" applyBorder="1" applyAlignment="1">
      <alignment horizontal="right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165" fontId="1" fillId="4" borderId="13" xfId="5" applyNumberFormat="1" applyFont="1" applyFill="1" applyBorder="1" applyAlignment="1">
      <alignment horizontal="right" vertical="top" wrapText="1"/>
    </xf>
    <xf numFmtId="49" fontId="1" fillId="0" borderId="6" xfId="5" applyNumberFormat="1" applyFont="1" applyBorder="1" applyAlignment="1">
      <alignment horizontal="right" vertical="top" wrapText="1"/>
    </xf>
    <xf numFmtId="49" fontId="1" fillId="0" borderId="13" xfId="5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165" fontId="1" fillId="0" borderId="6" xfId="5" applyNumberFormat="1" applyFont="1" applyFill="1" applyBorder="1" applyAlignment="1">
      <alignment horizontal="right" vertical="top" wrapText="1"/>
    </xf>
    <xf numFmtId="165" fontId="1" fillId="0" borderId="13" xfId="5" applyNumberFormat="1" applyFont="1" applyFill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shrinkToFit="1"/>
    </xf>
    <xf numFmtId="165" fontId="2" fillId="0" borderId="1" xfId="5" applyNumberFormat="1" applyFont="1" applyBorder="1" applyAlignment="1">
      <alignment horizontal="right" vertical="top" shrinkToFit="1"/>
    </xf>
    <xf numFmtId="43" fontId="1" fillId="0" borderId="6" xfId="5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vertical="top" shrinkToFit="1"/>
    </xf>
    <xf numFmtId="0" fontId="1" fillId="4" borderId="1" xfId="0" applyFont="1" applyFill="1" applyBorder="1" applyAlignment="1">
      <alignment vertical="top"/>
    </xf>
    <xf numFmtId="165" fontId="1" fillId="4" borderId="6" xfId="5" applyNumberFormat="1" applyFont="1" applyFill="1" applyBorder="1" applyAlignment="1">
      <alignment horizontal="center" vertical="top" wrapText="1"/>
    </xf>
    <xf numFmtId="165" fontId="1" fillId="4" borderId="13" xfId="5" applyNumberFormat="1" applyFont="1" applyFill="1" applyBorder="1" applyAlignment="1">
      <alignment horizontal="center" vertical="top" wrapText="1"/>
    </xf>
    <xf numFmtId="165" fontId="1" fillId="0" borderId="6" xfId="5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65" fontId="1" fillId="0" borderId="3" xfId="5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1" fillId="0" borderId="3" xfId="5" applyNumberFormat="1" applyFont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65" fontId="1" fillId="0" borderId="6" xfId="5" applyNumberFormat="1" applyFont="1" applyBorder="1" applyAlignment="1">
      <alignment vertical="top" wrapText="1"/>
    </xf>
    <xf numFmtId="165" fontId="1" fillId="0" borderId="13" xfId="5" applyNumberFormat="1" applyFont="1" applyBorder="1" applyAlignment="1">
      <alignment vertical="top" wrapText="1"/>
    </xf>
    <xf numFmtId="165" fontId="1" fillId="0" borderId="13" xfId="5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165" fontId="1" fillId="0" borderId="6" xfId="5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5" fontId="1" fillId="0" borderId="3" xfId="5" applyNumberFormat="1" applyFont="1" applyFill="1" applyBorder="1" applyAlignment="1">
      <alignment horizontal="right" vertical="top" wrapText="1"/>
    </xf>
    <xf numFmtId="165" fontId="2" fillId="0" borderId="1" xfId="5" applyNumberFormat="1" applyFont="1" applyFill="1" applyBorder="1" applyAlignment="1">
      <alignment vertical="top" shrinkToFit="1"/>
    </xf>
    <xf numFmtId="165" fontId="2" fillId="0" borderId="1" xfId="5" applyNumberFormat="1" applyFont="1" applyBorder="1" applyAlignment="1">
      <alignment vertical="top" shrinkToFit="1"/>
    </xf>
    <xf numFmtId="165" fontId="2" fillId="0" borderId="1" xfId="6" applyNumberFormat="1" applyFont="1" applyFill="1" applyBorder="1" applyAlignment="1">
      <alignment horizontal="right" vertical="top" wrapText="1"/>
    </xf>
    <xf numFmtId="0" fontId="25" fillId="0" borderId="0" xfId="0" applyFont="1" applyAlignment="1">
      <alignment vertical="top" wrapText="1"/>
    </xf>
    <xf numFmtId="165" fontId="1" fillId="0" borderId="0" xfId="5" applyNumberFormat="1" applyFont="1" applyAlignment="1">
      <alignment vertical="top"/>
    </xf>
    <xf numFmtId="165" fontId="14" fillId="0" borderId="0" xfId="5" applyNumberFormat="1" applyFont="1" applyAlignment="1">
      <alignment horizontal="left"/>
    </xf>
    <xf numFmtId="0" fontId="15" fillId="0" borderId="25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shrinkToFit="1"/>
    </xf>
    <xf numFmtId="0" fontId="13" fillId="0" borderId="0" xfId="0" applyFont="1" applyAlignment="1">
      <alignment horizontal="left" vertical="top"/>
    </xf>
    <xf numFmtId="165" fontId="12" fillId="0" borderId="0" xfId="5" applyNumberFormat="1" applyFont="1" applyFill="1" applyAlignment="1">
      <alignment horizontal="center" vertical="center"/>
    </xf>
    <xf numFmtId="165" fontId="2" fillId="0" borderId="0" xfId="5" applyNumberFormat="1" applyFont="1" applyFill="1" applyAlignment="1"/>
    <xf numFmtId="165" fontId="2" fillId="0" borderId="1" xfId="5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2" fillId="0" borderId="0" xfId="5" applyNumberFormat="1" applyFont="1" applyFill="1" applyAlignment="1">
      <alignment horizontal="center" vertical="center"/>
    </xf>
    <xf numFmtId="165" fontId="12" fillId="0" borderId="0" xfId="5" applyNumberFormat="1" applyFont="1" applyFill="1" applyAlignment="1">
      <alignment horizontal="center"/>
    </xf>
    <xf numFmtId="0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26" xfId="0" applyFont="1" applyBorder="1" applyAlignment="1">
      <alignment horizontal="left" wrapText="1"/>
    </xf>
    <xf numFmtId="0" fontId="12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165" fontId="2" fillId="0" borderId="21" xfId="5" applyNumberFormat="1" applyFont="1" applyFill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165" fontId="2" fillId="0" borderId="21" xfId="6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3" xfId="2" applyFont="1" applyBorder="1" applyAlignment="1">
      <alignment horizontal="left" vertical="top" wrapText="1"/>
    </xf>
    <xf numFmtId="0" fontId="1" fillId="0" borderId="24" xfId="2" applyFont="1" applyBorder="1" applyAlignment="1">
      <alignment horizontal="center" vertical="top" wrapText="1"/>
    </xf>
    <xf numFmtId="0" fontId="1" fillId="0" borderId="17" xfId="2" applyFont="1" applyBorder="1"/>
    <xf numFmtId="0" fontId="1" fillId="0" borderId="1" xfId="2" applyFont="1" applyBorder="1" applyAlignment="1">
      <alignment horizontal="center" vertical="top"/>
    </xf>
    <xf numFmtId="0" fontId="1" fillId="0" borderId="1" xfId="2" applyFont="1" applyBorder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165" fontId="12" fillId="0" borderId="0" xfId="5" applyNumberFormat="1" applyFont="1" applyFill="1" applyAlignment="1">
      <alignment horizontal="center" vertical="center"/>
    </xf>
    <xf numFmtId="165" fontId="12" fillId="0" borderId="0" xfId="5" applyNumberFormat="1" applyFont="1" applyFill="1" applyAlignment="1">
      <alignment horizontal="center"/>
    </xf>
    <xf numFmtId="165" fontId="2" fillId="0" borderId="0" xfId="5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</cellXfs>
  <cellStyles count="9">
    <cellStyle name="Comma 2" xfId="1" xr:uid="{00000000-0005-0000-0000-000000000000}"/>
    <cellStyle name="Comma 2 2" xfId="8" xr:uid="{EDB5DBEB-E838-4C51-BBC4-9F4C9654B403}"/>
    <cellStyle name="Normal 2" xfId="2" xr:uid="{00000000-0005-0000-0000-000001000000}"/>
    <cellStyle name="Normal 2 2" xfId="7" xr:uid="{C3E66F65-DEDD-4BDA-A5C3-BCB48D8EB554}"/>
    <cellStyle name="Normal 3" xfId="3" xr:uid="{00000000-0005-0000-0000-000002000000}"/>
    <cellStyle name="Percent 2" xfId="4" xr:uid="{00000000-0005-0000-0000-000003000000}"/>
    <cellStyle name="จุลภาค" xfId="5" builtinId="3"/>
    <cellStyle name="จุลภาค 2" xfId="6" xr:uid="{00000000-0005-0000-0000-000005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view="pageLayout" topLeftCell="A13" zoomScaleNormal="100" zoomScaleSheetLayoutView="100" workbookViewId="0">
      <selection activeCell="A5" sqref="A5:C5"/>
    </sheetView>
  </sheetViews>
  <sheetFormatPr defaultRowHeight="21"/>
  <cols>
    <col min="1" max="1" width="62.7109375" style="307" customWidth="1"/>
    <col min="2" max="2" width="16.7109375" style="307" bestFit="1" customWidth="1"/>
    <col min="3" max="3" width="10.5703125" style="307" customWidth="1"/>
    <col min="4" max="16384" width="9.140625" style="307"/>
  </cols>
  <sheetData>
    <row r="1" spans="1:3" ht="24">
      <c r="A1" s="420" t="s">
        <v>873</v>
      </c>
      <c r="B1" s="420"/>
      <c r="C1" s="420"/>
    </row>
    <row r="2" spans="1:3" ht="24">
      <c r="A2" s="420" t="s">
        <v>874</v>
      </c>
      <c r="B2" s="420"/>
      <c r="C2" s="420"/>
    </row>
    <row r="3" spans="1:3" ht="24">
      <c r="A3" s="420" t="s">
        <v>875</v>
      </c>
      <c r="B3" s="420"/>
      <c r="C3" s="420"/>
    </row>
    <row r="4" spans="1:3" ht="24">
      <c r="A4" s="420" t="s">
        <v>876</v>
      </c>
      <c r="B4" s="420"/>
      <c r="C4" s="420"/>
    </row>
    <row r="5" spans="1:3" ht="24">
      <c r="A5" s="420" t="s">
        <v>877</v>
      </c>
      <c r="B5" s="420"/>
      <c r="C5" s="420"/>
    </row>
    <row r="6" spans="1:3" ht="24">
      <c r="A6" s="420" t="s">
        <v>878</v>
      </c>
      <c r="B6" s="420"/>
      <c r="C6" s="420"/>
    </row>
    <row r="7" spans="1:3" ht="24">
      <c r="A7" s="420" t="s">
        <v>879</v>
      </c>
      <c r="B7" s="420"/>
      <c r="C7" s="420"/>
    </row>
    <row r="8" spans="1:3" ht="24">
      <c r="A8" s="420" t="s">
        <v>880</v>
      </c>
      <c r="B8" s="420"/>
      <c r="C8" s="420"/>
    </row>
    <row r="9" spans="1:3" ht="24">
      <c r="A9" s="420" t="s">
        <v>881</v>
      </c>
      <c r="B9" s="420"/>
      <c r="C9" s="420"/>
    </row>
    <row r="10" spans="1:3" ht="24">
      <c r="A10" s="420" t="s">
        <v>883</v>
      </c>
      <c r="B10" s="420"/>
      <c r="C10" s="420"/>
    </row>
    <row r="11" spans="1:3" ht="24">
      <c r="A11" s="420" t="s">
        <v>882</v>
      </c>
      <c r="B11" s="420"/>
      <c r="C11" s="420"/>
    </row>
    <row r="12" spans="1:3" ht="24">
      <c r="A12" s="420" t="s">
        <v>884</v>
      </c>
      <c r="B12" s="420"/>
      <c r="C12" s="420"/>
    </row>
    <row r="13" spans="1:3" ht="24">
      <c r="A13" s="420" t="s">
        <v>885</v>
      </c>
      <c r="B13" s="420"/>
      <c r="C13" s="420"/>
    </row>
    <row r="15" spans="1:3" ht="24">
      <c r="A15" s="95" t="s">
        <v>462</v>
      </c>
      <c r="B15" s="95" t="s">
        <v>463</v>
      </c>
      <c r="C15" s="95" t="s">
        <v>464</v>
      </c>
    </row>
    <row r="16" spans="1:3" ht="24">
      <c r="A16" s="308" t="s">
        <v>887</v>
      </c>
      <c r="B16" s="292"/>
      <c r="C16" s="95"/>
    </row>
    <row r="17" spans="1:3" ht="24">
      <c r="A17" s="308" t="s">
        <v>886</v>
      </c>
      <c r="B17" s="292"/>
      <c r="C17" s="95"/>
    </row>
    <row r="18" spans="1:3" ht="24">
      <c r="A18" s="309" t="s">
        <v>465</v>
      </c>
      <c r="B18" s="310">
        <v>3500</v>
      </c>
      <c r="C18" s="3" t="s">
        <v>466</v>
      </c>
    </row>
    <row r="19" spans="1:3" ht="24">
      <c r="A19" s="309" t="s">
        <v>467</v>
      </c>
      <c r="B19" s="311" t="s">
        <v>468</v>
      </c>
      <c r="C19" s="3" t="s">
        <v>469</v>
      </c>
    </row>
    <row r="20" spans="1:3" ht="24">
      <c r="A20" s="312" t="s">
        <v>470</v>
      </c>
      <c r="B20" s="310">
        <v>2250</v>
      </c>
      <c r="C20" s="3" t="s">
        <v>471</v>
      </c>
    </row>
    <row r="21" spans="1:3" ht="24">
      <c r="A21" s="312" t="s">
        <v>472</v>
      </c>
      <c r="B21" s="310">
        <v>80</v>
      </c>
      <c r="C21" s="3" t="s">
        <v>469</v>
      </c>
    </row>
    <row r="22" spans="1:3" ht="24">
      <c r="A22" s="312" t="s">
        <v>888</v>
      </c>
    </row>
    <row r="23" spans="1:3" ht="24">
      <c r="A23" s="312" t="s">
        <v>889</v>
      </c>
      <c r="B23" s="310"/>
      <c r="C23" s="3"/>
    </row>
    <row r="24" spans="1:3" ht="24">
      <c r="A24" s="312" t="s">
        <v>890</v>
      </c>
      <c r="B24" s="310">
        <v>8</v>
      </c>
      <c r="C24" s="3" t="s">
        <v>471</v>
      </c>
    </row>
    <row r="25" spans="1:3" ht="24">
      <c r="A25" s="312" t="s">
        <v>473</v>
      </c>
      <c r="B25" s="310">
        <v>96986</v>
      </c>
      <c r="C25" s="3" t="s">
        <v>474</v>
      </c>
    </row>
    <row r="26" spans="1:3" ht="24">
      <c r="A26" s="312" t="s">
        <v>891</v>
      </c>
    </row>
    <row r="27" spans="1:3" ht="24">
      <c r="A27" s="312" t="s">
        <v>892</v>
      </c>
      <c r="B27" s="310">
        <v>100</v>
      </c>
      <c r="C27" s="3" t="s">
        <v>475</v>
      </c>
    </row>
    <row r="28" spans="1:3" ht="24">
      <c r="A28" s="312" t="s">
        <v>893</v>
      </c>
    </row>
    <row r="29" spans="1:3" ht="24">
      <c r="A29" s="313" t="s">
        <v>894</v>
      </c>
      <c r="B29" s="310">
        <v>8502</v>
      </c>
      <c r="C29" s="3" t="s">
        <v>475</v>
      </c>
    </row>
  </sheetData>
  <mergeCells count="13">
    <mergeCell ref="A11:C11"/>
    <mergeCell ref="A12:C12"/>
    <mergeCell ref="A13:C13"/>
    <mergeCell ref="A9:C9"/>
    <mergeCell ref="A6:C6"/>
    <mergeCell ref="A7:C7"/>
    <mergeCell ref="A8:C8"/>
    <mergeCell ref="A10:C10"/>
    <mergeCell ref="A1:C1"/>
    <mergeCell ref="A2:C2"/>
    <mergeCell ref="A3:C3"/>
    <mergeCell ref="A4:C4"/>
    <mergeCell ref="A5:C5"/>
  </mergeCells>
  <pageMargins left="1.1811023622047245" right="0.59055118110236227" top="0.98425196850393704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showGridLines="0" view="pageLayout" topLeftCell="A19" zoomScale="90" zoomScaleNormal="100" zoomScaleSheetLayoutView="100" zoomScalePageLayoutView="90" workbookViewId="0">
      <selection activeCell="F32" sqref="F32"/>
    </sheetView>
  </sheetViews>
  <sheetFormatPr defaultColWidth="6.140625" defaultRowHeight="24"/>
  <cols>
    <col min="1" max="1" width="0.7109375" style="84" customWidth="1"/>
    <col min="2" max="2" width="27.7109375" style="84" customWidth="1"/>
    <col min="3" max="3" width="2" style="84" customWidth="1"/>
    <col min="4" max="4" width="27.7109375" style="84" customWidth="1"/>
    <col min="5" max="5" width="2.140625" style="84" customWidth="1"/>
    <col min="6" max="6" width="28.7109375" style="84" customWidth="1"/>
    <col min="7" max="7" width="4.7109375" style="84" customWidth="1"/>
    <col min="8" max="16384" width="6.140625" style="84"/>
  </cols>
  <sheetData>
    <row r="1" spans="1:7">
      <c r="A1" s="421" t="s">
        <v>461</v>
      </c>
      <c r="B1" s="421"/>
      <c r="C1" s="421"/>
      <c r="D1" s="421"/>
      <c r="E1" s="421"/>
      <c r="F1" s="421"/>
      <c r="G1" s="316"/>
    </row>
    <row r="2" spans="1:7">
      <c r="A2" s="418" t="s">
        <v>476</v>
      </c>
      <c r="B2" s="418"/>
      <c r="C2" s="418"/>
      <c r="D2" s="418"/>
      <c r="E2" s="418"/>
      <c r="F2" s="418"/>
      <c r="G2" s="315"/>
    </row>
    <row r="3" spans="1:7" ht="11.45" customHeight="1"/>
    <row r="4" spans="1:7" ht="20.100000000000001" customHeight="1">
      <c r="D4" s="85" t="s">
        <v>477</v>
      </c>
    </row>
    <row r="5" spans="1:7" s="86" customFormat="1" ht="21.6" customHeight="1">
      <c r="D5" s="87" t="s">
        <v>478</v>
      </c>
    </row>
    <row r="6" spans="1:7" s="86" customFormat="1" ht="21.6" customHeight="1">
      <c r="D6" s="88" t="s">
        <v>479</v>
      </c>
    </row>
    <row r="7" spans="1:7" ht="6" customHeight="1"/>
    <row r="8" spans="1:7" s="86" customFormat="1" ht="20.100000000000001" customHeight="1">
      <c r="B8" s="85" t="s">
        <v>108</v>
      </c>
      <c r="D8" s="85" t="s">
        <v>105</v>
      </c>
      <c r="F8" s="85" t="s">
        <v>103</v>
      </c>
    </row>
    <row r="9" spans="1:7" ht="20.100000000000001" customHeight="1">
      <c r="B9" s="89" t="s">
        <v>480</v>
      </c>
      <c r="D9" s="89" t="s">
        <v>480</v>
      </c>
      <c r="F9" s="89" t="s">
        <v>480</v>
      </c>
    </row>
    <row r="10" spans="1:7" s="90" customFormat="1" ht="20.100000000000001" customHeight="1">
      <c r="B10" s="91" t="s">
        <v>481</v>
      </c>
      <c r="D10" s="91" t="s">
        <v>482</v>
      </c>
      <c r="F10" s="91" t="s">
        <v>483</v>
      </c>
    </row>
    <row r="11" spans="1:7" s="90" customFormat="1" ht="20.100000000000001" customHeight="1">
      <c r="B11" s="92" t="s">
        <v>667</v>
      </c>
      <c r="D11" s="92" t="s">
        <v>484</v>
      </c>
      <c r="F11" s="92" t="s">
        <v>484</v>
      </c>
    </row>
    <row r="12" spans="1:7" s="90" customFormat="1" ht="20.100000000000001" customHeight="1">
      <c r="B12" s="92" t="s">
        <v>668</v>
      </c>
      <c r="D12" s="92" t="s">
        <v>485</v>
      </c>
      <c r="F12" s="92" t="s">
        <v>485</v>
      </c>
    </row>
    <row r="13" spans="1:7" s="90" customFormat="1" ht="20.100000000000001" customHeight="1">
      <c r="B13" s="93" t="s">
        <v>486</v>
      </c>
      <c r="D13" s="93" t="s">
        <v>486</v>
      </c>
      <c r="F13" s="93" t="s">
        <v>486</v>
      </c>
    </row>
    <row r="14" spans="1:7" ht="12.75" customHeight="1"/>
    <row r="15" spans="1:7" s="86" customFormat="1" ht="19.5" customHeight="1">
      <c r="B15" s="422" t="s">
        <v>110</v>
      </c>
      <c r="D15" s="85" t="s">
        <v>487</v>
      </c>
      <c r="F15" s="422" t="s">
        <v>106</v>
      </c>
    </row>
    <row r="16" spans="1:7" ht="17.100000000000001" customHeight="1">
      <c r="B16" s="423"/>
      <c r="D16" s="94" t="s">
        <v>488</v>
      </c>
      <c r="F16" s="423"/>
    </row>
    <row r="17" spans="2:6" ht="20.100000000000001" customHeight="1">
      <c r="B17" s="89" t="s">
        <v>480</v>
      </c>
      <c r="D17" s="89" t="s">
        <v>480</v>
      </c>
      <c r="F17" s="89" t="s">
        <v>480</v>
      </c>
    </row>
    <row r="18" spans="2:6" s="90" customFormat="1" ht="20.100000000000001" customHeight="1">
      <c r="B18" s="91" t="s">
        <v>489</v>
      </c>
      <c r="D18" s="91" t="s">
        <v>490</v>
      </c>
      <c r="F18" s="91" t="s">
        <v>489</v>
      </c>
    </row>
    <row r="19" spans="2:6" s="90" customFormat="1" ht="20.100000000000001" customHeight="1">
      <c r="B19" s="92" t="s">
        <v>491</v>
      </c>
      <c r="D19" s="92" t="s">
        <v>669</v>
      </c>
      <c r="F19" s="92" t="s">
        <v>492</v>
      </c>
    </row>
    <row r="20" spans="2:6" s="90" customFormat="1" ht="20.100000000000001" customHeight="1">
      <c r="B20" s="92" t="s">
        <v>485</v>
      </c>
      <c r="D20" s="92" t="s">
        <v>670</v>
      </c>
      <c r="F20" s="92" t="s">
        <v>485</v>
      </c>
    </row>
    <row r="21" spans="2:6" s="90" customFormat="1" ht="20.100000000000001" customHeight="1">
      <c r="B21" s="93" t="s">
        <v>486</v>
      </c>
      <c r="D21" s="93" t="s">
        <v>486</v>
      </c>
      <c r="F21" s="93" t="s">
        <v>486</v>
      </c>
    </row>
    <row r="22" spans="2:6" ht="12.75" customHeight="1"/>
    <row r="23" spans="2:6" s="86" customFormat="1" ht="20.100000000000001" customHeight="1">
      <c r="B23" s="422" t="s">
        <v>109</v>
      </c>
      <c r="D23" s="85" t="s">
        <v>493</v>
      </c>
      <c r="F23" s="422" t="s">
        <v>111</v>
      </c>
    </row>
    <row r="24" spans="2:6" ht="20.100000000000001" customHeight="1">
      <c r="B24" s="423"/>
      <c r="D24" s="94" t="s">
        <v>494</v>
      </c>
      <c r="F24" s="423"/>
    </row>
    <row r="25" spans="2:6" ht="20.100000000000001" customHeight="1">
      <c r="B25" s="89" t="s">
        <v>480</v>
      </c>
      <c r="D25" s="89" t="s">
        <v>480</v>
      </c>
      <c r="F25" s="89" t="s">
        <v>480</v>
      </c>
    </row>
    <row r="26" spans="2:6" s="90" customFormat="1" ht="20.100000000000001" customHeight="1">
      <c r="B26" s="91" t="s">
        <v>495</v>
      </c>
      <c r="D26" s="91" t="s">
        <v>489</v>
      </c>
      <c r="F26" s="91" t="s">
        <v>666</v>
      </c>
    </row>
    <row r="27" spans="2:6" s="90" customFormat="1" ht="20.100000000000001" customHeight="1">
      <c r="B27" s="92" t="s">
        <v>496</v>
      </c>
      <c r="D27" s="92" t="s">
        <v>497</v>
      </c>
      <c r="F27" s="92" t="s">
        <v>491</v>
      </c>
    </row>
    <row r="28" spans="2:6" s="90" customFormat="1" ht="20.100000000000001" customHeight="1">
      <c r="B28" s="92" t="s">
        <v>498</v>
      </c>
      <c r="D28" s="92" t="s">
        <v>485</v>
      </c>
      <c r="F28" s="92" t="s">
        <v>499</v>
      </c>
    </row>
    <row r="29" spans="2:6" s="90" customFormat="1" ht="20.100000000000001" customHeight="1">
      <c r="B29" s="93" t="s">
        <v>486</v>
      </c>
      <c r="D29" s="93" t="s">
        <v>486</v>
      </c>
      <c r="F29" s="93" t="s">
        <v>486</v>
      </c>
    </row>
    <row r="30" spans="2:6" ht="6" customHeight="1"/>
    <row r="31" spans="2:6" s="86" customFormat="1" ht="20.100000000000001" customHeight="1">
      <c r="B31" s="95"/>
      <c r="D31" s="85" t="s">
        <v>104</v>
      </c>
      <c r="F31" s="95"/>
    </row>
    <row r="32" spans="2:6" ht="20.100000000000001" customHeight="1">
      <c r="B32" s="95"/>
      <c r="D32" s="89" t="s">
        <v>480</v>
      </c>
      <c r="F32" s="95"/>
    </row>
    <row r="33" spans="1:6" s="90" customFormat="1" ht="20.100000000000001" customHeight="1">
      <c r="A33" s="84"/>
      <c r="B33" s="95"/>
      <c r="D33" s="91" t="s">
        <v>500</v>
      </c>
      <c r="E33" s="84"/>
      <c r="F33" s="86"/>
    </row>
    <row r="34" spans="1:6" s="90" customFormat="1" ht="20.100000000000001" customHeight="1">
      <c r="A34" s="84"/>
      <c r="B34" s="86"/>
      <c r="D34" s="92" t="s">
        <v>671</v>
      </c>
      <c r="E34" s="84"/>
      <c r="F34" s="86"/>
    </row>
    <row r="35" spans="1:6" s="90" customFormat="1" ht="20.100000000000001" customHeight="1">
      <c r="A35" s="84"/>
      <c r="B35" s="86"/>
      <c r="D35" s="92" t="s">
        <v>672</v>
      </c>
      <c r="E35" s="84"/>
      <c r="F35" s="86"/>
    </row>
    <row r="36" spans="1:6" s="90" customFormat="1" ht="20.100000000000001" customHeight="1">
      <c r="A36" s="84"/>
      <c r="B36" s="86"/>
      <c r="D36" s="93" t="s">
        <v>486</v>
      </c>
      <c r="E36" s="84"/>
      <c r="F36" s="86"/>
    </row>
    <row r="37" spans="1:6" ht="6" customHeight="1">
      <c r="B37" s="86"/>
      <c r="F37" s="86"/>
    </row>
    <row r="38" spans="1:6" s="86" customFormat="1" ht="20.100000000000001" customHeight="1">
      <c r="B38" s="95"/>
      <c r="D38" s="84"/>
    </row>
    <row r="39" spans="1:6" s="86" customFormat="1" ht="20.100000000000001" customHeight="1">
      <c r="B39" s="95"/>
      <c r="D39" s="84"/>
      <c r="F39" s="95"/>
    </row>
    <row r="40" spans="1:6" ht="20.100000000000001" customHeight="1">
      <c r="B40" s="86"/>
      <c r="F40" s="86"/>
    </row>
    <row r="41" spans="1:6" ht="6" customHeight="1"/>
    <row r="42" spans="1:6" s="90" customFormat="1" ht="14.1" customHeight="1">
      <c r="B42" s="96"/>
      <c r="D42" s="84"/>
      <c r="F42" s="96"/>
    </row>
    <row r="43" spans="1:6" s="90" customFormat="1" ht="14.1" customHeight="1">
      <c r="B43" s="96"/>
      <c r="D43" s="84"/>
      <c r="F43" s="96"/>
    </row>
    <row r="44" spans="1:6" s="90" customFormat="1" ht="14.1" customHeight="1">
      <c r="B44" s="96"/>
      <c r="D44" s="84"/>
      <c r="F44" s="96"/>
    </row>
    <row r="45" spans="1:6" s="90" customFormat="1" ht="14.1" customHeight="1">
      <c r="B45" s="96"/>
      <c r="D45" s="84"/>
      <c r="F45" s="96"/>
    </row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mergeCells count="6">
    <mergeCell ref="A1:F1"/>
    <mergeCell ref="B15:B16"/>
    <mergeCell ref="F15:F16"/>
    <mergeCell ref="B23:B24"/>
    <mergeCell ref="F23:F24"/>
    <mergeCell ref="A2:F2"/>
  </mergeCells>
  <printOptions horizontalCentered="1"/>
  <pageMargins left="1.1811023622047245" right="0.59055118110236227" top="0.98425196850393704" bottom="0.59055118110236227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16311-9941-4C12-822C-7A7F3ECF1DC4}">
  <dimension ref="A1:K90"/>
  <sheetViews>
    <sheetView showGridLines="0" view="pageLayout" topLeftCell="A43" zoomScale="90" zoomScaleNormal="100" zoomScalePageLayoutView="90" workbookViewId="0">
      <selection activeCell="H51" sqref="H51"/>
    </sheetView>
  </sheetViews>
  <sheetFormatPr defaultColWidth="8.7109375" defaultRowHeight="24"/>
  <cols>
    <col min="1" max="1" width="0.7109375" style="84" customWidth="1"/>
    <col min="2" max="2" width="12.7109375" style="84" customWidth="1"/>
    <col min="3" max="3" width="13.42578125" style="84" bestFit="1" customWidth="1"/>
    <col min="4" max="4" width="11.5703125" style="84" customWidth="1"/>
    <col min="5" max="5" width="12.5703125" style="84" customWidth="1"/>
    <col min="6" max="6" width="15" style="84" customWidth="1"/>
    <col min="7" max="7" width="13.42578125" style="84" customWidth="1"/>
    <col min="8" max="8" width="15" style="84" bestFit="1" customWidth="1"/>
    <col min="9" max="9" width="16.7109375" style="84" customWidth="1"/>
    <col min="10" max="10" width="15" style="84" bestFit="1" customWidth="1"/>
    <col min="11" max="11" width="1" style="84" customWidth="1"/>
    <col min="12" max="12" width="23.140625" style="84" customWidth="1"/>
    <col min="13" max="16384" width="8.7109375" style="84"/>
  </cols>
  <sheetData>
    <row r="1" spans="1:11" s="113" customFormat="1">
      <c r="B1" s="419" t="s">
        <v>461</v>
      </c>
      <c r="C1" s="419"/>
      <c r="D1" s="419"/>
      <c r="E1" s="419"/>
      <c r="F1" s="419"/>
      <c r="G1" s="419"/>
      <c r="H1" s="419"/>
      <c r="I1" s="419"/>
      <c r="J1" s="419"/>
    </row>
    <row r="2" spans="1:11" s="113" customFormat="1" ht="34.5" customHeight="1">
      <c r="A2" s="421" t="s">
        <v>691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</row>
    <row r="3" spans="1:11" ht="22.5" customHeight="1">
      <c r="B3" s="114" t="s">
        <v>692</v>
      </c>
      <c r="C3" s="114"/>
      <c r="D3" s="114"/>
      <c r="E3" s="114"/>
      <c r="F3" s="114"/>
      <c r="G3" s="114"/>
    </row>
    <row r="4" spans="1:11" ht="15.95" customHeight="1" thickBot="1">
      <c r="J4" s="115" t="s">
        <v>693</v>
      </c>
    </row>
    <row r="5" spans="1:11" s="116" customFormat="1" ht="25.5" thickTop="1" thickBot="1">
      <c r="A5" s="164"/>
      <c r="B5" s="427" t="s">
        <v>694</v>
      </c>
      <c r="C5" s="427"/>
      <c r="D5" s="427"/>
      <c r="E5" s="427"/>
      <c r="F5" s="427"/>
      <c r="G5" s="165"/>
      <c r="H5" s="166" t="s">
        <v>510</v>
      </c>
      <c r="I5" s="166" t="s">
        <v>511</v>
      </c>
      <c r="J5" s="167" t="s">
        <v>695</v>
      </c>
      <c r="K5" s="164"/>
    </row>
    <row r="6" spans="1:11" s="117" customFormat="1" ht="21" customHeight="1" thickTop="1">
      <c r="A6" s="84"/>
      <c r="B6" s="86" t="s">
        <v>696</v>
      </c>
      <c r="C6" s="86"/>
      <c r="D6" s="86"/>
      <c r="E6" s="86"/>
      <c r="F6" s="86"/>
      <c r="G6" s="84"/>
      <c r="H6" s="168">
        <v>422225700</v>
      </c>
      <c r="I6" s="169"/>
      <c r="J6" s="119">
        <f>SUM(H6:I6)</f>
        <v>422225700</v>
      </c>
      <c r="K6" s="84"/>
    </row>
    <row r="7" spans="1:11" s="117" customFormat="1" ht="21" customHeight="1">
      <c r="A7" s="84"/>
      <c r="B7" s="86" t="s">
        <v>697</v>
      </c>
      <c r="C7" s="86"/>
      <c r="D7" s="86"/>
      <c r="E7" s="86"/>
      <c r="F7" s="86"/>
      <c r="G7" s="86"/>
      <c r="H7" s="170">
        <v>0</v>
      </c>
      <c r="I7" s="170"/>
      <c r="J7" s="119">
        <f>SUM(G7:H7)</f>
        <v>0</v>
      </c>
      <c r="K7" s="84"/>
    </row>
    <row r="8" spans="1:11" s="117" customFormat="1" ht="21" customHeight="1">
      <c r="A8" s="84"/>
      <c r="B8" s="86" t="s">
        <v>698</v>
      </c>
      <c r="C8" s="86"/>
      <c r="D8" s="86"/>
      <c r="E8" s="86"/>
      <c r="F8" s="86"/>
      <c r="G8" s="86"/>
      <c r="H8" s="170">
        <v>0</v>
      </c>
      <c r="I8" s="170"/>
      <c r="J8" s="119">
        <f>SUM(G8:I8)</f>
        <v>0</v>
      </c>
      <c r="K8" s="84"/>
    </row>
    <row r="9" spans="1:11" s="117" customFormat="1" ht="21" customHeight="1">
      <c r="A9" s="84"/>
      <c r="B9" s="86" t="s">
        <v>699</v>
      </c>
      <c r="C9" s="86"/>
      <c r="D9" s="86"/>
      <c r="E9" s="86"/>
      <c r="F9" s="86"/>
      <c r="G9" s="84"/>
      <c r="H9" s="171">
        <v>33405300</v>
      </c>
      <c r="I9" s="170"/>
      <c r="J9" s="119">
        <f>SUM(H9:I9)</f>
        <v>33405300</v>
      </c>
      <c r="K9" s="84"/>
    </row>
    <row r="10" spans="1:11" ht="12.75" customHeight="1" thickBot="1">
      <c r="B10" s="86"/>
      <c r="C10" s="86"/>
      <c r="D10" s="86"/>
      <c r="E10" s="86"/>
      <c r="F10" s="86"/>
      <c r="G10" s="86"/>
      <c r="H10" s="86"/>
      <c r="I10" s="86"/>
      <c r="J10" s="119"/>
    </row>
    <row r="11" spans="1:11" s="117" customFormat="1" ht="25.5" thickTop="1" thickBot="1">
      <c r="A11" s="84"/>
      <c r="B11" s="424" t="s">
        <v>700</v>
      </c>
      <c r="C11" s="424"/>
      <c r="D11" s="424"/>
      <c r="E11" s="424"/>
      <c r="F11" s="424"/>
      <c r="G11" s="172"/>
      <c r="H11" s="173">
        <f>SUM(H6:H10)</f>
        <v>455631000</v>
      </c>
      <c r="I11" s="173">
        <f>SUM(I6:I10)</f>
        <v>0</v>
      </c>
      <c r="J11" s="173">
        <f>SUM(J6:J10)</f>
        <v>455631000</v>
      </c>
      <c r="K11" s="84"/>
    </row>
    <row r="12" spans="1:11" ht="16.5" customHeight="1" thickTop="1"/>
    <row r="13" spans="1:11">
      <c r="B13" s="114" t="s">
        <v>701</v>
      </c>
      <c r="C13" s="114"/>
      <c r="D13" s="114"/>
      <c r="E13" s="114"/>
      <c r="F13" s="110"/>
      <c r="G13" s="110"/>
    </row>
    <row r="14" spans="1:11" ht="21.95" customHeight="1">
      <c r="B14" s="120" t="s">
        <v>702</v>
      </c>
      <c r="C14" s="120"/>
      <c r="D14" s="120"/>
      <c r="E14" s="120"/>
      <c r="F14" s="121"/>
      <c r="G14" s="120"/>
      <c r="H14" s="122">
        <f>H6-H15</f>
        <v>421675000</v>
      </c>
      <c r="I14" s="111" t="s">
        <v>509</v>
      </c>
    </row>
    <row r="15" spans="1:11" s="113" customFormat="1" ht="21.95" customHeight="1">
      <c r="B15" s="123" t="s">
        <v>703</v>
      </c>
      <c r="C15" s="123"/>
      <c r="D15" s="123"/>
      <c r="E15" s="123"/>
      <c r="F15" s="123"/>
      <c r="G15" s="123"/>
      <c r="H15" s="124">
        <f>H16+H17</f>
        <v>550700</v>
      </c>
      <c r="I15" s="321" t="s">
        <v>509</v>
      </c>
    </row>
    <row r="16" spans="1:11" s="113" customFormat="1" ht="21.95" customHeight="1">
      <c r="B16" s="123"/>
      <c r="C16" s="123"/>
      <c r="D16" s="123" t="s">
        <v>704</v>
      </c>
      <c r="E16" s="123"/>
      <c r="F16" s="123"/>
      <c r="G16" s="123"/>
      <c r="H16" s="124">
        <f>SUM(H24,H42,H44)</f>
        <v>293700</v>
      </c>
      <c r="I16" s="321" t="s">
        <v>509</v>
      </c>
    </row>
    <row r="17" spans="1:11" s="113" customFormat="1" ht="21.95" customHeight="1">
      <c r="B17" s="123"/>
      <c r="C17" s="123"/>
      <c r="D17" s="123" t="s">
        <v>705</v>
      </c>
      <c r="E17" s="123"/>
      <c r="F17" s="123"/>
      <c r="G17" s="123"/>
      <c r="H17" s="124">
        <f>SUM(H39:H39)</f>
        <v>257000</v>
      </c>
      <c r="I17" s="321" t="s">
        <v>509</v>
      </c>
    </row>
    <row r="18" spans="1:11" ht="26.1" customHeight="1" thickBot="1">
      <c r="J18" s="115" t="s">
        <v>693</v>
      </c>
    </row>
    <row r="19" spans="1:11" s="117" customFormat="1" ht="25.5" thickTop="1" thickBot="1">
      <c r="A19" s="84"/>
      <c r="B19" s="428" t="s">
        <v>706</v>
      </c>
      <c r="C19" s="428"/>
      <c r="D19" s="428"/>
      <c r="E19" s="428"/>
      <c r="F19" s="428"/>
      <c r="G19" s="166"/>
      <c r="H19" s="166" t="s">
        <v>510</v>
      </c>
      <c r="I19" s="166" t="s">
        <v>511</v>
      </c>
      <c r="J19" s="166" t="s">
        <v>695</v>
      </c>
      <c r="K19" s="84"/>
    </row>
    <row r="20" spans="1:11" s="117" customFormat="1" ht="24.75" thickTop="1">
      <c r="A20" s="84"/>
      <c r="B20" s="426" t="s">
        <v>690</v>
      </c>
      <c r="C20" s="426"/>
      <c r="D20" s="426"/>
      <c r="E20" s="174"/>
      <c r="F20" s="175"/>
      <c r="G20" s="176"/>
      <c r="H20" s="112"/>
      <c r="I20" s="112"/>
      <c r="J20" s="112"/>
      <c r="K20" s="84"/>
    </row>
    <row r="21" spans="1:11" s="125" customFormat="1">
      <c r="A21" s="113"/>
      <c r="B21" s="177" t="s">
        <v>707</v>
      </c>
      <c r="C21" s="178"/>
      <c r="D21" s="178"/>
      <c r="E21" s="178"/>
      <c r="F21" s="179"/>
      <c r="G21" s="179"/>
      <c r="H21" s="180">
        <v>218896760</v>
      </c>
      <c r="I21" s="180"/>
      <c r="J21" s="180">
        <f>SUM(H21:I21)</f>
        <v>218896760</v>
      </c>
      <c r="K21" s="113"/>
    </row>
    <row r="22" spans="1:11" s="125" customFormat="1">
      <c r="A22" s="113"/>
      <c r="B22" s="177" t="s">
        <v>708</v>
      </c>
      <c r="C22" s="178"/>
      <c r="D22" s="178"/>
      <c r="E22" s="178"/>
      <c r="F22" s="179"/>
      <c r="G22" s="179"/>
      <c r="H22" s="180">
        <v>9190790</v>
      </c>
      <c r="I22" s="180"/>
      <c r="J22" s="180">
        <f t="shared" ref="J22:J46" si="0">SUM(H22:I22)</f>
        <v>9190790</v>
      </c>
      <c r="K22" s="113"/>
    </row>
    <row r="23" spans="1:11" s="125" customFormat="1">
      <c r="A23" s="113"/>
      <c r="B23" s="177" t="s">
        <v>709</v>
      </c>
      <c r="C23" s="178"/>
      <c r="D23" s="178"/>
      <c r="E23" s="178"/>
      <c r="F23" s="179"/>
      <c r="G23" s="179"/>
      <c r="H23" s="180">
        <v>352000</v>
      </c>
      <c r="I23" s="180"/>
      <c r="J23" s="180">
        <f t="shared" si="0"/>
        <v>352000</v>
      </c>
      <c r="K23" s="113"/>
    </row>
    <row r="24" spans="1:11" s="126" customFormat="1">
      <c r="A24" s="181"/>
      <c r="B24" s="177" t="s">
        <v>911</v>
      </c>
      <c r="D24" s="181"/>
      <c r="E24" s="181"/>
      <c r="F24" s="181"/>
      <c r="G24" s="181"/>
      <c r="H24" s="403">
        <v>95900</v>
      </c>
      <c r="I24" s="403"/>
      <c r="J24" s="403">
        <f t="shared" si="0"/>
        <v>95900</v>
      </c>
      <c r="K24" s="161"/>
    </row>
    <row r="25" spans="1:11" s="125" customFormat="1">
      <c r="A25" s="113"/>
      <c r="B25" s="177" t="s">
        <v>710</v>
      </c>
      <c r="C25" s="178"/>
      <c r="D25" s="178"/>
      <c r="E25" s="178"/>
      <c r="F25" s="179"/>
      <c r="G25" s="179"/>
      <c r="H25" s="180">
        <v>2141310</v>
      </c>
      <c r="I25" s="180"/>
      <c r="J25" s="180">
        <f t="shared" si="0"/>
        <v>2141310</v>
      </c>
      <c r="K25" s="113"/>
    </row>
    <row r="26" spans="1:11" s="125" customFormat="1">
      <c r="A26" s="113"/>
      <c r="B26" s="177" t="s">
        <v>711</v>
      </c>
      <c r="C26" s="178"/>
      <c r="D26" s="178"/>
      <c r="E26" s="178"/>
      <c r="F26" s="179"/>
      <c r="G26" s="179"/>
      <c r="H26" s="180">
        <v>1202340</v>
      </c>
      <c r="I26" s="180"/>
      <c r="J26" s="180">
        <f t="shared" si="0"/>
        <v>1202340</v>
      </c>
      <c r="K26" s="113"/>
    </row>
    <row r="27" spans="1:11" s="125" customFormat="1">
      <c r="A27" s="113"/>
      <c r="B27" s="177" t="s">
        <v>712</v>
      </c>
      <c r="C27" s="178"/>
      <c r="D27" s="178"/>
      <c r="E27" s="178"/>
      <c r="F27" s="179"/>
      <c r="G27" s="179"/>
      <c r="H27" s="180">
        <v>2518800</v>
      </c>
      <c r="I27" s="180"/>
      <c r="J27" s="180">
        <f t="shared" si="0"/>
        <v>2518800</v>
      </c>
      <c r="K27" s="113"/>
    </row>
    <row r="28" spans="1:11" s="125" customFormat="1">
      <c r="A28" s="113"/>
      <c r="B28" s="177" t="s">
        <v>713</v>
      </c>
      <c r="C28" s="178"/>
      <c r="D28" s="178"/>
      <c r="E28" s="178"/>
      <c r="F28" s="179"/>
      <c r="G28" s="179"/>
      <c r="H28" s="180">
        <v>14535100</v>
      </c>
      <c r="I28" s="180"/>
      <c r="J28" s="180">
        <f t="shared" si="0"/>
        <v>14535100</v>
      </c>
      <c r="K28" s="113"/>
    </row>
    <row r="29" spans="1:11" s="125" customFormat="1">
      <c r="A29" s="113"/>
      <c r="B29" s="177" t="s">
        <v>714</v>
      </c>
      <c r="C29" s="178"/>
      <c r="D29" s="178"/>
      <c r="E29" s="178"/>
      <c r="F29" s="179"/>
      <c r="G29" s="179"/>
      <c r="H29" s="180">
        <v>1172500</v>
      </c>
      <c r="I29" s="180"/>
      <c r="J29" s="180">
        <f t="shared" si="0"/>
        <v>1172500</v>
      </c>
      <c r="K29" s="113"/>
    </row>
    <row r="30" spans="1:11" s="125" customFormat="1">
      <c r="A30" s="113"/>
      <c r="B30" s="177" t="s">
        <v>715</v>
      </c>
      <c r="C30" s="178"/>
      <c r="D30" s="178"/>
      <c r="E30" s="178"/>
      <c r="F30" s="179"/>
      <c r="G30" s="179"/>
      <c r="H30" s="180">
        <v>28139100</v>
      </c>
      <c r="I30" s="180"/>
      <c r="J30" s="180">
        <f t="shared" si="0"/>
        <v>28139100</v>
      </c>
      <c r="K30" s="113"/>
    </row>
    <row r="31" spans="1:11" s="125" customFormat="1">
      <c r="A31" s="113"/>
      <c r="B31" s="177" t="s">
        <v>716</v>
      </c>
      <c r="C31" s="178"/>
      <c r="D31" s="178"/>
      <c r="E31" s="178"/>
      <c r="F31" s="179"/>
      <c r="G31" s="179"/>
      <c r="H31" s="180">
        <v>15349500</v>
      </c>
      <c r="I31" s="180"/>
      <c r="J31" s="180">
        <f t="shared" si="0"/>
        <v>15349500</v>
      </c>
      <c r="K31" s="113"/>
    </row>
    <row r="32" spans="1:11" s="125" customFormat="1">
      <c r="A32" s="113"/>
      <c r="B32" s="177" t="s">
        <v>717</v>
      </c>
      <c r="C32" s="178"/>
      <c r="D32" s="178"/>
      <c r="E32" s="178"/>
      <c r="F32" s="179"/>
      <c r="G32" s="179"/>
      <c r="H32" s="180">
        <v>5521700</v>
      </c>
      <c r="I32" s="180"/>
      <c r="J32" s="180">
        <f t="shared" si="0"/>
        <v>5521700</v>
      </c>
      <c r="K32" s="113"/>
    </row>
    <row r="33" spans="1:11" s="125" customFormat="1">
      <c r="A33" s="113"/>
      <c r="B33" s="177" t="s">
        <v>718</v>
      </c>
      <c r="C33" s="178"/>
      <c r="D33" s="178"/>
      <c r="E33" s="178"/>
      <c r="F33" s="179"/>
      <c r="G33" s="179"/>
      <c r="H33" s="180">
        <v>4770200</v>
      </c>
      <c r="I33" s="180"/>
      <c r="J33" s="180">
        <f t="shared" si="0"/>
        <v>4770200</v>
      </c>
      <c r="K33" s="113"/>
    </row>
    <row r="34" spans="1:11" s="125" customFormat="1">
      <c r="A34" s="113"/>
      <c r="B34" s="177" t="s">
        <v>719</v>
      </c>
      <c r="C34" s="178"/>
      <c r="D34" s="178"/>
      <c r="E34" s="178"/>
      <c r="F34" s="179"/>
      <c r="G34" s="179"/>
      <c r="H34" s="180">
        <v>277200</v>
      </c>
      <c r="I34" s="180"/>
      <c r="J34" s="180">
        <f t="shared" si="0"/>
        <v>277200</v>
      </c>
      <c r="K34" s="113"/>
    </row>
    <row r="35" spans="1:11" s="125" customFormat="1">
      <c r="A35" s="113"/>
      <c r="B35" s="177" t="s">
        <v>720</v>
      </c>
      <c r="C35" s="178"/>
      <c r="D35" s="178"/>
      <c r="E35" s="178"/>
      <c r="F35" s="179"/>
      <c r="G35" s="179"/>
      <c r="H35" s="180">
        <v>11401500</v>
      </c>
      <c r="I35" s="180"/>
      <c r="J35" s="180">
        <f t="shared" si="0"/>
        <v>11401500</v>
      </c>
      <c r="K35" s="113"/>
    </row>
    <row r="36" spans="1:11" s="125" customFormat="1">
      <c r="A36" s="113"/>
      <c r="B36" s="177" t="s">
        <v>721</v>
      </c>
      <c r="C36" s="178"/>
      <c r="D36" s="178"/>
      <c r="E36" s="178"/>
      <c r="F36" s="179"/>
      <c r="G36" s="179"/>
      <c r="H36" s="180">
        <v>3764800</v>
      </c>
      <c r="I36" s="180"/>
      <c r="J36" s="180">
        <f t="shared" si="0"/>
        <v>3764800</v>
      </c>
      <c r="K36" s="113"/>
    </row>
    <row r="37" spans="1:11" s="125" customFormat="1">
      <c r="A37" s="113"/>
      <c r="B37" s="177" t="s">
        <v>722</v>
      </c>
      <c r="C37" s="178"/>
      <c r="D37" s="178"/>
      <c r="E37" s="178"/>
      <c r="F37" s="179"/>
      <c r="G37" s="179"/>
      <c r="H37" s="180">
        <v>3719300</v>
      </c>
      <c r="I37" s="180"/>
      <c r="J37" s="180">
        <f t="shared" si="0"/>
        <v>3719300</v>
      </c>
      <c r="K37" s="113"/>
    </row>
    <row r="38" spans="1:11" s="125" customFormat="1">
      <c r="A38" s="113"/>
      <c r="B38" s="177" t="s">
        <v>723</v>
      </c>
      <c r="C38" s="178"/>
      <c r="D38" s="178"/>
      <c r="E38" s="178"/>
      <c r="F38" s="179"/>
      <c r="G38" s="179"/>
      <c r="H38" s="180">
        <v>7779300</v>
      </c>
      <c r="I38" s="180"/>
      <c r="J38" s="180">
        <f t="shared" si="0"/>
        <v>7779300</v>
      </c>
      <c r="K38" s="113"/>
    </row>
    <row r="39" spans="1:11" s="127" customFormat="1" ht="24" customHeight="1">
      <c r="A39" s="182"/>
      <c r="B39" s="177" t="s">
        <v>679</v>
      </c>
      <c r="C39" s="402"/>
      <c r="D39" s="402"/>
      <c r="E39" s="402"/>
      <c r="F39" s="402"/>
      <c r="G39" s="402"/>
      <c r="H39" s="403">
        <v>257000</v>
      </c>
      <c r="I39" s="403"/>
      <c r="J39" s="403">
        <f t="shared" si="0"/>
        <v>257000</v>
      </c>
      <c r="K39" s="161"/>
    </row>
    <row r="40" spans="1:11" s="125" customFormat="1">
      <c r="A40" s="113"/>
      <c r="B40" s="177" t="s">
        <v>724</v>
      </c>
      <c r="C40" s="178"/>
      <c r="D40" s="178"/>
      <c r="E40" s="178"/>
      <c r="F40" s="179"/>
      <c r="G40" s="179"/>
      <c r="H40" s="180">
        <v>509200</v>
      </c>
      <c r="I40" s="180"/>
      <c r="J40" s="180">
        <f t="shared" si="0"/>
        <v>509200</v>
      </c>
      <c r="K40" s="113"/>
    </row>
    <row r="41" spans="1:11" s="125" customFormat="1">
      <c r="A41" s="113"/>
      <c r="B41" s="177" t="s">
        <v>725</v>
      </c>
      <c r="C41" s="178"/>
      <c r="D41" s="178"/>
      <c r="E41" s="178"/>
      <c r="F41" s="179"/>
      <c r="G41" s="179"/>
      <c r="H41" s="180">
        <v>1457500</v>
      </c>
      <c r="I41" s="180"/>
      <c r="J41" s="180">
        <f t="shared" si="0"/>
        <v>1457500</v>
      </c>
      <c r="K41" s="113"/>
    </row>
    <row r="42" spans="1:11" s="126" customFormat="1">
      <c r="A42" s="181"/>
      <c r="B42" s="177" t="s">
        <v>682</v>
      </c>
      <c r="C42" s="181"/>
      <c r="D42" s="181"/>
      <c r="E42" s="181"/>
      <c r="F42" s="181"/>
      <c r="G42" s="181"/>
      <c r="H42" s="403">
        <v>97800</v>
      </c>
      <c r="I42" s="403"/>
      <c r="J42" s="403">
        <f t="shared" si="0"/>
        <v>97800</v>
      </c>
      <c r="K42" s="161"/>
    </row>
    <row r="43" spans="1:11" s="125" customFormat="1">
      <c r="A43" s="113"/>
      <c r="B43" s="177" t="s">
        <v>727</v>
      </c>
      <c r="C43" s="178"/>
      <c r="D43" s="178"/>
      <c r="E43" s="178"/>
      <c r="F43" s="179"/>
      <c r="G43" s="179"/>
      <c r="H43" s="180">
        <v>153900</v>
      </c>
      <c r="I43" s="180"/>
      <c r="J43" s="180">
        <f t="shared" si="0"/>
        <v>153900</v>
      </c>
      <c r="K43" s="113"/>
    </row>
    <row r="44" spans="1:11" s="126" customFormat="1">
      <c r="A44" s="181"/>
      <c r="B44" s="177" t="s">
        <v>972</v>
      </c>
      <c r="C44" s="181"/>
      <c r="D44" s="181"/>
      <c r="E44" s="181"/>
      <c r="F44" s="181"/>
      <c r="G44" s="181"/>
      <c r="H44" s="403">
        <v>100000</v>
      </c>
      <c r="I44" s="403"/>
      <c r="J44" s="403">
        <f t="shared" si="0"/>
        <v>100000</v>
      </c>
      <c r="K44" s="161"/>
    </row>
    <row r="45" spans="1:11" s="125" customFormat="1">
      <c r="A45" s="113"/>
      <c r="B45" s="177" t="s">
        <v>728</v>
      </c>
      <c r="C45" s="178"/>
      <c r="D45" s="178"/>
      <c r="E45" s="178"/>
      <c r="F45" s="179"/>
      <c r="G45" s="179"/>
      <c r="H45" s="180">
        <v>1025500</v>
      </c>
      <c r="I45" s="180"/>
      <c r="J45" s="180">
        <f t="shared" si="0"/>
        <v>1025500</v>
      </c>
      <c r="K45" s="113"/>
    </row>
    <row r="46" spans="1:11" s="125" customFormat="1" ht="19.5" customHeight="1" thickBot="1">
      <c r="A46" s="113"/>
      <c r="B46" s="177" t="s">
        <v>729</v>
      </c>
      <c r="C46" s="178"/>
      <c r="D46" s="178"/>
      <c r="E46" s="178"/>
      <c r="F46" s="179"/>
      <c r="G46" s="179"/>
      <c r="H46" s="180">
        <v>87796700</v>
      </c>
      <c r="I46" s="180"/>
      <c r="J46" s="180">
        <f t="shared" si="0"/>
        <v>87796700</v>
      </c>
      <c r="K46" s="113"/>
    </row>
    <row r="47" spans="1:11" s="117" customFormat="1" ht="25.5" thickTop="1" thickBot="1">
      <c r="A47" s="84"/>
      <c r="B47" s="424" t="s">
        <v>730</v>
      </c>
      <c r="C47" s="424"/>
      <c r="D47" s="424"/>
      <c r="E47" s="424"/>
      <c r="F47" s="424"/>
      <c r="G47" s="183"/>
      <c r="H47" s="184">
        <f>SUM(H21:H46)</f>
        <v>422225700</v>
      </c>
      <c r="I47" s="184">
        <f>SUM(I21:I46)</f>
        <v>0</v>
      </c>
      <c r="J47" s="184">
        <f>SUM(J21:J46)</f>
        <v>422225700</v>
      </c>
      <c r="K47" s="84"/>
    </row>
    <row r="48" spans="1:11" ht="24.75" thickTop="1"/>
    <row r="50" spans="1:11">
      <c r="B50" s="114" t="s">
        <v>731</v>
      </c>
      <c r="C50" s="114"/>
      <c r="D50" s="114"/>
      <c r="E50" s="114"/>
      <c r="F50" s="114"/>
      <c r="G50" s="114"/>
    </row>
    <row r="51" spans="1:11" ht="24.75" thickBot="1">
      <c r="J51" s="115" t="s">
        <v>693</v>
      </c>
    </row>
    <row r="52" spans="1:11" s="117" customFormat="1" ht="25.5" thickTop="1" thickBot="1">
      <c r="A52" s="84"/>
      <c r="B52" s="166" t="s">
        <v>95</v>
      </c>
      <c r="C52" s="166"/>
      <c r="D52" s="166"/>
      <c r="E52" s="166"/>
      <c r="F52" s="166"/>
      <c r="G52" s="166"/>
      <c r="H52" s="166" t="s">
        <v>510</v>
      </c>
      <c r="I52" s="166" t="s">
        <v>511</v>
      </c>
      <c r="J52" s="166" t="s">
        <v>695</v>
      </c>
      <c r="K52" s="84"/>
    </row>
    <row r="53" spans="1:11" s="117" customFormat="1" ht="24.75" thickTop="1">
      <c r="A53" s="84"/>
      <c r="B53" s="84"/>
      <c r="C53" s="84"/>
      <c r="D53" s="84"/>
      <c r="E53" s="84"/>
      <c r="F53" s="84"/>
      <c r="G53" s="84"/>
      <c r="H53" s="86"/>
      <c r="I53" s="86"/>
      <c r="J53" s="86"/>
      <c r="K53" s="84"/>
    </row>
    <row r="54" spans="1:11" s="117" customFormat="1">
      <c r="A54" s="84"/>
      <c r="B54" s="86"/>
      <c r="C54" s="86"/>
      <c r="D54" s="86"/>
      <c r="E54" s="86"/>
      <c r="F54" s="86"/>
      <c r="G54" s="86"/>
      <c r="H54" s="86"/>
      <c r="I54" s="86"/>
      <c r="J54" s="86"/>
      <c r="K54" s="84"/>
    </row>
    <row r="55" spans="1:11" s="117" customFormat="1" ht="24.75" thickBo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s="117" customFormat="1" ht="25.5" thickTop="1" thickBot="1">
      <c r="A56" s="84"/>
      <c r="B56" s="424" t="s">
        <v>732</v>
      </c>
      <c r="C56" s="424"/>
      <c r="D56" s="424"/>
      <c r="E56" s="424"/>
      <c r="F56" s="424"/>
      <c r="G56" s="183"/>
      <c r="H56" s="166"/>
      <c r="I56" s="166"/>
      <c r="J56" s="166"/>
      <c r="K56" s="84"/>
    </row>
    <row r="57" spans="1:11" s="117" customFormat="1" ht="24.75" thickTop="1">
      <c r="A57" s="84"/>
      <c r="B57" s="185"/>
      <c r="C57" s="185"/>
      <c r="D57" s="185"/>
      <c r="E57" s="185"/>
      <c r="F57" s="185"/>
      <c r="G57" s="185"/>
      <c r="H57" s="112"/>
      <c r="I57" s="112"/>
      <c r="J57" s="112"/>
      <c r="K57" s="84"/>
    </row>
    <row r="58" spans="1:11">
      <c r="B58" s="114" t="s">
        <v>733</v>
      </c>
      <c r="C58" s="114"/>
      <c r="D58" s="114"/>
      <c r="E58" s="114"/>
      <c r="F58" s="114"/>
      <c r="G58" s="114"/>
    </row>
    <row r="59" spans="1:11" ht="24.75" thickBot="1">
      <c r="J59" s="115" t="s">
        <v>693</v>
      </c>
    </row>
    <row r="60" spans="1:11" s="117" customFormat="1" ht="25.5" thickTop="1" thickBot="1">
      <c r="A60" s="84"/>
      <c r="B60" s="166" t="s">
        <v>95</v>
      </c>
      <c r="C60" s="166"/>
      <c r="D60" s="166"/>
      <c r="E60" s="166"/>
      <c r="F60" s="166"/>
      <c r="G60" s="166"/>
      <c r="H60" s="166" t="s">
        <v>510</v>
      </c>
      <c r="I60" s="166" t="s">
        <v>511</v>
      </c>
      <c r="J60" s="166" t="s">
        <v>695</v>
      </c>
      <c r="K60" s="84"/>
    </row>
    <row r="61" spans="1:11" s="117" customFormat="1" ht="24.75" thickTop="1">
      <c r="A61" s="84"/>
      <c r="B61" s="84"/>
      <c r="C61" s="84"/>
      <c r="D61" s="84"/>
      <c r="E61" s="84"/>
      <c r="F61" s="84"/>
      <c r="G61" s="84"/>
      <c r="H61" s="86"/>
      <c r="I61" s="86"/>
      <c r="J61" s="86"/>
      <c r="K61" s="84"/>
    </row>
    <row r="62" spans="1:11" s="117" customFormat="1">
      <c r="A62" s="84"/>
      <c r="B62" s="84"/>
      <c r="C62" s="84"/>
      <c r="D62" s="84"/>
      <c r="E62" s="84"/>
      <c r="F62" s="84"/>
      <c r="G62" s="84"/>
      <c r="H62" s="86"/>
      <c r="I62" s="86"/>
      <c r="J62" s="86"/>
      <c r="K62" s="84"/>
    </row>
    <row r="63" spans="1:11" s="117" customFormat="1" ht="24.75" thickBo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 s="117" customFormat="1" ht="25.5" thickTop="1" thickBot="1">
      <c r="A64" s="84"/>
      <c r="B64" s="424" t="s">
        <v>734</v>
      </c>
      <c r="C64" s="424"/>
      <c r="D64" s="424"/>
      <c r="E64" s="424"/>
      <c r="F64" s="424"/>
      <c r="G64" s="183"/>
      <c r="H64" s="166"/>
      <c r="I64" s="166"/>
      <c r="J64" s="166"/>
      <c r="K64" s="84"/>
    </row>
    <row r="65" spans="1:11" ht="24.75" thickTop="1"/>
    <row r="66" spans="1:11">
      <c r="B66" s="114" t="s">
        <v>735</v>
      </c>
      <c r="C66" s="114"/>
      <c r="D66" s="114"/>
      <c r="E66" s="114"/>
      <c r="F66" s="114"/>
      <c r="G66" s="114"/>
    </row>
    <row r="67" spans="1:11" ht="24.75" thickBot="1">
      <c r="J67" s="115" t="s">
        <v>693</v>
      </c>
    </row>
    <row r="68" spans="1:11" s="117" customFormat="1" ht="25.5" thickTop="1" thickBot="1">
      <c r="A68" s="84"/>
      <c r="B68" s="166" t="s">
        <v>95</v>
      </c>
      <c r="C68" s="166"/>
      <c r="D68" s="166"/>
      <c r="E68" s="166"/>
      <c r="F68" s="166"/>
      <c r="G68" s="166"/>
      <c r="H68" s="166" t="s">
        <v>510</v>
      </c>
      <c r="I68" s="166" t="s">
        <v>511</v>
      </c>
      <c r="J68" s="166" t="s">
        <v>695</v>
      </c>
      <c r="K68" s="84"/>
    </row>
    <row r="69" spans="1:11" s="117" customFormat="1" ht="24.75" thickTop="1">
      <c r="A69" s="84"/>
      <c r="B69" s="425" t="s">
        <v>699</v>
      </c>
      <c r="C69" s="425"/>
      <c r="D69" s="425"/>
      <c r="E69" s="425"/>
      <c r="F69" s="425"/>
      <c r="G69" s="425"/>
      <c r="H69" s="188">
        <v>33405300</v>
      </c>
      <c r="I69" s="119"/>
      <c r="J69" s="189">
        <f>SUM(H69:I69)</f>
        <v>33405300</v>
      </c>
      <c r="K69" s="84"/>
    </row>
    <row r="70" spans="1:11" s="117" customFormat="1" ht="24.75" thickBot="1">
      <c r="A70" s="84"/>
      <c r="B70" s="190"/>
      <c r="C70" s="190"/>
      <c r="D70" s="190"/>
      <c r="E70" s="190"/>
      <c r="F70" s="190"/>
      <c r="G70" s="190"/>
      <c r="H70" s="186"/>
      <c r="I70" s="86"/>
      <c r="J70" s="187"/>
      <c r="K70" s="84"/>
    </row>
    <row r="71" spans="1:11" s="117" customFormat="1" ht="25.5" thickTop="1" thickBot="1">
      <c r="A71" s="84"/>
      <c r="B71" s="191" t="s">
        <v>736</v>
      </c>
      <c r="C71" s="183"/>
      <c r="D71" s="183"/>
      <c r="E71" s="183"/>
      <c r="F71" s="183"/>
      <c r="G71" s="183"/>
      <c r="H71" s="192">
        <f>SUM(H69:H69)</f>
        <v>33405300</v>
      </c>
      <c r="I71" s="192">
        <f>SUM(I69:I69)</f>
        <v>0</v>
      </c>
      <c r="J71" s="192">
        <f>SUM(J69:J69)</f>
        <v>33405300</v>
      </c>
      <c r="K71" s="84"/>
    </row>
    <row r="72" spans="1:11" s="117" customFormat="1" ht="24.75" thickTop="1">
      <c r="A72" s="84"/>
      <c r="B72" s="111"/>
      <c r="C72" s="185"/>
      <c r="D72" s="185"/>
      <c r="E72" s="185"/>
      <c r="F72" s="185"/>
      <c r="G72" s="185"/>
      <c r="H72" s="193"/>
      <c r="I72" s="193"/>
      <c r="J72" s="193"/>
      <c r="K72" s="84"/>
    </row>
    <row r="73" spans="1:11" s="117" customFormat="1">
      <c r="A73" s="84"/>
      <c r="B73" s="131" t="s">
        <v>737</v>
      </c>
      <c r="C73" s="114"/>
      <c r="D73" s="114"/>
      <c r="E73" s="114"/>
      <c r="F73" s="114"/>
      <c r="G73" s="114"/>
      <c r="H73" s="84"/>
      <c r="I73" s="84"/>
      <c r="J73" s="84"/>
      <c r="K73" s="84"/>
    </row>
    <row r="74" spans="1:11" ht="24.75" thickBot="1">
      <c r="J74" s="115" t="s">
        <v>693</v>
      </c>
    </row>
    <row r="75" spans="1:11" s="132" customFormat="1" ht="66.75" thickTop="1" thickBot="1">
      <c r="B75" s="405" t="s">
        <v>738</v>
      </c>
      <c r="C75" s="405" t="s">
        <v>739</v>
      </c>
      <c r="D75" s="133" t="s">
        <v>740</v>
      </c>
      <c r="E75" s="405" t="s">
        <v>741</v>
      </c>
      <c r="F75" s="406" t="s">
        <v>855</v>
      </c>
      <c r="G75" s="405" t="s">
        <v>742</v>
      </c>
      <c r="H75" s="133" t="s">
        <v>743</v>
      </c>
      <c r="I75" s="133" t="s">
        <v>744</v>
      </c>
      <c r="J75" s="133" t="s">
        <v>695</v>
      </c>
    </row>
    <row r="76" spans="1:11" ht="24.75" thickTop="1">
      <c r="A76" s="114"/>
      <c r="B76" s="134" t="s">
        <v>745</v>
      </c>
      <c r="C76" s="404">
        <v>175288860</v>
      </c>
      <c r="D76" s="135">
        <v>39959900</v>
      </c>
      <c r="E76" s="135">
        <v>3648000</v>
      </c>
      <c r="F76" s="135"/>
      <c r="G76" s="136"/>
      <c r="H76" s="135"/>
      <c r="I76" s="135"/>
      <c r="J76" s="137">
        <f>SUM(C76:I76)</f>
        <v>218896760</v>
      </c>
    </row>
    <row r="77" spans="1:11">
      <c r="A77" s="114"/>
      <c r="B77" s="138" t="s">
        <v>746</v>
      </c>
      <c r="C77" s="135"/>
      <c r="D77" s="135"/>
      <c r="E77" s="139">
        <v>112458000</v>
      </c>
      <c r="F77" s="139">
        <v>9390200</v>
      </c>
      <c r="G77" s="140"/>
      <c r="H77" s="135"/>
      <c r="I77" s="135"/>
      <c r="J77" s="137">
        <f t="shared" ref="J77:J80" si="1">SUM(C77:I77)</f>
        <v>121848200</v>
      </c>
    </row>
    <row r="78" spans="1:11">
      <c r="A78" s="114"/>
      <c r="B78" s="138" t="s">
        <v>747</v>
      </c>
      <c r="C78" s="135"/>
      <c r="D78" s="135"/>
      <c r="E78" s="135"/>
      <c r="F78" s="135"/>
      <c r="G78" s="141">
        <v>12560540</v>
      </c>
      <c r="H78" s="135"/>
      <c r="I78" s="135"/>
      <c r="J78" s="137">
        <f t="shared" si="1"/>
        <v>12560540</v>
      </c>
    </row>
    <row r="79" spans="1:11">
      <c r="A79" s="114"/>
      <c r="B79" s="138" t="s">
        <v>748</v>
      </c>
      <c r="C79" s="135"/>
      <c r="D79" s="135"/>
      <c r="E79" s="135"/>
      <c r="F79" s="135"/>
      <c r="G79" s="140"/>
      <c r="H79" s="139">
        <v>37049400</v>
      </c>
      <c r="I79" s="135"/>
      <c r="J79" s="137">
        <f t="shared" si="1"/>
        <v>37049400</v>
      </c>
    </row>
    <row r="80" spans="1:11">
      <c r="A80" s="114"/>
      <c r="B80" s="138" t="s">
        <v>749</v>
      </c>
      <c r="C80" s="135"/>
      <c r="D80" s="135"/>
      <c r="E80" s="135"/>
      <c r="F80" s="135"/>
      <c r="G80" s="140"/>
      <c r="H80" s="135"/>
      <c r="I80" s="141">
        <v>65276100</v>
      </c>
      <c r="J80" s="137">
        <f t="shared" si="1"/>
        <v>65276100</v>
      </c>
    </row>
    <row r="81" spans="2:10" ht="6.75" customHeight="1" thickBot="1">
      <c r="B81" s="142"/>
      <c r="C81" s="142"/>
      <c r="D81" s="142"/>
      <c r="E81" s="142"/>
      <c r="F81" s="142"/>
      <c r="G81" s="142"/>
      <c r="H81" s="142"/>
      <c r="I81" s="142"/>
    </row>
    <row r="82" spans="2:10" ht="25.5" thickTop="1" thickBot="1">
      <c r="B82" s="143" t="s">
        <v>750</v>
      </c>
      <c r="C82" s="144">
        <f>SUM(C76:C81)</f>
        <v>175288860</v>
      </c>
      <c r="D82" s="144">
        <f t="shared" ref="D82:J82" si="2">SUM(D76:D81)</f>
        <v>39959900</v>
      </c>
      <c r="E82" s="144">
        <f t="shared" si="2"/>
        <v>116106000</v>
      </c>
      <c r="F82" s="144">
        <f t="shared" si="2"/>
        <v>9390200</v>
      </c>
      <c r="G82" s="144">
        <f t="shared" si="2"/>
        <v>12560540</v>
      </c>
      <c r="H82" s="144">
        <f t="shared" si="2"/>
        <v>37049400</v>
      </c>
      <c r="I82" s="144">
        <f t="shared" si="2"/>
        <v>65276100</v>
      </c>
      <c r="J82" s="144">
        <f t="shared" si="2"/>
        <v>455631000</v>
      </c>
    </row>
    <row r="83" spans="2:10" ht="24.75" thickTop="1"/>
    <row r="85" spans="2:10" s="117" customFormat="1" ht="23.25">
      <c r="B85" s="129"/>
      <c r="C85" s="128"/>
      <c r="D85" s="128"/>
      <c r="E85" s="128"/>
      <c r="F85" s="128"/>
      <c r="G85" s="128"/>
      <c r="H85" s="130"/>
      <c r="I85" s="130"/>
      <c r="J85" s="130"/>
    </row>
    <row r="86" spans="2:10" s="117" customFormat="1" ht="23.25">
      <c r="B86" s="129"/>
      <c r="C86" s="128"/>
      <c r="D86" s="128"/>
      <c r="E86" s="128"/>
      <c r="F86" s="128"/>
      <c r="G86" s="128"/>
      <c r="H86" s="130"/>
      <c r="I86" s="130"/>
      <c r="J86" s="130"/>
    </row>
    <row r="87" spans="2:10" s="117" customFormat="1" ht="23.25">
      <c r="B87" s="129"/>
      <c r="C87" s="128"/>
      <c r="D87" s="128"/>
      <c r="E87" s="128"/>
      <c r="F87" s="128"/>
      <c r="G87" s="128"/>
      <c r="H87" s="130"/>
      <c r="I87" s="130"/>
      <c r="J87" s="130"/>
    </row>
    <row r="88" spans="2:10" s="117" customFormat="1" ht="23.25">
      <c r="B88" s="129"/>
      <c r="C88" s="128"/>
      <c r="D88" s="128"/>
      <c r="E88" s="128"/>
      <c r="F88" s="128"/>
      <c r="G88" s="128"/>
      <c r="H88" s="130"/>
      <c r="I88" s="130"/>
      <c r="J88" s="130"/>
    </row>
    <row r="89" spans="2:10" s="117" customFormat="1" ht="23.25">
      <c r="B89" s="129"/>
      <c r="C89" s="128"/>
      <c r="D89" s="128"/>
      <c r="E89" s="128"/>
      <c r="F89" s="128"/>
      <c r="G89" s="128"/>
      <c r="H89" s="130"/>
      <c r="I89" s="130"/>
      <c r="J89" s="130"/>
    </row>
    <row r="90" spans="2:10" s="117" customFormat="1" ht="23.25">
      <c r="B90" s="129"/>
      <c r="C90" s="128"/>
      <c r="D90" s="128"/>
      <c r="E90" s="128"/>
      <c r="F90" s="128"/>
      <c r="G90" s="128"/>
      <c r="H90" s="130"/>
      <c r="I90" s="130"/>
      <c r="J90" s="130"/>
    </row>
  </sheetData>
  <mergeCells count="10">
    <mergeCell ref="B1:J1"/>
    <mergeCell ref="A2:K2"/>
    <mergeCell ref="B5:F5"/>
    <mergeCell ref="B11:F11"/>
    <mergeCell ref="B19:F19"/>
    <mergeCell ref="B64:F64"/>
    <mergeCell ref="B69:G69"/>
    <mergeCell ref="B47:F47"/>
    <mergeCell ref="B56:F56"/>
    <mergeCell ref="B20:D20"/>
  </mergeCells>
  <pageMargins left="1.1811023622047245" right="0.59055118110236227" top="0.98425196850393704" bottom="0.59055118110236227" header="0.31496062992125984" footer="0.31496062992125984"/>
  <pageSetup paperSize="9" scale="65" orientation="portrait" useFirstPageNumber="1" r:id="rId1"/>
  <headerFooter>
    <oddHeader xml:space="preserve">&amp;C&amp;"TH SarabunPSK,ธรรมดา"&amp;16
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3"/>
  <sheetViews>
    <sheetView showGridLines="0" view="pageLayout" topLeftCell="A461" zoomScale="90" zoomScaleNormal="100" zoomScaleSheetLayoutView="100" zoomScalePageLayoutView="90" workbookViewId="0">
      <selection activeCell="D151" sqref="D151"/>
    </sheetView>
  </sheetViews>
  <sheetFormatPr defaultColWidth="2.7109375" defaultRowHeight="24"/>
  <cols>
    <col min="1" max="1" width="0.85546875" style="161" customWidth="1"/>
    <col min="2" max="2" width="42" style="161" customWidth="1"/>
    <col min="3" max="3" width="10.7109375" style="222" customWidth="1"/>
    <col min="4" max="8" width="12.140625" style="161" customWidth="1"/>
    <col min="9" max="9" width="2.140625" style="98" customWidth="1"/>
    <col min="10" max="16384" width="2.7109375" style="98"/>
  </cols>
  <sheetData>
    <row r="1" spans="1:9">
      <c r="A1" s="444" t="s">
        <v>461</v>
      </c>
      <c r="B1" s="444"/>
      <c r="C1" s="444"/>
      <c r="D1" s="444"/>
      <c r="E1" s="444"/>
      <c r="F1" s="444"/>
      <c r="G1" s="444"/>
      <c r="H1" s="444"/>
      <c r="I1" s="97"/>
    </row>
    <row r="2" spans="1:9">
      <c r="A2" s="444" t="s">
        <v>501</v>
      </c>
      <c r="B2" s="444"/>
      <c r="C2" s="444"/>
      <c r="D2" s="444"/>
      <c r="E2" s="444"/>
      <c r="F2" s="444"/>
      <c r="G2" s="444"/>
      <c r="H2" s="444"/>
      <c r="I2" s="97"/>
    </row>
    <row r="3" spans="1:9">
      <c r="A3" s="152"/>
      <c r="B3" s="152"/>
      <c r="C3" s="152"/>
      <c r="D3" s="152"/>
      <c r="E3" s="152"/>
      <c r="F3" s="152"/>
      <c r="G3" s="152"/>
      <c r="H3" s="152"/>
      <c r="I3" s="97"/>
    </row>
    <row r="4" spans="1:9">
      <c r="A4" s="152"/>
      <c r="B4" s="104" t="s">
        <v>690</v>
      </c>
      <c r="C4" s="194"/>
      <c r="D4" s="194"/>
      <c r="E4" s="194"/>
      <c r="F4" s="194"/>
      <c r="G4" s="194"/>
      <c r="H4" s="194"/>
      <c r="I4" s="97"/>
    </row>
    <row r="5" spans="1:9">
      <c r="A5" s="152"/>
      <c r="B5" s="195" t="s">
        <v>1323</v>
      </c>
      <c r="C5" s="196"/>
      <c r="D5" s="197"/>
      <c r="E5" s="197"/>
      <c r="F5" s="197"/>
      <c r="G5" s="197"/>
      <c r="H5" s="197"/>
      <c r="I5" s="97"/>
    </row>
    <row r="6" spans="1:9">
      <c r="A6" s="152"/>
      <c r="B6" s="445" t="s">
        <v>1048</v>
      </c>
      <c r="C6" s="445"/>
      <c r="D6" s="445"/>
      <c r="E6" s="445"/>
      <c r="F6" s="445"/>
      <c r="G6" s="445"/>
      <c r="H6" s="445"/>
      <c r="I6" s="97"/>
    </row>
    <row r="7" spans="1:9">
      <c r="A7" s="304"/>
      <c r="B7" s="342" t="s">
        <v>1049</v>
      </c>
      <c r="C7" s="341"/>
      <c r="D7" s="341"/>
      <c r="E7" s="341"/>
      <c r="F7" s="341"/>
      <c r="G7" s="341"/>
      <c r="H7" s="341"/>
      <c r="I7" s="97"/>
    </row>
    <row r="8" spans="1:9">
      <c r="A8" s="152"/>
      <c r="B8" s="446" t="s">
        <v>340</v>
      </c>
      <c r="C8" s="448" t="s">
        <v>502</v>
      </c>
      <c r="D8" s="449"/>
      <c r="E8" s="449"/>
      <c r="F8" s="449"/>
      <c r="G8" s="449"/>
      <c r="H8" s="449"/>
      <c r="I8" s="97"/>
    </row>
    <row r="9" spans="1:9">
      <c r="A9" s="152"/>
      <c r="B9" s="447"/>
      <c r="C9" s="198" t="s">
        <v>464</v>
      </c>
      <c r="D9" s="199" t="s">
        <v>503</v>
      </c>
      <c r="E9" s="199" t="s">
        <v>504</v>
      </c>
      <c r="F9" s="200" t="s">
        <v>505</v>
      </c>
      <c r="G9" s="200" t="s">
        <v>506</v>
      </c>
      <c r="H9" s="200" t="s">
        <v>507</v>
      </c>
      <c r="I9" s="97"/>
    </row>
    <row r="10" spans="1:9">
      <c r="A10" s="152"/>
      <c r="B10" s="201" t="s">
        <v>508</v>
      </c>
      <c r="C10" s="202" t="s">
        <v>509</v>
      </c>
      <c r="D10" s="343">
        <v>215949500</v>
      </c>
      <c r="E10" s="343">
        <f>SUM(E11:E12)</f>
        <v>218896760</v>
      </c>
      <c r="F10" s="203"/>
      <c r="G10" s="203"/>
      <c r="H10" s="203"/>
      <c r="I10" s="97"/>
    </row>
    <row r="11" spans="1:9">
      <c r="A11" s="152"/>
      <c r="B11" s="201" t="s">
        <v>510</v>
      </c>
      <c r="C11" s="202" t="s">
        <v>509</v>
      </c>
      <c r="D11" s="343">
        <v>215949500</v>
      </c>
      <c r="E11" s="343">
        <f>สังเขป!J21</f>
        <v>218896760</v>
      </c>
      <c r="F11" s="203"/>
      <c r="G11" s="203"/>
      <c r="H11" s="203"/>
      <c r="I11" s="97"/>
    </row>
    <row r="12" spans="1:9">
      <c r="A12" s="152"/>
      <c r="B12" s="201" t="s">
        <v>511</v>
      </c>
      <c r="C12" s="202" t="s">
        <v>509</v>
      </c>
      <c r="D12" s="291"/>
      <c r="E12" s="291"/>
      <c r="F12" s="204"/>
      <c r="G12" s="204"/>
      <c r="H12" s="205"/>
      <c r="I12" s="97"/>
    </row>
    <row r="13" spans="1:9">
      <c r="A13" s="152"/>
      <c r="B13" s="206"/>
      <c r="C13" s="207"/>
      <c r="D13" s="208"/>
      <c r="E13" s="208"/>
      <c r="F13" s="208"/>
      <c r="G13" s="208"/>
      <c r="H13" s="209"/>
      <c r="I13" s="97"/>
    </row>
    <row r="14" spans="1:9">
      <c r="A14" s="152"/>
      <c r="B14" s="152"/>
      <c r="C14" s="152"/>
      <c r="D14" s="152"/>
      <c r="E14" s="152"/>
      <c r="F14" s="152"/>
      <c r="G14" s="152"/>
      <c r="H14" s="152"/>
      <c r="I14" s="97"/>
    </row>
    <row r="15" spans="1:9">
      <c r="B15" s="210" t="s">
        <v>512</v>
      </c>
      <c r="C15" s="211"/>
      <c r="D15" s="212"/>
      <c r="E15" s="212"/>
      <c r="F15" s="212"/>
      <c r="G15" s="212"/>
      <c r="H15" s="212"/>
    </row>
    <row r="16" spans="1:9">
      <c r="B16" s="431" t="s">
        <v>1325</v>
      </c>
      <c r="C16" s="431"/>
      <c r="D16" s="431"/>
      <c r="E16" s="431"/>
      <c r="F16" s="431"/>
      <c r="G16" s="431"/>
      <c r="H16" s="431"/>
    </row>
    <row r="17" spans="1:8">
      <c r="B17" s="351" t="s">
        <v>1324</v>
      </c>
      <c r="C17" s="350"/>
      <c r="D17" s="350"/>
      <c r="E17" s="350"/>
      <c r="F17" s="350"/>
      <c r="G17" s="350"/>
      <c r="H17" s="350"/>
    </row>
    <row r="18" spans="1:8">
      <c r="B18" s="425" t="s">
        <v>856</v>
      </c>
      <c r="C18" s="425"/>
      <c r="D18" s="425"/>
      <c r="E18" s="425"/>
      <c r="F18" s="425"/>
      <c r="G18" s="425"/>
      <c r="H18" s="425"/>
    </row>
    <row r="19" spans="1:8">
      <c r="B19" s="429" t="s">
        <v>513</v>
      </c>
      <c r="C19" s="430" t="s">
        <v>514</v>
      </c>
      <c r="D19" s="430"/>
      <c r="E19" s="430"/>
      <c r="F19" s="430"/>
      <c r="G19" s="430"/>
      <c r="H19" s="430"/>
    </row>
    <row r="20" spans="1:8">
      <c r="B20" s="436"/>
      <c r="C20" s="106" t="s">
        <v>464</v>
      </c>
      <c r="D20" s="199" t="s">
        <v>503</v>
      </c>
      <c r="E20" s="199" t="s">
        <v>504</v>
      </c>
      <c r="F20" s="200" t="s">
        <v>505</v>
      </c>
      <c r="G20" s="200" t="s">
        <v>506</v>
      </c>
      <c r="H20" s="200" t="s">
        <v>507</v>
      </c>
    </row>
    <row r="21" spans="1:8">
      <c r="B21" s="105" t="s">
        <v>515</v>
      </c>
      <c r="C21" s="106" t="s">
        <v>466</v>
      </c>
      <c r="D21" s="213">
        <v>72500</v>
      </c>
      <c r="E21" s="213">
        <v>73000</v>
      </c>
      <c r="F21" s="213">
        <v>73000</v>
      </c>
      <c r="G21" s="213">
        <v>73200</v>
      </c>
      <c r="H21" s="213">
        <v>73200</v>
      </c>
    </row>
    <row r="22" spans="1:8">
      <c r="B22" s="105" t="s">
        <v>516</v>
      </c>
      <c r="C22" s="106" t="s">
        <v>466</v>
      </c>
      <c r="D22" s="213">
        <v>3200</v>
      </c>
      <c r="E22" s="213">
        <v>3500</v>
      </c>
      <c r="F22" s="213">
        <v>3500</v>
      </c>
      <c r="G22" s="213">
        <v>3500</v>
      </c>
      <c r="H22" s="213">
        <v>3500</v>
      </c>
    </row>
    <row r="23" spans="1:8">
      <c r="B23" s="105" t="s">
        <v>678</v>
      </c>
      <c r="C23" s="106" t="s">
        <v>471</v>
      </c>
      <c r="D23" s="213">
        <v>60</v>
      </c>
      <c r="E23" s="213">
        <v>60</v>
      </c>
      <c r="F23" s="213">
        <v>60</v>
      </c>
      <c r="G23" s="213">
        <v>60</v>
      </c>
      <c r="H23" s="213">
        <v>60</v>
      </c>
    </row>
    <row r="24" spans="1:8">
      <c r="B24" s="105" t="s">
        <v>517</v>
      </c>
      <c r="C24" s="106" t="s">
        <v>466</v>
      </c>
      <c r="D24" s="213">
        <v>3000</v>
      </c>
      <c r="E24" s="213">
        <v>3000</v>
      </c>
      <c r="F24" s="213">
        <v>3000</v>
      </c>
      <c r="G24" s="213">
        <v>3000</v>
      </c>
      <c r="H24" s="213">
        <v>3000</v>
      </c>
    </row>
    <row r="25" spans="1:8">
      <c r="B25" s="105" t="s">
        <v>518</v>
      </c>
      <c r="C25" s="106" t="s">
        <v>519</v>
      </c>
      <c r="D25" s="213">
        <v>7395</v>
      </c>
      <c r="E25" s="213">
        <v>7395</v>
      </c>
      <c r="F25" s="213">
        <v>7395</v>
      </c>
      <c r="G25" s="213">
        <v>7395</v>
      </c>
      <c r="H25" s="213">
        <v>7395</v>
      </c>
    </row>
    <row r="26" spans="1:8">
      <c r="B26" s="364" t="s">
        <v>520</v>
      </c>
      <c r="C26" s="106" t="s">
        <v>466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</row>
    <row r="27" spans="1:8" s="97" customFormat="1">
      <c r="A27" s="214"/>
      <c r="B27" s="215" t="s">
        <v>508</v>
      </c>
      <c r="C27" s="216" t="s">
        <v>509</v>
      </c>
      <c r="D27" s="369">
        <f>SUM(D28:D29)</f>
        <v>16594260</v>
      </c>
      <c r="E27" s="217">
        <f t="shared" ref="E27" si="0">SUM(E28:E29)</f>
        <v>9190790</v>
      </c>
      <c r="F27" s="217"/>
      <c r="G27" s="217"/>
      <c r="H27" s="217"/>
    </row>
    <row r="28" spans="1:8" s="97" customFormat="1">
      <c r="A28" s="214"/>
      <c r="B28" s="215" t="s">
        <v>510</v>
      </c>
      <c r="C28" s="216" t="s">
        <v>509</v>
      </c>
      <c r="D28" s="369">
        <v>16594260</v>
      </c>
      <c r="E28" s="217">
        <f>สังเขป!J22</f>
        <v>9190790</v>
      </c>
      <c r="F28" s="217"/>
      <c r="G28" s="217"/>
      <c r="H28" s="217"/>
    </row>
    <row r="29" spans="1:8" s="97" customFormat="1">
      <c r="A29" s="214"/>
      <c r="B29" s="215" t="s">
        <v>511</v>
      </c>
      <c r="C29" s="216" t="s">
        <v>509</v>
      </c>
      <c r="D29" s="218"/>
      <c r="E29" s="218"/>
      <c r="F29" s="218"/>
      <c r="G29" s="218"/>
      <c r="H29" s="218"/>
    </row>
    <row r="30" spans="1:8" s="97" customFormat="1">
      <c r="A30" s="214"/>
      <c r="B30" s="219"/>
      <c r="C30" s="220"/>
      <c r="D30" s="221"/>
      <c r="E30" s="221"/>
      <c r="F30" s="221"/>
      <c r="G30" s="221"/>
      <c r="H30" s="221"/>
    </row>
    <row r="31" spans="1:8" s="97" customFormat="1">
      <c r="A31" s="214"/>
      <c r="B31" s="223"/>
      <c r="C31" s="220"/>
      <c r="D31" s="221"/>
      <c r="E31" s="221"/>
      <c r="F31" s="221"/>
      <c r="G31" s="221"/>
      <c r="H31" s="221"/>
    </row>
    <row r="32" spans="1:8" s="97" customFormat="1">
      <c r="A32" s="214"/>
      <c r="B32" s="223"/>
      <c r="C32" s="220"/>
      <c r="D32" s="221"/>
      <c r="E32" s="221"/>
      <c r="F32" s="221"/>
      <c r="G32" s="221"/>
      <c r="H32" s="221"/>
    </row>
    <row r="33" spans="1:8" s="97" customFormat="1">
      <c r="A33" s="214"/>
      <c r="B33" s="223"/>
      <c r="C33" s="220"/>
      <c r="D33" s="221"/>
      <c r="E33" s="221"/>
      <c r="F33" s="221"/>
      <c r="G33" s="221"/>
      <c r="H33" s="221"/>
    </row>
    <row r="34" spans="1:8" s="97" customFormat="1">
      <c r="A34" s="214"/>
      <c r="B34" s="223"/>
      <c r="C34" s="220"/>
      <c r="D34" s="221"/>
      <c r="E34" s="221"/>
      <c r="F34" s="221"/>
      <c r="G34" s="221"/>
      <c r="H34" s="221"/>
    </row>
    <row r="35" spans="1:8" s="97" customFormat="1">
      <c r="A35" s="214"/>
      <c r="B35" s="219"/>
      <c r="C35" s="220"/>
      <c r="D35" s="221"/>
      <c r="E35" s="221"/>
      <c r="F35" s="221"/>
      <c r="G35" s="221"/>
      <c r="H35" s="221"/>
    </row>
    <row r="36" spans="1:8" s="97" customFormat="1">
      <c r="A36" s="214"/>
      <c r="B36" s="301"/>
      <c r="C36" s="220"/>
      <c r="D36" s="221"/>
      <c r="E36" s="221"/>
      <c r="F36" s="221"/>
      <c r="G36" s="221"/>
      <c r="H36" s="221"/>
    </row>
    <row r="37" spans="1:8" s="97" customFormat="1">
      <c r="A37" s="214"/>
      <c r="B37" s="301"/>
      <c r="C37" s="220"/>
      <c r="D37" s="221"/>
      <c r="E37" s="221"/>
      <c r="F37" s="221"/>
      <c r="G37" s="221"/>
      <c r="H37" s="221"/>
    </row>
    <row r="38" spans="1:8" s="97" customFormat="1">
      <c r="A38" s="214"/>
      <c r="B38" s="301"/>
      <c r="C38" s="220"/>
      <c r="D38" s="221"/>
      <c r="E38" s="221"/>
      <c r="F38" s="221"/>
      <c r="G38" s="221"/>
      <c r="H38" s="221"/>
    </row>
    <row r="39" spans="1:8" s="97" customFormat="1">
      <c r="A39" s="214"/>
      <c r="B39" s="219"/>
      <c r="C39" s="220"/>
      <c r="D39" s="221"/>
      <c r="E39" s="221"/>
      <c r="F39" s="221"/>
      <c r="G39" s="221"/>
      <c r="H39" s="221"/>
    </row>
    <row r="40" spans="1:8" s="97" customFormat="1">
      <c r="A40" s="214"/>
      <c r="B40" s="301"/>
      <c r="C40" s="220"/>
      <c r="D40" s="221"/>
      <c r="E40" s="221"/>
      <c r="F40" s="221"/>
      <c r="G40" s="221"/>
      <c r="H40" s="221"/>
    </row>
    <row r="41" spans="1:8" s="97" customFormat="1">
      <c r="A41" s="214"/>
      <c r="B41" s="219"/>
      <c r="C41" s="220"/>
      <c r="D41" s="221"/>
      <c r="E41" s="221"/>
      <c r="F41" s="221"/>
      <c r="G41" s="221"/>
      <c r="H41" s="221"/>
    </row>
    <row r="42" spans="1:8" s="97" customFormat="1">
      <c r="A42" s="214"/>
      <c r="B42" s="219"/>
      <c r="C42" s="220"/>
      <c r="D42" s="221"/>
      <c r="E42" s="221"/>
      <c r="F42" s="221"/>
      <c r="G42" s="221"/>
      <c r="H42" s="221"/>
    </row>
    <row r="43" spans="1:8" s="97" customFormat="1">
      <c r="A43" s="214"/>
      <c r="B43" s="330"/>
      <c r="C43" s="220"/>
      <c r="D43" s="221"/>
      <c r="E43" s="221"/>
      <c r="F43" s="221"/>
      <c r="G43" s="221"/>
      <c r="H43" s="221"/>
    </row>
    <row r="44" spans="1:8" s="97" customFormat="1">
      <c r="A44" s="214"/>
      <c r="B44" s="330"/>
      <c r="C44" s="220"/>
      <c r="D44" s="221"/>
      <c r="E44" s="221"/>
      <c r="F44" s="221"/>
      <c r="G44" s="221"/>
      <c r="H44" s="221"/>
    </row>
    <row r="45" spans="1:8">
      <c r="B45" s="210" t="s">
        <v>521</v>
      </c>
    </row>
    <row r="46" spans="1:8">
      <c r="B46" s="431" t="s">
        <v>1193</v>
      </c>
      <c r="C46" s="431"/>
      <c r="D46" s="431"/>
      <c r="E46" s="431"/>
      <c r="F46" s="431"/>
      <c r="G46" s="431"/>
      <c r="H46" s="431"/>
    </row>
    <row r="47" spans="1:8">
      <c r="B47" s="351" t="s">
        <v>1194</v>
      </c>
      <c r="C47" s="350"/>
      <c r="D47" s="350"/>
      <c r="E47" s="350"/>
      <c r="F47" s="350"/>
      <c r="G47" s="350"/>
      <c r="H47" s="350"/>
    </row>
    <row r="48" spans="1:8">
      <c r="B48" s="351" t="s">
        <v>1195</v>
      </c>
      <c r="C48" s="350"/>
      <c r="D48" s="350"/>
      <c r="E48" s="350"/>
      <c r="F48" s="350"/>
      <c r="G48" s="350"/>
      <c r="H48" s="350"/>
    </row>
    <row r="49" spans="1:8">
      <c r="B49" s="351" t="s">
        <v>1196</v>
      </c>
      <c r="C49" s="350"/>
      <c r="D49" s="350"/>
      <c r="E49" s="350"/>
      <c r="F49" s="350"/>
      <c r="G49" s="350"/>
      <c r="H49" s="350"/>
    </row>
    <row r="50" spans="1:8">
      <c r="B50" s="351" t="s">
        <v>1197</v>
      </c>
      <c r="C50" s="350"/>
      <c r="D50" s="350"/>
      <c r="E50" s="350"/>
      <c r="F50" s="350"/>
      <c r="G50" s="350"/>
      <c r="H50" s="350"/>
    </row>
    <row r="51" spans="1:8" ht="26.25" customHeight="1">
      <c r="B51" s="432" t="s">
        <v>857</v>
      </c>
      <c r="C51" s="425"/>
      <c r="D51" s="425"/>
      <c r="E51" s="425"/>
      <c r="F51" s="425"/>
      <c r="G51" s="425"/>
      <c r="H51" s="425"/>
    </row>
    <row r="52" spans="1:8">
      <c r="B52" s="429" t="s">
        <v>513</v>
      </c>
      <c r="C52" s="430" t="s">
        <v>514</v>
      </c>
      <c r="D52" s="430"/>
      <c r="E52" s="430"/>
      <c r="F52" s="430"/>
      <c r="G52" s="430"/>
      <c r="H52" s="430"/>
    </row>
    <row r="53" spans="1:8">
      <c r="B53" s="436"/>
      <c r="C53" s="106" t="s">
        <v>464</v>
      </c>
      <c r="D53" s="199" t="s">
        <v>503</v>
      </c>
      <c r="E53" s="199" t="s">
        <v>504</v>
      </c>
      <c r="F53" s="200" t="s">
        <v>505</v>
      </c>
      <c r="G53" s="200" t="s">
        <v>506</v>
      </c>
      <c r="H53" s="200" t="s">
        <v>507</v>
      </c>
    </row>
    <row r="54" spans="1:8">
      <c r="B54" s="364" t="s">
        <v>522</v>
      </c>
      <c r="C54" s="106" t="s">
        <v>475</v>
      </c>
      <c r="D54" s="108">
        <v>22</v>
      </c>
      <c r="E54" s="108">
        <v>22</v>
      </c>
      <c r="F54" s="108">
        <v>22</v>
      </c>
      <c r="G54" s="108">
        <v>22</v>
      </c>
      <c r="H54" s="200">
        <v>22</v>
      </c>
    </row>
    <row r="55" spans="1:8">
      <c r="B55" s="364" t="s">
        <v>523</v>
      </c>
      <c r="C55" s="106" t="s">
        <v>475</v>
      </c>
      <c r="D55" s="218">
        <v>0</v>
      </c>
      <c r="E55" s="218">
        <v>0</v>
      </c>
      <c r="F55" s="218">
        <v>0</v>
      </c>
      <c r="G55" s="218">
        <v>0</v>
      </c>
      <c r="H55" s="218">
        <v>0</v>
      </c>
    </row>
    <row r="56" spans="1:8">
      <c r="B56" s="364" t="s">
        <v>524</v>
      </c>
      <c r="C56" s="106" t="s">
        <v>469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</row>
    <row r="57" spans="1:8">
      <c r="B57" s="364" t="s">
        <v>525</v>
      </c>
      <c r="C57" s="106" t="s">
        <v>526</v>
      </c>
      <c r="D57" s="108">
        <v>50</v>
      </c>
      <c r="E57" s="108">
        <v>50</v>
      </c>
      <c r="F57" s="108">
        <v>50</v>
      </c>
      <c r="G57" s="108">
        <v>50</v>
      </c>
      <c r="H57" s="108">
        <v>50</v>
      </c>
    </row>
    <row r="58" spans="1:8">
      <c r="B58" s="362" t="s">
        <v>527</v>
      </c>
      <c r="C58" s="200" t="s">
        <v>475</v>
      </c>
      <c r="D58" s="108">
        <v>760</v>
      </c>
      <c r="E58" s="108">
        <v>770</v>
      </c>
      <c r="F58" s="108">
        <v>780</v>
      </c>
      <c r="G58" s="108">
        <v>790</v>
      </c>
      <c r="H58" s="108">
        <v>800</v>
      </c>
    </row>
    <row r="59" spans="1:8">
      <c r="B59" s="362" t="s">
        <v>528</v>
      </c>
      <c r="C59" s="200" t="s">
        <v>475</v>
      </c>
      <c r="D59" s="108">
        <v>70</v>
      </c>
      <c r="E59" s="108">
        <v>70</v>
      </c>
      <c r="F59" s="108">
        <v>70</v>
      </c>
      <c r="G59" s="108">
        <v>70</v>
      </c>
      <c r="H59" s="108">
        <v>70</v>
      </c>
    </row>
    <row r="60" spans="1:8">
      <c r="B60" s="362" t="s">
        <v>529</v>
      </c>
      <c r="C60" s="200" t="s">
        <v>530</v>
      </c>
      <c r="D60" s="108">
        <v>15</v>
      </c>
      <c r="E60" s="108">
        <v>15</v>
      </c>
      <c r="F60" s="108">
        <v>15</v>
      </c>
      <c r="G60" s="108">
        <v>15</v>
      </c>
      <c r="H60" s="108">
        <v>15</v>
      </c>
    </row>
    <row r="61" spans="1:8">
      <c r="B61" s="362" t="s">
        <v>531</v>
      </c>
      <c r="C61" s="200" t="s">
        <v>475</v>
      </c>
      <c r="D61" s="108">
        <v>272</v>
      </c>
      <c r="E61" s="108">
        <v>320</v>
      </c>
      <c r="F61" s="108">
        <v>368</v>
      </c>
      <c r="G61" s="108">
        <v>416</v>
      </c>
      <c r="H61" s="108">
        <v>420</v>
      </c>
    </row>
    <row r="62" spans="1:8" s="97" customFormat="1">
      <c r="A62" s="214"/>
      <c r="B62" s="225" t="s">
        <v>508</v>
      </c>
      <c r="C62" s="226" t="s">
        <v>509</v>
      </c>
      <c r="D62" s="217">
        <v>3844060</v>
      </c>
      <c r="E62" s="217">
        <f>SUM(E63:E64)</f>
        <v>352000</v>
      </c>
      <c r="F62" s="218"/>
      <c r="G62" s="218"/>
      <c r="H62" s="218"/>
    </row>
    <row r="63" spans="1:8" s="97" customFormat="1">
      <c r="A63" s="214"/>
      <c r="B63" s="215" t="s">
        <v>510</v>
      </c>
      <c r="C63" s="216" t="s">
        <v>509</v>
      </c>
      <c r="D63" s="217">
        <v>3844060</v>
      </c>
      <c r="E63" s="217">
        <f>สังเขป!J23</f>
        <v>352000</v>
      </c>
      <c r="F63" s="218"/>
      <c r="G63" s="218"/>
      <c r="H63" s="218"/>
    </row>
    <row r="64" spans="1:8" s="97" customFormat="1">
      <c r="A64" s="214"/>
      <c r="B64" s="215" t="s">
        <v>511</v>
      </c>
      <c r="C64" s="216" t="s">
        <v>509</v>
      </c>
      <c r="D64" s="218"/>
      <c r="E64" s="218"/>
      <c r="F64" s="218"/>
      <c r="G64" s="218"/>
      <c r="H64" s="218"/>
    </row>
    <row r="65" spans="1:8" s="97" customFormat="1">
      <c r="A65" s="214"/>
      <c r="B65" s="227"/>
      <c r="C65" s="228"/>
      <c r="D65" s="229"/>
      <c r="E65" s="229"/>
      <c r="F65" s="229"/>
      <c r="G65" s="229"/>
      <c r="H65" s="229"/>
    </row>
    <row r="66" spans="1:8" s="97" customFormat="1">
      <c r="A66" s="214"/>
      <c r="B66" s="227"/>
      <c r="C66" s="228"/>
      <c r="D66" s="229"/>
      <c r="E66" s="229"/>
      <c r="F66" s="229"/>
      <c r="G66" s="229"/>
      <c r="H66" s="229"/>
    </row>
    <row r="67" spans="1:8" s="101" customFormat="1" ht="21" customHeight="1">
      <c r="A67" s="214"/>
      <c r="B67" s="230" t="s">
        <v>673</v>
      </c>
      <c r="C67" s="231"/>
      <c r="D67" s="231"/>
      <c r="E67" s="231"/>
      <c r="F67" s="230" t="s">
        <v>674</v>
      </c>
      <c r="G67" s="231"/>
      <c r="H67" s="231"/>
    </row>
    <row r="68" spans="1:8" s="101" customFormat="1">
      <c r="A68" s="214"/>
      <c r="B68" s="425" t="s">
        <v>1051</v>
      </c>
      <c r="C68" s="425"/>
      <c r="D68" s="425"/>
      <c r="E68" s="425"/>
      <c r="F68" s="425"/>
      <c r="G68" s="425"/>
      <c r="H68" s="425"/>
    </row>
    <row r="69" spans="1:8" s="101" customFormat="1">
      <c r="A69" s="214"/>
      <c r="B69" s="340" t="s">
        <v>1052</v>
      </c>
      <c r="C69" s="300"/>
      <c r="D69" s="300"/>
      <c r="E69" s="300"/>
      <c r="F69" s="300"/>
      <c r="G69" s="300"/>
      <c r="H69" s="300"/>
    </row>
    <row r="70" spans="1:8" s="101" customFormat="1">
      <c r="A70" s="214"/>
      <c r="B70" s="340" t="s">
        <v>1050</v>
      </c>
      <c r="C70" s="300"/>
      <c r="D70" s="300"/>
      <c r="E70" s="300"/>
      <c r="F70" s="300"/>
      <c r="G70" s="300"/>
      <c r="H70" s="300"/>
    </row>
    <row r="71" spans="1:8" s="101" customFormat="1">
      <c r="A71" s="214"/>
      <c r="B71" s="425" t="s">
        <v>1053</v>
      </c>
      <c r="C71" s="425"/>
      <c r="D71" s="425"/>
      <c r="E71" s="425"/>
      <c r="F71" s="425"/>
      <c r="G71" s="425"/>
      <c r="H71" s="425"/>
    </row>
    <row r="72" spans="1:8" s="101" customFormat="1">
      <c r="A72" s="214"/>
      <c r="B72" s="340" t="s">
        <v>1054</v>
      </c>
      <c r="C72" s="300"/>
      <c r="D72" s="300"/>
      <c r="E72" s="300"/>
      <c r="F72" s="300"/>
      <c r="G72" s="300"/>
      <c r="H72" s="300"/>
    </row>
    <row r="73" spans="1:8" s="101" customFormat="1" ht="21" customHeight="1">
      <c r="A73" s="214"/>
      <c r="B73" s="214" t="s">
        <v>675</v>
      </c>
      <c r="C73" s="222"/>
      <c r="D73" s="161"/>
      <c r="E73" s="161"/>
      <c r="F73" s="161"/>
      <c r="G73" s="161"/>
      <c r="H73" s="161"/>
    </row>
    <row r="74" spans="1:8" s="101" customFormat="1" ht="31.35" customHeight="1">
      <c r="A74" s="214"/>
      <c r="B74" s="214" t="s">
        <v>676</v>
      </c>
      <c r="C74" s="443">
        <f>E79</f>
        <v>95900</v>
      </c>
      <c r="D74" s="443"/>
      <c r="E74" s="214" t="s">
        <v>509</v>
      </c>
      <c r="F74" s="161"/>
      <c r="G74" s="161"/>
      <c r="H74" s="161"/>
    </row>
    <row r="75" spans="1:8" s="101" customFormat="1" ht="21" customHeight="1">
      <c r="A75" s="214"/>
      <c r="B75" s="429" t="s">
        <v>513</v>
      </c>
      <c r="C75" s="438" t="s">
        <v>514</v>
      </c>
      <c r="D75" s="439"/>
      <c r="E75" s="439"/>
      <c r="F75" s="439"/>
      <c r="G75" s="439"/>
      <c r="H75" s="440"/>
    </row>
    <row r="76" spans="1:8" s="101" customFormat="1" ht="21" customHeight="1">
      <c r="A76" s="214"/>
      <c r="B76" s="429"/>
      <c r="C76" s="106" t="s">
        <v>464</v>
      </c>
      <c r="D76" s="199" t="s">
        <v>503</v>
      </c>
      <c r="E76" s="199" t="s">
        <v>504</v>
      </c>
      <c r="F76" s="200" t="s">
        <v>505</v>
      </c>
      <c r="G76" s="200" t="s">
        <v>506</v>
      </c>
      <c r="H76" s="200" t="s">
        <v>507</v>
      </c>
    </row>
    <row r="77" spans="1:8" s="101" customFormat="1">
      <c r="A77" s="214"/>
      <c r="B77" s="344" t="s">
        <v>1055</v>
      </c>
      <c r="C77" s="348"/>
      <c r="D77" s="345"/>
      <c r="E77" s="349"/>
      <c r="F77" s="345"/>
      <c r="G77" s="345"/>
      <c r="H77" s="345"/>
    </row>
    <row r="78" spans="1:8" s="101" customFormat="1">
      <c r="A78" s="214"/>
      <c r="B78" s="346" t="s">
        <v>1056</v>
      </c>
      <c r="C78" s="303" t="s">
        <v>469</v>
      </c>
      <c r="D78" s="347"/>
      <c r="E78" s="347">
        <v>65</v>
      </c>
      <c r="F78" s="347"/>
      <c r="G78" s="347"/>
      <c r="H78" s="347"/>
    </row>
    <row r="79" spans="1:8" s="101" customFormat="1">
      <c r="A79" s="214"/>
      <c r="B79" s="215" t="s">
        <v>508</v>
      </c>
      <c r="C79" s="216" t="s">
        <v>509</v>
      </c>
      <c r="D79" s="233"/>
      <c r="E79" s="401">
        <f>SUM(E80:E81)</f>
        <v>95900</v>
      </c>
      <c r="F79" s="233"/>
      <c r="G79" s="233"/>
      <c r="H79" s="233"/>
    </row>
    <row r="80" spans="1:8" s="101" customFormat="1">
      <c r="A80" s="214"/>
      <c r="B80" s="215" t="s">
        <v>510</v>
      </c>
      <c r="C80" s="216" t="s">
        <v>509</v>
      </c>
      <c r="D80" s="233"/>
      <c r="E80" s="401">
        <f>สังเขป!J24</f>
        <v>95900</v>
      </c>
      <c r="F80" s="233"/>
      <c r="G80" s="233"/>
      <c r="H80" s="233"/>
    </row>
    <row r="81" spans="1:8" s="101" customFormat="1">
      <c r="A81" s="214"/>
      <c r="B81" s="215" t="s">
        <v>511</v>
      </c>
      <c r="C81" s="216" t="s">
        <v>509</v>
      </c>
      <c r="D81" s="233"/>
      <c r="E81" s="233"/>
      <c r="F81" s="233"/>
      <c r="G81" s="233"/>
      <c r="H81" s="233"/>
    </row>
    <row r="82" spans="1:8" s="101" customFormat="1">
      <c r="A82" s="214"/>
      <c r="B82" s="227"/>
      <c r="C82" s="228"/>
      <c r="D82" s="234"/>
      <c r="E82" s="234"/>
      <c r="F82" s="234"/>
      <c r="G82" s="234"/>
      <c r="H82" s="234"/>
    </row>
    <row r="83" spans="1:8" s="101" customFormat="1">
      <c r="A83" s="214"/>
      <c r="B83" s="227"/>
      <c r="C83" s="228"/>
      <c r="D83" s="234"/>
      <c r="E83" s="234"/>
      <c r="F83" s="234"/>
      <c r="G83" s="234"/>
      <c r="H83" s="234"/>
    </row>
    <row r="84" spans="1:8" s="101" customFormat="1">
      <c r="A84" s="214"/>
      <c r="B84" s="227"/>
      <c r="C84" s="228"/>
      <c r="D84" s="234"/>
      <c r="E84" s="234"/>
      <c r="F84" s="234"/>
      <c r="G84" s="234"/>
      <c r="H84" s="234"/>
    </row>
    <row r="85" spans="1:8" s="101" customFormat="1">
      <c r="A85" s="214"/>
      <c r="B85" s="227"/>
      <c r="C85" s="228"/>
      <c r="D85" s="234"/>
      <c r="E85" s="234"/>
      <c r="F85" s="234"/>
      <c r="G85" s="234"/>
      <c r="H85" s="234"/>
    </row>
    <row r="86" spans="1:8" s="101" customFormat="1">
      <c r="A86" s="214"/>
      <c r="B86" s="227"/>
      <c r="C86" s="228"/>
      <c r="D86" s="234"/>
      <c r="E86" s="234"/>
      <c r="F86" s="234"/>
      <c r="G86" s="234"/>
      <c r="H86" s="234"/>
    </row>
    <row r="87" spans="1:8" s="101" customFormat="1">
      <c r="A87" s="214"/>
      <c r="B87" s="227"/>
      <c r="C87" s="228"/>
      <c r="D87" s="234"/>
      <c r="E87" s="234"/>
      <c r="F87" s="234"/>
      <c r="G87" s="234"/>
      <c r="H87" s="234"/>
    </row>
    <row r="88" spans="1:8" s="101" customFormat="1">
      <c r="A88" s="214"/>
      <c r="B88" s="227"/>
      <c r="C88" s="228"/>
      <c r="D88" s="234"/>
      <c r="E88" s="234"/>
      <c r="F88" s="234"/>
      <c r="G88" s="234"/>
      <c r="H88" s="234"/>
    </row>
    <row r="89" spans="1:8" s="101" customFormat="1">
      <c r="A89" s="214"/>
      <c r="B89" s="227"/>
      <c r="C89" s="228"/>
      <c r="D89" s="234"/>
      <c r="E89" s="234"/>
      <c r="F89" s="234"/>
      <c r="G89" s="234"/>
      <c r="H89" s="234"/>
    </row>
    <row r="90" spans="1:8">
      <c r="B90" s="210" t="s">
        <v>532</v>
      </c>
      <c r="C90" s="211"/>
      <c r="D90" s="212"/>
      <c r="E90" s="212"/>
      <c r="F90" s="212"/>
      <c r="G90" s="212"/>
      <c r="H90" s="212"/>
    </row>
    <row r="91" spans="1:8">
      <c r="B91" s="434" t="s">
        <v>1058</v>
      </c>
      <c r="C91" s="434"/>
      <c r="D91" s="434"/>
      <c r="E91" s="434"/>
      <c r="F91" s="434"/>
      <c r="G91" s="434"/>
      <c r="H91" s="434"/>
    </row>
    <row r="92" spans="1:8">
      <c r="A92" s="161" t="s">
        <v>976</v>
      </c>
      <c r="B92" s="351" t="s">
        <v>1059</v>
      </c>
      <c r="C92" s="350"/>
      <c r="D92" s="350"/>
      <c r="E92" s="350"/>
      <c r="F92" s="350"/>
      <c r="G92" s="350"/>
      <c r="H92" s="350"/>
    </row>
    <row r="93" spans="1:8">
      <c r="B93" s="350" t="s">
        <v>1057</v>
      </c>
      <c r="C93" s="350"/>
      <c r="D93" s="350"/>
      <c r="E93" s="350"/>
      <c r="F93" s="350"/>
      <c r="G93" s="350"/>
      <c r="H93" s="350"/>
    </row>
    <row r="94" spans="1:8" ht="25.35" customHeight="1">
      <c r="B94" s="432" t="s">
        <v>858</v>
      </c>
      <c r="C94" s="425"/>
      <c r="D94" s="425"/>
      <c r="E94" s="425"/>
      <c r="F94" s="425"/>
      <c r="G94" s="425"/>
      <c r="H94" s="425"/>
    </row>
    <row r="95" spans="1:8">
      <c r="B95" s="429" t="s">
        <v>513</v>
      </c>
      <c r="C95" s="430" t="s">
        <v>514</v>
      </c>
      <c r="D95" s="430"/>
      <c r="E95" s="430"/>
      <c r="F95" s="430"/>
      <c r="G95" s="430"/>
      <c r="H95" s="430"/>
    </row>
    <row r="96" spans="1:8">
      <c r="B96" s="429"/>
      <c r="C96" s="106" t="s">
        <v>464</v>
      </c>
      <c r="D96" s="199" t="s">
        <v>503</v>
      </c>
      <c r="E96" s="199" t="s">
        <v>504</v>
      </c>
      <c r="F96" s="200" t="s">
        <v>505</v>
      </c>
      <c r="G96" s="200" t="s">
        <v>506</v>
      </c>
      <c r="H96" s="200" t="s">
        <v>507</v>
      </c>
    </row>
    <row r="97" spans="1:8" s="97" customFormat="1" ht="22.9" customHeight="1">
      <c r="A97" s="214"/>
      <c r="B97" s="105" t="s">
        <v>533</v>
      </c>
      <c r="C97" s="106" t="s">
        <v>475</v>
      </c>
      <c r="D97" s="213">
        <v>31200</v>
      </c>
      <c r="E97" s="213">
        <v>31400</v>
      </c>
      <c r="F97" s="213">
        <v>31600</v>
      </c>
      <c r="G97" s="213">
        <v>31800</v>
      </c>
      <c r="H97" s="213">
        <v>32000</v>
      </c>
    </row>
    <row r="98" spans="1:8" s="97" customFormat="1">
      <c r="A98" s="214"/>
      <c r="B98" s="105" t="s">
        <v>534</v>
      </c>
      <c r="C98" s="106" t="s">
        <v>475</v>
      </c>
      <c r="D98" s="213">
        <v>34300</v>
      </c>
      <c r="E98" s="213">
        <v>34500</v>
      </c>
      <c r="F98" s="213">
        <v>34700</v>
      </c>
      <c r="G98" s="213">
        <v>35000</v>
      </c>
      <c r="H98" s="213">
        <v>35000</v>
      </c>
    </row>
    <row r="99" spans="1:8" s="97" customFormat="1">
      <c r="A99" s="214"/>
      <c r="B99" s="105" t="s">
        <v>535</v>
      </c>
      <c r="C99" s="106" t="s">
        <v>475</v>
      </c>
      <c r="D99" s="213">
        <v>6900</v>
      </c>
      <c r="E99" s="213">
        <v>7000</v>
      </c>
      <c r="F99" s="213">
        <v>7100</v>
      </c>
      <c r="G99" s="213">
        <v>7200</v>
      </c>
      <c r="H99" s="213">
        <v>7200</v>
      </c>
    </row>
    <row r="100" spans="1:8">
      <c r="B100" s="352" t="s">
        <v>1060</v>
      </c>
      <c r="C100" s="302"/>
      <c r="D100" s="353"/>
      <c r="E100" s="353"/>
      <c r="F100" s="353"/>
      <c r="G100" s="353"/>
      <c r="H100" s="353"/>
    </row>
    <row r="101" spans="1:8">
      <c r="B101" s="224" t="s">
        <v>1061</v>
      </c>
      <c r="C101" s="303" t="s">
        <v>469</v>
      </c>
      <c r="D101" s="264">
        <v>85</v>
      </c>
      <c r="E101" s="264">
        <v>85</v>
      </c>
      <c r="F101" s="264">
        <v>85</v>
      </c>
      <c r="G101" s="264">
        <v>85</v>
      </c>
      <c r="H101" s="264">
        <v>85</v>
      </c>
    </row>
    <row r="102" spans="1:8">
      <c r="B102" s="352" t="s">
        <v>1062</v>
      </c>
      <c r="C102" s="302"/>
      <c r="D102" s="353"/>
      <c r="E102" s="353"/>
      <c r="F102" s="353"/>
      <c r="G102" s="353"/>
      <c r="H102" s="353"/>
    </row>
    <row r="103" spans="1:8">
      <c r="B103" s="224" t="s">
        <v>1063</v>
      </c>
      <c r="C103" s="303" t="s">
        <v>469</v>
      </c>
      <c r="D103" s="264">
        <v>85</v>
      </c>
      <c r="E103" s="264">
        <v>85</v>
      </c>
      <c r="F103" s="264">
        <v>85</v>
      </c>
      <c r="G103" s="264">
        <v>85</v>
      </c>
      <c r="H103" s="264">
        <v>85</v>
      </c>
    </row>
    <row r="104" spans="1:8">
      <c r="B104" s="354" t="s">
        <v>1064</v>
      </c>
      <c r="C104" s="355"/>
      <c r="D104" s="356"/>
      <c r="E104" s="356"/>
      <c r="F104" s="356"/>
      <c r="G104" s="356"/>
      <c r="H104" s="356"/>
    </row>
    <row r="105" spans="1:8">
      <c r="B105" s="357" t="s">
        <v>1065</v>
      </c>
      <c r="C105" s="358" t="s">
        <v>475</v>
      </c>
      <c r="D105" s="359">
        <v>3000</v>
      </c>
      <c r="E105" s="359">
        <v>3000</v>
      </c>
      <c r="F105" s="359">
        <v>3000</v>
      </c>
      <c r="G105" s="359">
        <v>3000</v>
      </c>
      <c r="H105" s="359">
        <v>3000</v>
      </c>
    </row>
    <row r="106" spans="1:8">
      <c r="B106" s="235" t="s">
        <v>536</v>
      </c>
      <c r="C106" s="236" t="s">
        <v>471</v>
      </c>
      <c r="D106" s="237">
        <v>1500</v>
      </c>
      <c r="E106" s="237">
        <v>1500</v>
      </c>
      <c r="F106" s="237">
        <v>1500</v>
      </c>
      <c r="G106" s="237">
        <v>1500</v>
      </c>
      <c r="H106" s="237">
        <v>1500</v>
      </c>
    </row>
    <row r="107" spans="1:8">
      <c r="B107" s="215" t="s">
        <v>508</v>
      </c>
      <c r="C107" s="216" t="s">
        <v>509</v>
      </c>
      <c r="D107" s="217">
        <f>SUM(D108:D109)</f>
        <v>9279600</v>
      </c>
      <c r="E107" s="218">
        <f>SUM(E108:E109)</f>
        <v>2141310</v>
      </c>
      <c r="F107" s="218"/>
      <c r="G107" s="218"/>
      <c r="H107" s="218"/>
    </row>
    <row r="108" spans="1:8">
      <c r="B108" s="215" t="s">
        <v>510</v>
      </c>
      <c r="C108" s="216" t="s">
        <v>509</v>
      </c>
      <c r="D108" s="217">
        <v>9279600</v>
      </c>
      <c r="E108" s="218">
        <f>สังเขป!J25</f>
        <v>2141310</v>
      </c>
      <c r="F108" s="218"/>
      <c r="G108" s="218"/>
      <c r="H108" s="218"/>
    </row>
    <row r="109" spans="1:8">
      <c r="B109" s="215" t="s">
        <v>511</v>
      </c>
      <c r="C109" s="216" t="s">
        <v>509</v>
      </c>
      <c r="D109" s="218"/>
      <c r="E109" s="218"/>
      <c r="F109" s="218"/>
      <c r="G109" s="218"/>
      <c r="H109" s="218"/>
    </row>
    <row r="110" spans="1:8">
      <c r="B110" s="255"/>
      <c r="C110" s="256"/>
      <c r="D110" s="257"/>
      <c r="E110" s="257"/>
      <c r="F110" s="257"/>
      <c r="G110" s="257"/>
      <c r="H110" s="257"/>
    </row>
    <row r="111" spans="1:8">
      <c r="B111" s="210" t="s">
        <v>537</v>
      </c>
      <c r="C111" s="211"/>
      <c r="D111" s="212"/>
      <c r="E111" s="212"/>
      <c r="F111" s="212"/>
      <c r="G111" s="212"/>
      <c r="H111" s="212"/>
    </row>
    <row r="112" spans="1:8">
      <c r="B112" s="434" t="s">
        <v>1066</v>
      </c>
      <c r="C112" s="434"/>
      <c r="D112" s="434"/>
      <c r="E112" s="434"/>
      <c r="F112" s="434"/>
      <c r="G112" s="434"/>
      <c r="H112" s="434"/>
    </row>
    <row r="113" spans="1:8">
      <c r="B113" s="351" t="s">
        <v>1067</v>
      </c>
      <c r="C113" s="350"/>
      <c r="D113" s="350"/>
      <c r="E113" s="350"/>
      <c r="F113" s="350"/>
      <c r="G113" s="350"/>
      <c r="H113" s="350"/>
    </row>
    <row r="114" spans="1:8">
      <c r="B114" s="351" t="s">
        <v>1068</v>
      </c>
      <c r="C114" s="350"/>
      <c r="D114" s="350"/>
      <c r="E114" s="350"/>
      <c r="F114" s="350"/>
      <c r="G114" s="350"/>
      <c r="H114" s="350"/>
    </row>
    <row r="115" spans="1:8">
      <c r="B115" s="351" t="s">
        <v>1069</v>
      </c>
      <c r="C115" s="350"/>
      <c r="D115" s="350"/>
      <c r="E115" s="350"/>
      <c r="F115" s="350"/>
      <c r="G115" s="350"/>
      <c r="H115" s="350"/>
    </row>
    <row r="116" spans="1:8">
      <c r="B116" s="351" t="s">
        <v>1070</v>
      </c>
      <c r="C116" s="350"/>
      <c r="D116" s="350"/>
      <c r="E116" s="350"/>
      <c r="F116" s="350"/>
      <c r="G116" s="350"/>
      <c r="H116" s="350"/>
    </row>
    <row r="117" spans="1:8">
      <c r="B117" s="425" t="s">
        <v>859</v>
      </c>
      <c r="C117" s="425"/>
      <c r="D117" s="425"/>
      <c r="E117" s="425"/>
      <c r="F117" s="425"/>
      <c r="G117" s="425"/>
      <c r="H117" s="425"/>
    </row>
    <row r="118" spans="1:8">
      <c r="B118" s="429" t="s">
        <v>513</v>
      </c>
      <c r="C118" s="430" t="s">
        <v>514</v>
      </c>
      <c r="D118" s="430"/>
      <c r="E118" s="430"/>
      <c r="F118" s="430"/>
      <c r="G118" s="430"/>
      <c r="H118" s="430"/>
    </row>
    <row r="119" spans="1:8">
      <c r="B119" s="429"/>
      <c r="C119" s="106" t="s">
        <v>464</v>
      </c>
      <c r="D119" s="199" t="s">
        <v>503</v>
      </c>
      <c r="E119" s="199" t="s">
        <v>504</v>
      </c>
      <c r="F119" s="200" t="s">
        <v>505</v>
      </c>
      <c r="G119" s="200" t="s">
        <v>506</v>
      </c>
      <c r="H119" s="200" t="s">
        <v>507</v>
      </c>
    </row>
    <row r="120" spans="1:8" ht="23.25" customHeight="1">
      <c r="B120" s="232" t="s">
        <v>538</v>
      </c>
      <c r="C120" s="106" t="s">
        <v>475</v>
      </c>
      <c r="D120" s="242">
        <v>18000</v>
      </c>
      <c r="E120" s="242">
        <v>18000</v>
      </c>
      <c r="F120" s="242">
        <v>18000</v>
      </c>
      <c r="G120" s="242">
        <v>18000</v>
      </c>
      <c r="H120" s="242">
        <v>18000</v>
      </c>
    </row>
    <row r="121" spans="1:8">
      <c r="B121" s="232" t="s">
        <v>539</v>
      </c>
      <c r="C121" s="106" t="s">
        <v>540</v>
      </c>
      <c r="D121" s="242">
        <v>2700</v>
      </c>
      <c r="E121" s="242">
        <v>2700</v>
      </c>
      <c r="F121" s="242">
        <v>2700</v>
      </c>
      <c r="G121" s="242">
        <v>2700</v>
      </c>
      <c r="H121" s="242">
        <v>2700</v>
      </c>
    </row>
    <row r="122" spans="1:8" s="97" customFormat="1">
      <c r="A122" s="214"/>
      <c r="B122" s="105" t="s">
        <v>541</v>
      </c>
      <c r="C122" s="106" t="s">
        <v>542</v>
      </c>
      <c r="D122" s="213">
        <v>6600</v>
      </c>
      <c r="E122" s="213">
        <v>6600</v>
      </c>
      <c r="F122" s="213">
        <v>6600</v>
      </c>
      <c r="G122" s="213">
        <v>6600</v>
      </c>
      <c r="H122" s="213">
        <v>6600</v>
      </c>
    </row>
    <row r="123" spans="1:8" s="97" customFormat="1">
      <c r="A123" s="214"/>
      <c r="B123" s="105" t="s">
        <v>543</v>
      </c>
      <c r="C123" s="106" t="s">
        <v>509</v>
      </c>
      <c r="D123" s="254">
        <v>475797400</v>
      </c>
      <c r="E123" s="254">
        <f>D123+11000000</f>
        <v>486797400</v>
      </c>
      <c r="F123" s="254">
        <f>E123+11000000</f>
        <v>497797400</v>
      </c>
      <c r="G123" s="254">
        <f>F123+11000000</f>
        <v>508797400</v>
      </c>
      <c r="H123" s="254">
        <v>675470500</v>
      </c>
    </row>
    <row r="124" spans="1:8" s="97" customFormat="1">
      <c r="A124" s="214"/>
      <c r="B124" s="105" t="s">
        <v>544</v>
      </c>
      <c r="C124" s="106" t="s">
        <v>466</v>
      </c>
      <c r="D124" s="213">
        <v>1</v>
      </c>
      <c r="E124" s="213">
        <v>1</v>
      </c>
      <c r="F124" s="213">
        <v>1</v>
      </c>
      <c r="G124" s="213">
        <v>1</v>
      </c>
      <c r="H124" s="213">
        <v>1</v>
      </c>
    </row>
    <row r="125" spans="1:8" s="97" customFormat="1">
      <c r="A125" s="214"/>
      <c r="B125" s="363" t="s">
        <v>1071</v>
      </c>
      <c r="C125" s="302"/>
      <c r="D125" s="360"/>
      <c r="E125" s="360"/>
      <c r="F125" s="360"/>
      <c r="G125" s="360"/>
      <c r="H125" s="360"/>
    </row>
    <row r="126" spans="1:8" s="97" customFormat="1">
      <c r="A126" s="214"/>
      <c r="B126" s="362" t="s">
        <v>1072</v>
      </c>
      <c r="C126" s="303" t="s">
        <v>545</v>
      </c>
      <c r="D126" s="361" t="s">
        <v>546</v>
      </c>
      <c r="E126" s="361" t="s">
        <v>546</v>
      </c>
      <c r="F126" s="361" t="s">
        <v>546</v>
      </c>
      <c r="G126" s="361" t="s">
        <v>546</v>
      </c>
      <c r="H126" s="361" t="s">
        <v>546</v>
      </c>
    </row>
    <row r="127" spans="1:8">
      <c r="B127" s="105" t="s">
        <v>547</v>
      </c>
      <c r="C127" s="106" t="s">
        <v>469</v>
      </c>
      <c r="D127" s="244">
        <v>100</v>
      </c>
      <c r="E127" s="244">
        <v>100</v>
      </c>
      <c r="F127" s="244">
        <v>100</v>
      </c>
      <c r="G127" s="244">
        <v>100</v>
      </c>
      <c r="H127" s="244">
        <v>100</v>
      </c>
    </row>
    <row r="128" spans="1:8" s="97" customFormat="1">
      <c r="A128" s="214"/>
      <c r="B128" s="363" t="s">
        <v>1073</v>
      </c>
      <c r="C128" s="302"/>
      <c r="D128" s="360"/>
      <c r="E128" s="360"/>
      <c r="F128" s="360"/>
      <c r="G128" s="360"/>
      <c r="H128" s="360"/>
    </row>
    <row r="129" spans="1:8" s="97" customFormat="1">
      <c r="A129" s="214"/>
      <c r="B129" s="362" t="s">
        <v>340</v>
      </c>
      <c r="C129" s="303" t="s">
        <v>475</v>
      </c>
      <c r="D129" s="361">
        <v>50</v>
      </c>
      <c r="E129" s="361">
        <v>50</v>
      </c>
      <c r="F129" s="361">
        <v>50</v>
      </c>
      <c r="G129" s="361">
        <v>50</v>
      </c>
      <c r="H129" s="361">
        <v>50</v>
      </c>
    </row>
    <row r="130" spans="1:8">
      <c r="B130" s="215" t="s">
        <v>508</v>
      </c>
      <c r="C130" s="216" t="s">
        <v>509</v>
      </c>
      <c r="D130" s="217">
        <f>SUM(D131:D132)</f>
        <v>6075420</v>
      </c>
      <c r="E130" s="217">
        <f>SUM(E131:E132)</f>
        <v>1202340</v>
      </c>
      <c r="F130" s="218"/>
      <c r="G130" s="218"/>
      <c r="H130" s="218"/>
    </row>
    <row r="131" spans="1:8">
      <c r="B131" s="215" t="s">
        <v>510</v>
      </c>
      <c r="C131" s="216" t="s">
        <v>509</v>
      </c>
      <c r="D131" s="217">
        <v>6075420</v>
      </c>
      <c r="E131" s="217">
        <f>สังเขป!J26</f>
        <v>1202340</v>
      </c>
      <c r="F131" s="218"/>
      <c r="G131" s="218"/>
      <c r="H131" s="218"/>
    </row>
    <row r="132" spans="1:8">
      <c r="B132" s="215" t="s">
        <v>511</v>
      </c>
      <c r="C132" s="216" t="s">
        <v>509</v>
      </c>
      <c r="D132" s="218"/>
      <c r="E132" s="218"/>
      <c r="F132" s="218"/>
      <c r="G132" s="218"/>
      <c r="H132" s="218"/>
    </row>
    <row r="133" spans="1:8" s="97" customFormat="1">
      <c r="A133" s="214"/>
      <c r="B133" s="238"/>
      <c r="C133" s="239"/>
      <c r="D133" s="245"/>
      <c r="E133" s="246"/>
      <c r="F133" s="246"/>
      <c r="G133" s="246"/>
      <c r="H133" s="246"/>
    </row>
    <row r="134" spans="1:8">
      <c r="B134" s="210" t="s">
        <v>548</v>
      </c>
      <c r="C134" s="211"/>
      <c r="D134" s="212"/>
      <c r="E134" s="212"/>
      <c r="F134" s="212"/>
      <c r="G134" s="212"/>
      <c r="H134" s="212"/>
    </row>
    <row r="135" spans="1:8">
      <c r="B135" s="434" t="s">
        <v>1076</v>
      </c>
      <c r="C135" s="434"/>
      <c r="D135" s="434"/>
      <c r="E135" s="434"/>
      <c r="F135" s="434"/>
      <c r="G135" s="434"/>
      <c r="H135" s="434"/>
    </row>
    <row r="136" spans="1:8">
      <c r="B136" s="351" t="s">
        <v>1074</v>
      </c>
      <c r="C136" s="351"/>
      <c r="D136" s="351"/>
      <c r="E136" s="351"/>
      <c r="F136" s="351"/>
      <c r="G136" s="351"/>
      <c r="H136" s="351"/>
    </row>
    <row r="137" spans="1:8">
      <c r="B137" s="351" t="s">
        <v>1075</v>
      </c>
      <c r="C137" s="351"/>
      <c r="D137" s="351"/>
      <c r="E137" s="351"/>
      <c r="F137" s="351"/>
      <c r="G137" s="351"/>
      <c r="H137" s="351"/>
    </row>
    <row r="138" spans="1:8">
      <c r="B138" s="435" t="s">
        <v>1077</v>
      </c>
      <c r="C138" s="435"/>
      <c r="D138" s="435"/>
      <c r="E138" s="435"/>
      <c r="F138" s="435"/>
      <c r="G138" s="435"/>
      <c r="H138" s="435"/>
    </row>
    <row r="139" spans="1:8">
      <c r="B139" s="340" t="s">
        <v>1078</v>
      </c>
      <c r="C139" s="340"/>
      <c r="D139" s="340"/>
      <c r="E139" s="340"/>
      <c r="F139" s="340"/>
      <c r="G139" s="340"/>
      <c r="H139" s="340"/>
    </row>
    <row r="140" spans="1:8">
      <c r="B140" s="429" t="s">
        <v>513</v>
      </c>
      <c r="C140" s="430" t="s">
        <v>514</v>
      </c>
      <c r="D140" s="430"/>
      <c r="E140" s="430"/>
      <c r="F140" s="430"/>
      <c r="G140" s="430"/>
      <c r="H140" s="430"/>
    </row>
    <row r="141" spans="1:8">
      <c r="B141" s="429"/>
      <c r="C141" s="106" t="s">
        <v>464</v>
      </c>
      <c r="D141" s="199" t="s">
        <v>503</v>
      </c>
      <c r="E141" s="199" t="s">
        <v>504</v>
      </c>
      <c r="F141" s="200" t="s">
        <v>505</v>
      </c>
      <c r="G141" s="200" t="s">
        <v>506</v>
      </c>
      <c r="H141" s="200" t="s">
        <v>507</v>
      </c>
    </row>
    <row r="142" spans="1:8" s="97" customFormat="1">
      <c r="A142" s="214"/>
      <c r="B142" s="105" t="s">
        <v>549</v>
      </c>
      <c r="C142" s="106" t="s">
        <v>550</v>
      </c>
      <c r="D142" s="213">
        <v>3000</v>
      </c>
      <c r="E142" s="213">
        <v>3000</v>
      </c>
      <c r="F142" s="213">
        <v>3000</v>
      </c>
      <c r="G142" s="213">
        <v>3000</v>
      </c>
      <c r="H142" s="213">
        <v>3000</v>
      </c>
    </row>
    <row r="143" spans="1:8" s="97" customFormat="1">
      <c r="A143" s="214"/>
      <c r="B143" s="105" t="s">
        <v>551</v>
      </c>
      <c r="C143" s="106" t="s">
        <v>475</v>
      </c>
      <c r="D143" s="213">
        <v>2000</v>
      </c>
      <c r="E143" s="213">
        <v>2000</v>
      </c>
      <c r="F143" s="213">
        <v>2000</v>
      </c>
      <c r="G143" s="213">
        <v>2000</v>
      </c>
      <c r="H143" s="213">
        <v>2000</v>
      </c>
    </row>
    <row r="144" spans="1:8" s="97" customFormat="1">
      <c r="A144" s="214"/>
      <c r="B144" s="105" t="s">
        <v>552</v>
      </c>
      <c r="C144" s="106" t="s">
        <v>475</v>
      </c>
      <c r="D144" s="213">
        <v>20000</v>
      </c>
      <c r="E144" s="213">
        <v>22000</v>
      </c>
      <c r="F144" s="213">
        <v>24000</v>
      </c>
      <c r="G144" s="213">
        <v>26000</v>
      </c>
      <c r="H144" s="213">
        <v>2800</v>
      </c>
    </row>
    <row r="145" spans="1:8" ht="21" customHeight="1">
      <c r="B145" s="105" t="s">
        <v>677</v>
      </c>
      <c r="C145" s="106" t="s">
        <v>475</v>
      </c>
      <c r="D145" s="213">
        <v>300</v>
      </c>
      <c r="E145" s="213">
        <v>280</v>
      </c>
      <c r="F145" s="213">
        <v>250</v>
      </c>
      <c r="G145" s="213">
        <v>200</v>
      </c>
      <c r="H145" s="213">
        <v>200</v>
      </c>
    </row>
    <row r="146" spans="1:8">
      <c r="B146" s="352" t="s">
        <v>1079</v>
      </c>
      <c r="C146" s="302"/>
      <c r="D146" s="366"/>
      <c r="E146" s="366"/>
      <c r="F146" s="366"/>
      <c r="G146" s="366"/>
      <c r="H146" s="366"/>
    </row>
    <row r="147" spans="1:8">
      <c r="B147" s="224" t="s">
        <v>1080</v>
      </c>
      <c r="C147" s="303" t="s">
        <v>475</v>
      </c>
      <c r="D147" s="367">
        <v>100</v>
      </c>
      <c r="E147" s="367">
        <v>80</v>
      </c>
      <c r="F147" s="367">
        <v>80</v>
      </c>
      <c r="G147" s="367">
        <v>50</v>
      </c>
      <c r="H147" s="367">
        <v>50</v>
      </c>
    </row>
    <row r="148" spans="1:8">
      <c r="B148" s="364" t="s">
        <v>553</v>
      </c>
      <c r="C148" s="106" t="s">
        <v>475</v>
      </c>
      <c r="D148" s="213">
        <v>2000</v>
      </c>
      <c r="E148" s="213">
        <v>2000</v>
      </c>
      <c r="F148" s="213">
        <v>2000</v>
      </c>
      <c r="G148" s="213">
        <v>2000</v>
      </c>
      <c r="H148" s="213">
        <v>2000</v>
      </c>
    </row>
    <row r="149" spans="1:8" s="97" customFormat="1" ht="27" customHeight="1">
      <c r="A149" s="214"/>
      <c r="B149" s="105" t="s">
        <v>554</v>
      </c>
      <c r="C149" s="106" t="s">
        <v>469</v>
      </c>
      <c r="D149" s="213">
        <v>97</v>
      </c>
      <c r="E149" s="213">
        <v>97</v>
      </c>
      <c r="F149" s="213">
        <v>97</v>
      </c>
      <c r="G149" s="213">
        <v>97</v>
      </c>
      <c r="H149" s="213">
        <v>97</v>
      </c>
    </row>
    <row r="150" spans="1:8">
      <c r="B150" s="105" t="s">
        <v>555</v>
      </c>
      <c r="C150" s="106" t="s">
        <v>475</v>
      </c>
      <c r="D150" s="108">
        <v>0</v>
      </c>
      <c r="E150" s="108">
        <v>0</v>
      </c>
      <c r="F150" s="108">
        <v>0</v>
      </c>
      <c r="G150" s="108">
        <v>0</v>
      </c>
      <c r="H150" s="108">
        <v>0</v>
      </c>
    </row>
    <row r="151" spans="1:8" ht="120">
      <c r="B151" s="105" t="s">
        <v>556</v>
      </c>
      <c r="C151" s="106" t="s">
        <v>557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</row>
    <row r="152" spans="1:8">
      <c r="B152" s="215" t="s">
        <v>508</v>
      </c>
      <c r="C152" s="216" t="s">
        <v>509</v>
      </c>
      <c r="D152" s="368">
        <f>SUM(D153:D154)</f>
        <v>11598940</v>
      </c>
      <c r="E152" s="248">
        <f>SUM(E153:E154)</f>
        <v>2518800</v>
      </c>
      <c r="F152" s="249"/>
      <c r="G152" s="249"/>
      <c r="H152" s="249"/>
    </row>
    <row r="153" spans="1:8" s="99" customFormat="1">
      <c r="A153" s="250"/>
      <c r="B153" s="215" t="s">
        <v>510</v>
      </c>
      <c r="C153" s="216" t="s">
        <v>509</v>
      </c>
      <c r="D153" s="369">
        <v>11598940</v>
      </c>
      <c r="E153" s="217">
        <f>สังเขป!J27</f>
        <v>2518800</v>
      </c>
      <c r="F153" s="251"/>
      <c r="G153" s="251"/>
      <c r="H153" s="251"/>
    </row>
    <row r="154" spans="1:8" s="99" customFormat="1">
      <c r="A154" s="250"/>
      <c r="B154" s="215" t="s">
        <v>511</v>
      </c>
      <c r="C154" s="216" t="s">
        <v>509</v>
      </c>
      <c r="D154" s="251"/>
      <c r="E154" s="251"/>
      <c r="F154" s="251"/>
      <c r="G154" s="251"/>
      <c r="H154" s="251"/>
    </row>
    <row r="155" spans="1:8" s="99" customFormat="1">
      <c r="A155" s="250"/>
      <c r="B155" s="255"/>
      <c r="C155" s="256"/>
      <c r="D155" s="259"/>
      <c r="E155" s="259"/>
      <c r="F155" s="259"/>
      <c r="G155" s="259"/>
      <c r="H155" s="259"/>
    </row>
    <row r="156" spans="1:8" s="99" customFormat="1">
      <c r="A156" s="250"/>
      <c r="B156" s="227"/>
      <c r="C156" s="228"/>
      <c r="D156" s="252"/>
      <c r="E156" s="252"/>
      <c r="F156" s="252"/>
      <c r="G156" s="252"/>
      <c r="H156" s="252"/>
    </row>
    <row r="157" spans="1:8" s="97" customFormat="1">
      <c r="A157" s="214"/>
      <c r="B157" s="210" t="s">
        <v>558</v>
      </c>
      <c r="C157" s="211"/>
      <c r="D157" s="212"/>
      <c r="E157" s="212"/>
      <c r="F157" s="212"/>
      <c r="G157" s="212"/>
      <c r="H157" s="212"/>
    </row>
    <row r="158" spans="1:8" s="97" customFormat="1">
      <c r="A158" s="214"/>
      <c r="B158" s="434" t="s">
        <v>1081</v>
      </c>
      <c r="C158" s="434"/>
      <c r="D158" s="434"/>
      <c r="E158" s="434"/>
      <c r="F158" s="434"/>
      <c r="G158" s="434"/>
      <c r="H158" s="434"/>
    </row>
    <row r="159" spans="1:8" s="97" customFormat="1">
      <c r="A159" s="214"/>
      <c r="B159" s="351" t="s">
        <v>1086</v>
      </c>
      <c r="C159" s="350"/>
      <c r="D159" s="350"/>
      <c r="E159" s="350"/>
      <c r="F159" s="350"/>
      <c r="G159" s="350"/>
      <c r="H159" s="350"/>
    </row>
    <row r="160" spans="1:8">
      <c r="B160" s="432" t="s">
        <v>1082</v>
      </c>
      <c r="C160" s="425"/>
      <c r="D160" s="425"/>
      <c r="E160" s="425"/>
      <c r="F160" s="425"/>
      <c r="G160" s="425"/>
      <c r="H160" s="425"/>
    </row>
    <row r="161" spans="1:8">
      <c r="B161" s="340" t="s">
        <v>1083</v>
      </c>
      <c r="C161" s="190"/>
      <c r="D161" s="190"/>
      <c r="E161" s="190"/>
      <c r="F161" s="190"/>
      <c r="G161" s="190"/>
      <c r="H161" s="190"/>
    </row>
    <row r="162" spans="1:8" ht="26.25" customHeight="1">
      <c r="B162" s="429" t="s">
        <v>513</v>
      </c>
      <c r="C162" s="430" t="s">
        <v>514</v>
      </c>
      <c r="D162" s="430"/>
      <c r="E162" s="430"/>
      <c r="F162" s="430"/>
      <c r="G162" s="430"/>
      <c r="H162" s="430"/>
    </row>
    <row r="163" spans="1:8">
      <c r="B163" s="429"/>
      <c r="C163" s="106" t="s">
        <v>464</v>
      </c>
      <c r="D163" s="199" t="s">
        <v>503</v>
      </c>
      <c r="E163" s="199" t="s">
        <v>504</v>
      </c>
      <c r="F163" s="200" t="s">
        <v>505</v>
      </c>
      <c r="G163" s="200" t="s">
        <v>506</v>
      </c>
      <c r="H163" s="200" t="s">
        <v>507</v>
      </c>
    </row>
    <row r="164" spans="1:8">
      <c r="B164" s="105" t="s">
        <v>559</v>
      </c>
      <c r="C164" s="106" t="s">
        <v>466</v>
      </c>
      <c r="D164" s="213">
        <v>570</v>
      </c>
      <c r="E164" s="213">
        <v>570</v>
      </c>
      <c r="F164" s="213">
        <v>570</v>
      </c>
      <c r="G164" s="213">
        <v>570</v>
      </c>
      <c r="H164" s="213">
        <v>570</v>
      </c>
    </row>
    <row r="165" spans="1:8">
      <c r="B165" s="105" t="s">
        <v>560</v>
      </c>
      <c r="C165" s="106" t="s">
        <v>471</v>
      </c>
      <c r="D165" s="213">
        <v>12</v>
      </c>
      <c r="E165" s="213">
        <v>12</v>
      </c>
      <c r="F165" s="213">
        <v>12</v>
      </c>
      <c r="G165" s="213">
        <v>12</v>
      </c>
      <c r="H165" s="213">
        <v>12</v>
      </c>
    </row>
    <row r="166" spans="1:8">
      <c r="B166" s="363" t="s">
        <v>1084</v>
      </c>
      <c r="C166" s="302"/>
      <c r="D166" s="370"/>
      <c r="E166" s="370"/>
      <c r="F166" s="370"/>
      <c r="G166" s="370"/>
      <c r="H166" s="370"/>
    </row>
    <row r="167" spans="1:8">
      <c r="B167" s="362" t="s">
        <v>1085</v>
      </c>
      <c r="C167" s="303" t="s">
        <v>471</v>
      </c>
      <c r="D167" s="264">
        <v>46</v>
      </c>
      <c r="E167" s="264">
        <v>50</v>
      </c>
      <c r="F167" s="264">
        <v>50</v>
      </c>
      <c r="G167" s="264">
        <v>50</v>
      </c>
      <c r="H167" s="264">
        <v>50</v>
      </c>
    </row>
    <row r="168" spans="1:8">
      <c r="B168" s="364" t="s">
        <v>561</v>
      </c>
      <c r="C168" s="106" t="s">
        <v>475</v>
      </c>
      <c r="D168" s="213">
        <v>66500</v>
      </c>
      <c r="E168" s="213">
        <v>66500</v>
      </c>
      <c r="F168" s="213">
        <v>66500</v>
      </c>
      <c r="G168" s="213">
        <v>66500</v>
      </c>
      <c r="H168" s="213">
        <v>66500</v>
      </c>
    </row>
    <row r="169" spans="1:8">
      <c r="B169" s="215" t="s">
        <v>508</v>
      </c>
      <c r="C169" s="216" t="s">
        <v>509</v>
      </c>
      <c r="D169" s="248">
        <v>6917477</v>
      </c>
      <c r="E169" s="368">
        <f>SUM(E170:E171)</f>
        <v>14535100</v>
      </c>
      <c r="F169" s="249"/>
      <c r="G169" s="249"/>
      <c r="H169" s="249"/>
    </row>
    <row r="170" spans="1:8">
      <c r="B170" s="215" t="s">
        <v>510</v>
      </c>
      <c r="C170" s="216" t="s">
        <v>509</v>
      </c>
      <c r="D170" s="217">
        <v>6917477</v>
      </c>
      <c r="E170" s="369">
        <f>สังเขป!J28</f>
        <v>14535100</v>
      </c>
      <c r="F170" s="251"/>
      <c r="G170" s="251"/>
      <c r="H170" s="251"/>
    </row>
    <row r="171" spans="1:8">
      <c r="B171" s="215" t="s">
        <v>511</v>
      </c>
      <c r="C171" s="216" t="s">
        <v>509</v>
      </c>
      <c r="D171" s="251"/>
      <c r="E171" s="251"/>
      <c r="F171" s="251"/>
      <c r="G171" s="251"/>
      <c r="H171" s="251"/>
    </row>
    <row r="172" spans="1:8">
      <c r="B172" s="227"/>
      <c r="C172" s="228"/>
      <c r="D172" s="252"/>
      <c r="E172" s="252"/>
      <c r="F172" s="252"/>
      <c r="G172" s="252"/>
      <c r="H172" s="252"/>
    </row>
    <row r="173" spans="1:8">
      <c r="B173" s="227"/>
      <c r="C173" s="228"/>
      <c r="D173" s="252"/>
      <c r="E173" s="252"/>
      <c r="F173" s="252"/>
      <c r="G173" s="252"/>
      <c r="H173" s="252"/>
    </row>
    <row r="174" spans="1:8" s="97" customFormat="1">
      <c r="A174" s="214"/>
      <c r="B174" s="210" t="s">
        <v>562</v>
      </c>
      <c r="C174" s="211"/>
      <c r="D174" s="212"/>
      <c r="E174" s="212"/>
      <c r="F174" s="212"/>
      <c r="G174" s="212"/>
      <c r="H174" s="212"/>
    </row>
    <row r="175" spans="1:8" s="97" customFormat="1">
      <c r="A175" s="214"/>
      <c r="B175" s="434" t="s">
        <v>1198</v>
      </c>
      <c r="C175" s="434"/>
      <c r="D175" s="434"/>
      <c r="E175" s="434"/>
      <c r="F175" s="434"/>
      <c r="G175" s="434"/>
      <c r="H175" s="434"/>
    </row>
    <row r="176" spans="1:8" s="97" customFormat="1">
      <c r="A176" s="214"/>
      <c r="B176" s="351" t="s">
        <v>1199</v>
      </c>
      <c r="C176" s="350"/>
      <c r="D176" s="350"/>
      <c r="E176" s="350"/>
      <c r="F176" s="350"/>
      <c r="G176" s="350"/>
      <c r="H176" s="350"/>
    </row>
    <row r="177" spans="1:8" s="97" customFormat="1" ht="25.35" customHeight="1">
      <c r="A177" s="214"/>
      <c r="B177" s="425" t="s">
        <v>1326</v>
      </c>
      <c r="C177" s="425"/>
      <c r="D177" s="425"/>
      <c r="E177" s="425"/>
      <c r="F177" s="425"/>
      <c r="G177" s="425"/>
      <c r="H177" s="425"/>
    </row>
    <row r="178" spans="1:8" s="97" customFormat="1" ht="25.35" customHeight="1">
      <c r="A178" s="214"/>
      <c r="B178" s="413" t="s">
        <v>1327</v>
      </c>
      <c r="C178" s="413"/>
      <c r="D178" s="413"/>
      <c r="E178" s="413"/>
      <c r="F178" s="413"/>
      <c r="G178" s="413"/>
      <c r="H178" s="413"/>
    </row>
    <row r="179" spans="1:8" ht="26.25" customHeight="1">
      <c r="B179" s="429" t="s">
        <v>513</v>
      </c>
      <c r="C179" s="430" t="s">
        <v>514</v>
      </c>
      <c r="D179" s="430"/>
      <c r="E179" s="430"/>
      <c r="F179" s="430"/>
      <c r="G179" s="430"/>
      <c r="H179" s="430"/>
    </row>
    <row r="180" spans="1:8">
      <c r="B180" s="429"/>
      <c r="C180" s="106" t="s">
        <v>464</v>
      </c>
      <c r="D180" s="199" t="s">
        <v>503</v>
      </c>
      <c r="E180" s="199" t="s">
        <v>504</v>
      </c>
      <c r="F180" s="200" t="s">
        <v>505</v>
      </c>
      <c r="G180" s="200" t="s">
        <v>506</v>
      </c>
      <c r="H180" s="200" t="s">
        <v>507</v>
      </c>
    </row>
    <row r="181" spans="1:8">
      <c r="B181" s="105" t="s">
        <v>563</v>
      </c>
      <c r="C181" s="106" t="s">
        <v>564</v>
      </c>
      <c r="D181" s="244">
        <v>44.46</v>
      </c>
      <c r="E181" s="244">
        <v>44.46</v>
      </c>
      <c r="F181" s="244">
        <v>44.46</v>
      </c>
      <c r="G181" s="244">
        <v>44.46</v>
      </c>
      <c r="H181" s="244">
        <v>44.46</v>
      </c>
    </row>
    <row r="182" spans="1:8">
      <c r="B182" s="105" t="s">
        <v>1322</v>
      </c>
      <c r="C182" s="106" t="s">
        <v>565</v>
      </c>
      <c r="D182" s="213">
        <v>1</v>
      </c>
      <c r="E182" s="213">
        <v>1</v>
      </c>
      <c r="F182" s="213">
        <v>1</v>
      </c>
      <c r="G182" s="213">
        <v>1</v>
      </c>
      <c r="H182" s="213">
        <v>1</v>
      </c>
    </row>
    <row r="183" spans="1:8">
      <c r="B183" s="105" t="s">
        <v>566</v>
      </c>
      <c r="C183" s="106" t="s">
        <v>471</v>
      </c>
      <c r="D183" s="213">
        <v>48</v>
      </c>
      <c r="E183" s="213">
        <v>48</v>
      </c>
      <c r="F183" s="213">
        <v>48</v>
      </c>
      <c r="G183" s="213">
        <v>48</v>
      </c>
      <c r="H183" s="213">
        <v>48</v>
      </c>
    </row>
    <row r="184" spans="1:8">
      <c r="B184" s="105" t="s">
        <v>567</v>
      </c>
      <c r="C184" s="106" t="s">
        <v>568</v>
      </c>
      <c r="D184" s="213">
        <v>17</v>
      </c>
      <c r="E184" s="213">
        <v>17</v>
      </c>
      <c r="F184" s="213">
        <v>17</v>
      </c>
      <c r="G184" s="213">
        <v>17</v>
      </c>
      <c r="H184" s="213">
        <v>17</v>
      </c>
    </row>
    <row r="185" spans="1:8">
      <c r="B185" s="105" t="s">
        <v>1087</v>
      </c>
      <c r="C185" s="106" t="s">
        <v>469</v>
      </c>
      <c r="D185" s="247">
        <v>80</v>
      </c>
      <c r="E185" s="247">
        <v>80</v>
      </c>
      <c r="F185" s="247">
        <v>80</v>
      </c>
      <c r="G185" s="247">
        <v>80</v>
      </c>
      <c r="H185" s="247">
        <v>80</v>
      </c>
    </row>
    <row r="186" spans="1:8">
      <c r="B186" s="215" t="s">
        <v>508</v>
      </c>
      <c r="C186" s="216" t="s">
        <v>509</v>
      </c>
      <c r="D186" s="369">
        <v>46415151</v>
      </c>
      <c r="E186" s="217">
        <f>SUM(E187:E188)</f>
        <v>1172500</v>
      </c>
      <c r="F186" s="218"/>
      <c r="G186" s="218"/>
      <c r="H186" s="218"/>
    </row>
    <row r="187" spans="1:8">
      <c r="B187" s="215" t="s">
        <v>510</v>
      </c>
      <c r="C187" s="216" t="s">
        <v>509</v>
      </c>
      <c r="D187" s="369">
        <v>46415151</v>
      </c>
      <c r="E187" s="217">
        <f>สังเขป!J29</f>
        <v>1172500</v>
      </c>
      <c r="F187" s="218"/>
      <c r="G187" s="218"/>
      <c r="H187" s="218"/>
    </row>
    <row r="188" spans="1:8" s="99" customFormat="1">
      <c r="A188" s="250"/>
      <c r="B188" s="215" t="s">
        <v>511</v>
      </c>
      <c r="C188" s="216" t="s">
        <v>509</v>
      </c>
      <c r="D188" s="218"/>
      <c r="E188" s="218"/>
      <c r="F188" s="218"/>
      <c r="G188" s="218"/>
      <c r="H188" s="218"/>
    </row>
    <row r="189" spans="1:8">
      <c r="B189" s="425"/>
      <c r="C189" s="425"/>
      <c r="D189" s="425"/>
      <c r="E189" s="425"/>
      <c r="F189" s="425"/>
      <c r="G189" s="425"/>
      <c r="H189" s="425"/>
    </row>
    <row r="190" spans="1:8">
      <c r="B190" s="190"/>
      <c r="C190" s="190"/>
      <c r="D190" s="190"/>
      <c r="E190" s="190"/>
      <c r="F190" s="190"/>
      <c r="G190" s="190"/>
      <c r="H190" s="190"/>
    </row>
    <row r="191" spans="1:8" s="97" customFormat="1">
      <c r="A191" s="214"/>
      <c r="B191" s="210" t="s">
        <v>569</v>
      </c>
      <c r="C191" s="211"/>
      <c r="D191" s="212"/>
      <c r="E191" s="212"/>
      <c r="F191" s="212"/>
      <c r="G191" s="212"/>
      <c r="H191" s="212"/>
    </row>
    <row r="192" spans="1:8" s="97" customFormat="1">
      <c r="A192" s="214"/>
      <c r="B192" s="434" t="s">
        <v>1328</v>
      </c>
      <c r="C192" s="434"/>
      <c r="D192" s="434"/>
      <c r="E192" s="434"/>
      <c r="F192" s="434"/>
      <c r="G192" s="434"/>
      <c r="H192" s="434"/>
    </row>
    <row r="193" spans="1:8" s="97" customFormat="1">
      <c r="A193" s="214"/>
      <c r="B193" s="351" t="s">
        <v>1329</v>
      </c>
      <c r="C193" s="350"/>
      <c r="D193" s="350"/>
      <c r="E193" s="350"/>
      <c r="F193" s="350"/>
      <c r="G193" s="350"/>
      <c r="H193" s="350"/>
    </row>
    <row r="194" spans="1:8" s="97" customFormat="1">
      <c r="A194" s="214"/>
      <c r="B194" s="351" t="s">
        <v>1330</v>
      </c>
      <c r="C194" s="350"/>
      <c r="D194" s="350"/>
      <c r="E194" s="350"/>
      <c r="F194" s="350"/>
      <c r="G194" s="350"/>
      <c r="H194" s="350"/>
    </row>
    <row r="195" spans="1:8" s="97" customFormat="1">
      <c r="A195" s="214"/>
      <c r="B195" s="425" t="s">
        <v>860</v>
      </c>
      <c r="C195" s="425"/>
      <c r="D195" s="425"/>
      <c r="E195" s="425"/>
      <c r="F195" s="425"/>
      <c r="G195" s="425"/>
      <c r="H195" s="425"/>
    </row>
    <row r="196" spans="1:8" ht="26.25" customHeight="1">
      <c r="B196" s="429" t="s">
        <v>513</v>
      </c>
      <c r="C196" s="430" t="s">
        <v>514</v>
      </c>
      <c r="D196" s="430"/>
      <c r="E196" s="430"/>
      <c r="F196" s="430"/>
      <c r="G196" s="430"/>
      <c r="H196" s="430"/>
    </row>
    <row r="197" spans="1:8">
      <c r="B197" s="429"/>
      <c r="C197" s="106" t="s">
        <v>464</v>
      </c>
      <c r="D197" s="199" t="s">
        <v>503</v>
      </c>
      <c r="E197" s="199" t="s">
        <v>504</v>
      </c>
      <c r="F197" s="200" t="s">
        <v>505</v>
      </c>
      <c r="G197" s="200" t="s">
        <v>506</v>
      </c>
      <c r="H197" s="200" t="s">
        <v>507</v>
      </c>
    </row>
    <row r="198" spans="1:8">
      <c r="B198" s="105" t="s">
        <v>570</v>
      </c>
      <c r="C198" s="106" t="s">
        <v>474</v>
      </c>
      <c r="D198" s="213">
        <v>99000</v>
      </c>
      <c r="E198" s="213">
        <v>99500</v>
      </c>
      <c r="F198" s="213">
        <v>99800</v>
      </c>
      <c r="G198" s="213">
        <v>100000</v>
      </c>
      <c r="H198" s="213">
        <v>100000</v>
      </c>
    </row>
    <row r="199" spans="1:8">
      <c r="B199" s="105" t="s">
        <v>571</v>
      </c>
      <c r="C199" s="106" t="s">
        <v>572</v>
      </c>
      <c r="D199" s="254" t="s">
        <v>573</v>
      </c>
      <c r="E199" s="254" t="s">
        <v>574</v>
      </c>
      <c r="F199" s="254" t="s">
        <v>574</v>
      </c>
      <c r="G199" s="254" t="s">
        <v>574</v>
      </c>
      <c r="H199" s="254" t="s">
        <v>574</v>
      </c>
    </row>
    <row r="200" spans="1:8" ht="25.5" customHeight="1">
      <c r="B200" s="105" t="s">
        <v>575</v>
      </c>
      <c r="C200" s="106" t="s">
        <v>572</v>
      </c>
      <c r="D200" s="243" t="s">
        <v>576</v>
      </c>
      <c r="E200" s="243" t="s">
        <v>577</v>
      </c>
      <c r="F200" s="243" t="s">
        <v>577</v>
      </c>
      <c r="G200" s="243" t="s">
        <v>577</v>
      </c>
      <c r="H200" s="243" t="s">
        <v>577</v>
      </c>
    </row>
    <row r="201" spans="1:8">
      <c r="B201" s="105" t="s">
        <v>578</v>
      </c>
      <c r="C201" s="106" t="s">
        <v>579</v>
      </c>
      <c r="D201" s="213">
        <v>5</v>
      </c>
      <c r="E201" s="213">
        <v>5</v>
      </c>
      <c r="F201" s="213">
        <v>5</v>
      </c>
      <c r="G201" s="213">
        <v>5</v>
      </c>
      <c r="H201" s="213">
        <v>5</v>
      </c>
    </row>
    <row r="202" spans="1:8">
      <c r="B202" s="352" t="s">
        <v>1088</v>
      </c>
      <c r="C202" s="302"/>
      <c r="D202" s="353"/>
      <c r="E202" s="353"/>
      <c r="F202" s="353"/>
      <c r="G202" s="353"/>
      <c r="H202" s="353"/>
    </row>
    <row r="203" spans="1:8">
      <c r="B203" s="224" t="s">
        <v>1089</v>
      </c>
      <c r="C203" s="303" t="s">
        <v>469</v>
      </c>
      <c r="D203" s="264">
        <v>80</v>
      </c>
      <c r="E203" s="264">
        <v>80</v>
      </c>
      <c r="F203" s="264">
        <v>80</v>
      </c>
      <c r="G203" s="264">
        <v>80</v>
      </c>
      <c r="H203" s="264">
        <v>80</v>
      </c>
    </row>
    <row r="204" spans="1:8">
      <c r="B204" s="352" t="s">
        <v>1090</v>
      </c>
      <c r="C204" s="302"/>
      <c r="D204" s="353"/>
      <c r="E204" s="353"/>
      <c r="F204" s="353"/>
      <c r="G204" s="353"/>
      <c r="H204" s="353"/>
    </row>
    <row r="205" spans="1:8">
      <c r="B205" s="224" t="s">
        <v>1089</v>
      </c>
      <c r="C205" s="303" t="s">
        <v>469</v>
      </c>
      <c r="D205" s="264">
        <v>80</v>
      </c>
      <c r="E205" s="264">
        <v>80</v>
      </c>
      <c r="F205" s="264">
        <v>80</v>
      </c>
      <c r="G205" s="264">
        <v>80</v>
      </c>
      <c r="H205" s="264">
        <v>80</v>
      </c>
    </row>
    <row r="206" spans="1:8">
      <c r="B206" s="215" t="s">
        <v>508</v>
      </c>
      <c r="C206" s="216" t="s">
        <v>509</v>
      </c>
      <c r="D206" s="368">
        <v>90322182</v>
      </c>
      <c r="E206" s="371">
        <f>SUM(E207:E208)</f>
        <v>28139100</v>
      </c>
      <c r="F206" s="249"/>
      <c r="G206" s="249"/>
      <c r="H206" s="249"/>
    </row>
    <row r="207" spans="1:8">
      <c r="B207" s="215" t="s">
        <v>510</v>
      </c>
      <c r="C207" s="216" t="s">
        <v>509</v>
      </c>
      <c r="D207" s="369">
        <v>90322182</v>
      </c>
      <c r="E207" s="369">
        <f>สังเขป!J30</f>
        <v>28139100</v>
      </c>
      <c r="F207" s="251"/>
      <c r="G207" s="251"/>
      <c r="H207" s="251"/>
    </row>
    <row r="208" spans="1:8">
      <c r="B208" s="215" t="s">
        <v>511</v>
      </c>
      <c r="C208" s="216" t="s">
        <v>509</v>
      </c>
      <c r="D208" s="251"/>
      <c r="E208" s="251"/>
      <c r="F208" s="251"/>
      <c r="G208" s="251"/>
      <c r="H208" s="251"/>
    </row>
    <row r="209" spans="1:8">
      <c r="B209" s="227"/>
      <c r="C209" s="228"/>
      <c r="D209" s="252"/>
      <c r="E209" s="252"/>
      <c r="F209" s="252"/>
      <c r="G209" s="252"/>
      <c r="H209" s="252"/>
    </row>
    <row r="210" spans="1:8">
      <c r="B210" s="300"/>
      <c r="C210" s="300"/>
      <c r="D210" s="300"/>
      <c r="E210" s="300"/>
      <c r="F210" s="300"/>
      <c r="G210" s="300"/>
      <c r="H210" s="300"/>
    </row>
    <row r="211" spans="1:8">
      <c r="B211" s="300"/>
      <c r="C211" s="300"/>
      <c r="D211" s="300"/>
      <c r="E211" s="300"/>
      <c r="F211" s="300"/>
      <c r="G211" s="300"/>
      <c r="H211" s="300"/>
    </row>
    <row r="212" spans="1:8">
      <c r="B212" s="300"/>
      <c r="C212" s="300"/>
      <c r="D212" s="300"/>
      <c r="E212" s="300"/>
      <c r="F212" s="300"/>
      <c r="G212" s="300"/>
      <c r="H212" s="300"/>
    </row>
    <row r="213" spans="1:8">
      <c r="B213" s="300"/>
      <c r="C213" s="300"/>
      <c r="D213" s="300"/>
      <c r="E213" s="300"/>
      <c r="F213" s="300"/>
      <c r="G213" s="300"/>
      <c r="H213" s="300"/>
    </row>
    <row r="214" spans="1:8">
      <c r="B214" s="300"/>
      <c r="C214" s="300"/>
      <c r="D214" s="300"/>
      <c r="E214" s="300"/>
      <c r="F214" s="300"/>
      <c r="G214" s="300"/>
      <c r="H214" s="300"/>
    </row>
    <row r="215" spans="1:8">
      <c r="B215" s="300"/>
      <c r="C215" s="300"/>
      <c r="D215" s="300"/>
      <c r="E215" s="300"/>
      <c r="F215" s="300"/>
      <c r="G215" s="300"/>
      <c r="H215" s="300"/>
    </row>
    <row r="216" spans="1:8">
      <c r="B216" s="300"/>
      <c r="C216" s="300"/>
      <c r="D216" s="300"/>
      <c r="E216" s="300"/>
      <c r="F216" s="300"/>
      <c r="G216" s="300"/>
      <c r="H216" s="300"/>
    </row>
    <row r="217" spans="1:8">
      <c r="B217" s="300"/>
      <c r="C217" s="300"/>
      <c r="D217" s="300"/>
      <c r="E217" s="300"/>
      <c r="F217" s="300"/>
      <c r="G217" s="300"/>
      <c r="H217" s="300"/>
    </row>
    <row r="218" spans="1:8">
      <c r="B218" s="210" t="s">
        <v>580</v>
      </c>
      <c r="C218" s="211"/>
      <c r="D218" s="212"/>
      <c r="E218" s="212"/>
      <c r="F218" s="212"/>
      <c r="G218" s="212"/>
      <c r="H218" s="212"/>
    </row>
    <row r="219" spans="1:8">
      <c r="B219" s="431" t="s">
        <v>1331</v>
      </c>
      <c r="C219" s="431"/>
      <c r="D219" s="431"/>
      <c r="E219" s="431"/>
      <c r="F219" s="431"/>
      <c r="G219" s="431"/>
      <c r="H219" s="431"/>
    </row>
    <row r="220" spans="1:8">
      <c r="B220" s="351" t="s">
        <v>1091</v>
      </c>
      <c r="C220" s="350"/>
      <c r="D220" s="350"/>
      <c r="E220" s="350"/>
      <c r="F220" s="350"/>
      <c r="G220" s="350"/>
      <c r="H220" s="350"/>
    </row>
    <row r="221" spans="1:8" s="97" customFormat="1">
      <c r="A221" s="214"/>
      <c r="B221" s="425" t="s">
        <v>861</v>
      </c>
      <c r="C221" s="425"/>
      <c r="D221" s="425"/>
      <c r="E221" s="425"/>
      <c r="F221" s="425"/>
      <c r="G221" s="425"/>
      <c r="H221" s="425"/>
    </row>
    <row r="222" spans="1:8" s="97" customFormat="1">
      <c r="A222" s="214"/>
      <c r="B222" s="429" t="s">
        <v>513</v>
      </c>
      <c r="C222" s="430" t="s">
        <v>514</v>
      </c>
      <c r="D222" s="430"/>
      <c r="E222" s="430"/>
      <c r="F222" s="430"/>
      <c r="G222" s="430"/>
      <c r="H222" s="430"/>
    </row>
    <row r="223" spans="1:8">
      <c r="B223" s="429"/>
      <c r="C223" s="106" t="s">
        <v>464</v>
      </c>
      <c r="D223" s="199" t="s">
        <v>503</v>
      </c>
      <c r="E223" s="199" t="s">
        <v>504</v>
      </c>
      <c r="F223" s="200" t="s">
        <v>505</v>
      </c>
      <c r="G223" s="200" t="s">
        <v>506</v>
      </c>
      <c r="H223" s="200" t="s">
        <v>507</v>
      </c>
    </row>
    <row r="224" spans="1:8">
      <c r="B224" s="253" t="s">
        <v>581</v>
      </c>
      <c r="C224" s="106" t="s">
        <v>519</v>
      </c>
      <c r="D224" s="213">
        <v>80640</v>
      </c>
      <c r="E224" s="213">
        <v>80640</v>
      </c>
      <c r="F224" s="213">
        <v>80640</v>
      </c>
      <c r="G224" s="213">
        <v>80640</v>
      </c>
      <c r="H224" s="213">
        <v>80640</v>
      </c>
    </row>
    <row r="225" spans="1:8">
      <c r="B225" s="253" t="s">
        <v>582</v>
      </c>
      <c r="C225" s="106" t="s">
        <v>583</v>
      </c>
      <c r="D225" s="213">
        <v>2900</v>
      </c>
      <c r="E225" s="213">
        <v>3000</v>
      </c>
      <c r="F225" s="213">
        <v>3500</v>
      </c>
      <c r="G225" s="213">
        <v>4000</v>
      </c>
      <c r="H225" s="213">
        <v>4000</v>
      </c>
    </row>
    <row r="226" spans="1:8">
      <c r="B226" s="105" t="s">
        <v>584</v>
      </c>
      <c r="C226" s="106" t="s">
        <v>585</v>
      </c>
      <c r="D226" s="254">
        <v>16000000</v>
      </c>
      <c r="E226" s="254">
        <v>17000000</v>
      </c>
      <c r="F226" s="254">
        <v>18000000</v>
      </c>
      <c r="G226" s="254">
        <v>19000000</v>
      </c>
      <c r="H226" s="254">
        <v>19000000</v>
      </c>
    </row>
    <row r="227" spans="1:8">
      <c r="B227" s="105" t="s">
        <v>586</v>
      </c>
      <c r="C227" s="106" t="s">
        <v>475</v>
      </c>
      <c r="D227" s="213">
        <v>87</v>
      </c>
      <c r="E227" s="213">
        <v>91</v>
      </c>
      <c r="F227" s="213">
        <v>95</v>
      </c>
      <c r="G227" s="213">
        <v>98</v>
      </c>
      <c r="H227" s="213">
        <v>98</v>
      </c>
    </row>
    <row r="228" spans="1:8">
      <c r="B228" s="253" t="s">
        <v>587</v>
      </c>
      <c r="C228" s="106" t="s">
        <v>471</v>
      </c>
      <c r="D228" s="213">
        <v>30</v>
      </c>
      <c r="E228" s="213">
        <v>35</v>
      </c>
      <c r="F228" s="213">
        <v>40</v>
      </c>
      <c r="G228" s="213">
        <v>45</v>
      </c>
      <c r="H228" s="213">
        <v>45</v>
      </c>
    </row>
    <row r="229" spans="1:8" ht="23.25" customHeight="1">
      <c r="B229" s="215" t="s">
        <v>508</v>
      </c>
      <c r="C229" s="216" t="s">
        <v>509</v>
      </c>
      <c r="D229" s="368">
        <f>SUM(D230:D231)</f>
        <v>36686000</v>
      </c>
      <c r="E229" s="368">
        <f>SUM(E230:E231)</f>
        <v>15349500</v>
      </c>
      <c r="F229" s="249"/>
      <c r="G229" s="249"/>
      <c r="H229" s="249"/>
    </row>
    <row r="230" spans="1:8">
      <c r="B230" s="215" t="s">
        <v>510</v>
      </c>
      <c r="C230" s="216" t="s">
        <v>509</v>
      </c>
      <c r="D230" s="369">
        <v>36686000</v>
      </c>
      <c r="E230" s="369">
        <f>สังเขป!J31</f>
        <v>15349500</v>
      </c>
      <c r="F230" s="251"/>
      <c r="G230" s="251"/>
      <c r="H230" s="251"/>
    </row>
    <row r="231" spans="1:8">
      <c r="B231" s="215" t="s">
        <v>511</v>
      </c>
      <c r="C231" s="216" t="s">
        <v>509</v>
      </c>
      <c r="D231" s="251"/>
      <c r="E231" s="251"/>
      <c r="F231" s="251"/>
      <c r="G231" s="251"/>
      <c r="H231" s="251"/>
    </row>
    <row r="232" spans="1:8" s="97" customFormat="1">
      <c r="A232" s="214"/>
      <c r="B232" s="190"/>
      <c r="C232" s="190"/>
      <c r="D232" s="190"/>
      <c r="E232" s="190"/>
      <c r="F232" s="190"/>
      <c r="G232" s="190"/>
      <c r="H232" s="190"/>
    </row>
    <row r="233" spans="1:8" s="97" customFormat="1">
      <c r="A233" s="214"/>
      <c r="B233" s="190"/>
      <c r="C233" s="190"/>
      <c r="D233" s="190"/>
      <c r="E233" s="190"/>
      <c r="F233" s="190"/>
      <c r="G233" s="190"/>
      <c r="H233" s="190"/>
    </row>
    <row r="234" spans="1:8" s="97" customFormat="1">
      <c r="A234" s="214"/>
      <c r="B234" s="210" t="s">
        <v>588</v>
      </c>
      <c r="C234" s="211"/>
      <c r="D234" s="212"/>
      <c r="E234" s="212"/>
      <c r="F234" s="212"/>
      <c r="G234" s="212"/>
      <c r="H234" s="212"/>
    </row>
    <row r="235" spans="1:8" s="97" customFormat="1">
      <c r="A235" s="214"/>
      <c r="B235" s="442" t="s">
        <v>1092</v>
      </c>
      <c r="C235" s="434"/>
      <c r="D235" s="434"/>
      <c r="E235" s="434"/>
      <c r="F235" s="434"/>
      <c r="G235" s="434"/>
      <c r="H235" s="434"/>
    </row>
    <row r="236" spans="1:8" s="97" customFormat="1">
      <c r="A236" s="214"/>
      <c r="B236" s="351" t="s">
        <v>1332</v>
      </c>
      <c r="C236" s="350"/>
      <c r="D236" s="350"/>
      <c r="E236" s="350"/>
      <c r="F236" s="350"/>
      <c r="G236" s="350"/>
      <c r="H236" s="350"/>
    </row>
    <row r="237" spans="1:8" s="97" customFormat="1">
      <c r="A237" s="214"/>
      <c r="B237" s="351" t="s">
        <v>1333</v>
      </c>
      <c r="C237" s="350"/>
      <c r="D237" s="350"/>
      <c r="E237" s="350"/>
      <c r="F237" s="350"/>
      <c r="G237" s="350"/>
      <c r="H237" s="350"/>
    </row>
    <row r="238" spans="1:8" s="97" customFormat="1">
      <c r="A238" s="214"/>
      <c r="B238" s="425" t="s">
        <v>862</v>
      </c>
      <c r="C238" s="425"/>
      <c r="D238" s="425"/>
      <c r="E238" s="425"/>
      <c r="F238" s="425"/>
      <c r="G238" s="425"/>
      <c r="H238" s="425"/>
    </row>
    <row r="239" spans="1:8" s="97" customFormat="1">
      <c r="A239" s="214"/>
      <c r="B239" s="429" t="s">
        <v>513</v>
      </c>
      <c r="C239" s="430" t="s">
        <v>514</v>
      </c>
      <c r="D239" s="430"/>
      <c r="E239" s="430"/>
      <c r="F239" s="430"/>
      <c r="G239" s="430"/>
      <c r="H239" s="430"/>
    </row>
    <row r="240" spans="1:8">
      <c r="B240" s="429"/>
      <c r="C240" s="106" t="s">
        <v>464</v>
      </c>
      <c r="D240" s="199" t="s">
        <v>503</v>
      </c>
      <c r="E240" s="199" t="s">
        <v>504</v>
      </c>
      <c r="F240" s="200" t="s">
        <v>505</v>
      </c>
      <c r="G240" s="200" t="s">
        <v>506</v>
      </c>
      <c r="H240" s="200" t="s">
        <v>507</v>
      </c>
    </row>
    <row r="241" spans="2:8">
      <c r="B241" s="105" t="s">
        <v>589</v>
      </c>
      <c r="C241" s="106" t="s">
        <v>466</v>
      </c>
      <c r="D241" s="213">
        <v>80</v>
      </c>
      <c r="E241" s="213">
        <v>80</v>
      </c>
      <c r="F241" s="213">
        <v>80</v>
      </c>
      <c r="G241" s="213">
        <v>80</v>
      </c>
      <c r="H241" s="213">
        <v>80</v>
      </c>
    </row>
    <row r="242" spans="2:8">
      <c r="B242" s="105" t="s">
        <v>325</v>
      </c>
      <c r="C242" s="106" t="s">
        <v>590</v>
      </c>
      <c r="D242" s="213">
        <v>10</v>
      </c>
      <c r="E242" s="213">
        <v>10</v>
      </c>
      <c r="F242" s="213">
        <v>10</v>
      </c>
      <c r="G242" s="213">
        <v>10</v>
      </c>
      <c r="H242" s="213">
        <v>10</v>
      </c>
    </row>
    <row r="243" spans="2:8">
      <c r="B243" s="105" t="s">
        <v>591</v>
      </c>
      <c r="C243" s="106" t="s">
        <v>592</v>
      </c>
      <c r="D243" s="213">
        <v>6</v>
      </c>
      <c r="E243" s="213">
        <v>6</v>
      </c>
      <c r="F243" s="213">
        <v>6</v>
      </c>
      <c r="G243" s="213">
        <v>6</v>
      </c>
      <c r="H243" s="213">
        <v>6</v>
      </c>
    </row>
    <row r="244" spans="2:8">
      <c r="B244" s="105" t="s">
        <v>593</v>
      </c>
      <c r="C244" s="106" t="s">
        <v>592</v>
      </c>
      <c r="D244" s="108">
        <v>0</v>
      </c>
      <c r="E244" s="108">
        <v>0</v>
      </c>
      <c r="F244" s="108">
        <v>0</v>
      </c>
      <c r="G244" s="108">
        <v>0</v>
      </c>
      <c r="H244" s="213" t="s">
        <v>96</v>
      </c>
    </row>
    <row r="245" spans="2:8">
      <c r="B245" s="215" t="s">
        <v>508</v>
      </c>
      <c r="C245" s="216" t="s">
        <v>509</v>
      </c>
      <c r="D245" s="248">
        <f>SUM(D246:D247)</f>
        <v>7851100</v>
      </c>
      <c r="E245" s="248">
        <f>SUM(E246:E247)</f>
        <v>5521700</v>
      </c>
      <c r="F245" s="249"/>
      <c r="G245" s="249"/>
      <c r="H245" s="248"/>
    </row>
    <row r="246" spans="2:8">
      <c r="B246" s="215" t="s">
        <v>510</v>
      </c>
      <c r="C246" s="216" t="s">
        <v>509</v>
      </c>
      <c r="D246" s="217">
        <v>7851100</v>
      </c>
      <c r="E246" s="217">
        <f>สังเขป!J32</f>
        <v>5521700</v>
      </c>
      <c r="F246" s="251"/>
      <c r="G246" s="251"/>
      <c r="H246" s="251"/>
    </row>
    <row r="247" spans="2:8">
      <c r="B247" s="215" t="s">
        <v>511</v>
      </c>
      <c r="C247" s="216" t="s">
        <v>509</v>
      </c>
      <c r="D247" s="251"/>
      <c r="E247" s="251"/>
      <c r="F247" s="251"/>
      <c r="G247" s="251"/>
      <c r="H247" s="251"/>
    </row>
    <row r="248" spans="2:8">
      <c r="B248" s="227"/>
      <c r="C248" s="228"/>
      <c r="D248" s="252"/>
      <c r="E248" s="252"/>
      <c r="F248" s="252"/>
      <c r="G248" s="252"/>
      <c r="H248" s="252"/>
    </row>
    <row r="249" spans="2:8">
      <c r="B249" s="227"/>
      <c r="C249" s="228"/>
      <c r="D249" s="252"/>
      <c r="E249" s="252"/>
      <c r="F249" s="252"/>
      <c r="G249" s="252"/>
      <c r="H249" s="252"/>
    </row>
    <row r="250" spans="2:8">
      <c r="B250" s="227"/>
      <c r="C250" s="228"/>
      <c r="D250" s="252"/>
      <c r="E250" s="252"/>
      <c r="F250" s="252"/>
      <c r="G250" s="252"/>
      <c r="H250" s="252"/>
    </row>
    <row r="251" spans="2:8">
      <c r="B251" s="227"/>
      <c r="C251" s="228"/>
      <c r="D251" s="252"/>
      <c r="E251" s="252"/>
      <c r="F251" s="252"/>
      <c r="G251" s="252"/>
      <c r="H251" s="252"/>
    </row>
    <row r="252" spans="2:8">
      <c r="B252" s="227"/>
      <c r="C252" s="228"/>
      <c r="D252" s="252"/>
      <c r="E252" s="252"/>
      <c r="F252" s="252"/>
      <c r="G252" s="252"/>
      <c r="H252" s="252"/>
    </row>
    <row r="253" spans="2:8">
      <c r="B253" s="227"/>
      <c r="C253" s="228"/>
      <c r="D253" s="252"/>
      <c r="E253" s="252"/>
      <c r="F253" s="252"/>
      <c r="G253" s="252"/>
      <c r="H253" s="252"/>
    </row>
    <row r="254" spans="2:8">
      <c r="B254" s="227"/>
      <c r="C254" s="228"/>
      <c r="D254" s="252"/>
      <c r="E254" s="252"/>
      <c r="F254" s="252"/>
      <c r="G254" s="252"/>
      <c r="H254" s="252"/>
    </row>
    <row r="255" spans="2:8">
      <c r="B255" s="227"/>
      <c r="C255" s="228"/>
      <c r="D255" s="252"/>
      <c r="E255" s="252"/>
      <c r="F255" s="252"/>
      <c r="G255" s="252"/>
      <c r="H255" s="252"/>
    </row>
    <row r="256" spans="2:8">
      <c r="B256" s="227"/>
      <c r="C256" s="228"/>
      <c r="D256" s="252"/>
      <c r="E256" s="252"/>
      <c r="F256" s="252"/>
      <c r="G256" s="252"/>
      <c r="H256" s="252"/>
    </row>
    <row r="257" spans="1:8">
      <c r="B257" s="227"/>
      <c r="C257" s="228"/>
      <c r="D257" s="252"/>
      <c r="E257" s="252"/>
      <c r="F257" s="252"/>
      <c r="G257" s="252"/>
      <c r="H257" s="252"/>
    </row>
    <row r="258" spans="1:8">
      <c r="B258" s="227"/>
      <c r="C258" s="228"/>
      <c r="D258" s="252"/>
      <c r="E258" s="252"/>
      <c r="F258" s="252"/>
      <c r="G258" s="252"/>
      <c r="H258" s="252"/>
    </row>
    <row r="259" spans="1:8">
      <c r="B259" s="227"/>
      <c r="C259" s="228"/>
      <c r="D259" s="252"/>
      <c r="E259" s="252"/>
      <c r="F259" s="252"/>
      <c r="G259" s="252"/>
      <c r="H259" s="252"/>
    </row>
    <row r="260" spans="1:8">
      <c r="B260" s="227"/>
      <c r="C260" s="228"/>
      <c r="D260" s="252"/>
      <c r="E260" s="252"/>
      <c r="F260" s="252"/>
      <c r="G260" s="252"/>
      <c r="H260" s="252"/>
    </row>
    <row r="261" spans="1:8">
      <c r="B261" s="227"/>
      <c r="C261" s="228"/>
      <c r="D261" s="252"/>
      <c r="E261" s="252"/>
      <c r="F261" s="252"/>
      <c r="G261" s="252"/>
      <c r="H261" s="252"/>
    </row>
    <row r="262" spans="1:8">
      <c r="B262" s="210" t="s">
        <v>594</v>
      </c>
      <c r="C262" s="211"/>
      <c r="D262" s="212"/>
      <c r="E262" s="212"/>
      <c r="F262" s="212"/>
      <c r="G262" s="212"/>
      <c r="H262" s="212"/>
    </row>
    <row r="263" spans="1:8">
      <c r="B263" s="434" t="s">
        <v>1334</v>
      </c>
      <c r="C263" s="434"/>
      <c r="D263" s="434"/>
      <c r="E263" s="434"/>
      <c r="F263" s="434"/>
      <c r="G263" s="434"/>
      <c r="H263" s="434"/>
    </row>
    <row r="264" spans="1:8">
      <c r="B264" s="351" t="s">
        <v>1335</v>
      </c>
      <c r="C264" s="351"/>
      <c r="D264" s="351"/>
      <c r="E264" s="351"/>
      <c r="F264" s="351"/>
      <c r="G264" s="351"/>
      <c r="H264" s="351"/>
    </row>
    <row r="265" spans="1:8">
      <c r="B265" s="351" t="s">
        <v>1336</v>
      </c>
      <c r="C265" s="351"/>
      <c r="D265" s="351"/>
      <c r="E265" s="351"/>
      <c r="F265" s="351"/>
      <c r="G265" s="351"/>
      <c r="H265" s="351"/>
    </row>
    <row r="266" spans="1:8" s="97" customFormat="1" ht="21" customHeight="1">
      <c r="A266" s="214"/>
      <c r="B266" s="425" t="s">
        <v>863</v>
      </c>
      <c r="C266" s="425"/>
      <c r="D266" s="425"/>
      <c r="E266" s="425"/>
      <c r="F266" s="425"/>
      <c r="G266" s="425"/>
      <c r="H266" s="425"/>
    </row>
    <row r="267" spans="1:8" s="97" customFormat="1">
      <c r="A267" s="214"/>
      <c r="B267" s="429" t="s">
        <v>513</v>
      </c>
      <c r="C267" s="430" t="s">
        <v>514</v>
      </c>
      <c r="D267" s="430"/>
      <c r="E267" s="430"/>
      <c r="F267" s="430"/>
      <c r="G267" s="430"/>
      <c r="H267" s="430"/>
    </row>
    <row r="268" spans="1:8">
      <c r="B268" s="429"/>
      <c r="C268" s="106" t="s">
        <v>464</v>
      </c>
      <c r="D268" s="199" t="s">
        <v>503</v>
      </c>
      <c r="E268" s="199" t="s">
        <v>504</v>
      </c>
      <c r="F268" s="200" t="s">
        <v>505</v>
      </c>
      <c r="G268" s="200" t="s">
        <v>506</v>
      </c>
      <c r="H268" s="200" t="s">
        <v>507</v>
      </c>
    </row>
    <row r="269" spans="1:8">
      <c r="B269" s="105" t="s">
        <v>595</v>
      </c>
      <c r="C269" s="106" t="s">
        <v>596</v>
      </c>
      <c r="D269" s="213">
        <v>11</v>
      </c>
      <c r="E269" s="213">
        <v>11</v>
      </c>
      <c r="F269" s="213">
        <v>11</v>
      </c>
      <c r="G269" s="213">
        <v>11</v>
      </c>
      <c r="H269" s="213">
        <v>11</v>
      </c>
    </row>
    <row r="270" spans="1:8" ht="21" customHeight="1">
      <c r="B270" s="105" t="s">
        <v>597</v>
      </c>
      <c r="C270" s="106" t="s">
        <v>598</v>
      </c>
      <c r="D270" s="213">
        <v>2</v>
      </c>
      <c r="E270" s="213">
        <v>2</v>
      </c>
      <c r="F270" s="213">
        <v>2</v>
      </c>
      <c r="G270" s="213">
        <v>2</v>
      </c>
      <c r="H270" s="213">
        <v>2</v>
      </c>
    </row>
    <row r="271" spans="1:8">
      <c r="B271" s="352" t="s">
        <v>1093</v>
      </c>
      <c r="C271" s="302"/>
      <c r="D271" s="366"/>
      <c r="E271" s="366"/>
      <c r="F271" s="366"/>
      <c r="G271" s="366"/>
      <c r="H271" s="366"/>
    </row>
    <row r="272" spans="1:8">
      <c r="B272" s="224" t="s">
        <v>1094</v>
      </c>
      <c r="C272" s="303" t="s">
        <v>466</v>
      </c>
      <c r="D272" s="367">
        <v>300</v>
      </c>
      <c r="E272" s="367">
        <v>300</v>
      </c>
      <c r="F272" s="367">
        <v>300</v>
      </c>
      <c r="G272" s="367">
        <v>300</v>
      </c>
      <c r="H272" s="367">
        <v>300</v>
      </c>
    </row>
    <row r="273" spans="1:8">
      <c r="B273" s="105" t="s">
        <v>599</v>
      </c>
      <c r="C273" s="106" t="s">
        <v>598</v>
      </c>
      <c r="D273" s="213">
        <v>20</v>
      </c>
      <c r="E273" s="213">
        <v>20</v>
      </c>
      <c r="F273" s="213">
        <v>20</v>
      </c>
      <c r="G273" s="213">
        <v>20</v>
      </c>
      <c r="H273" s="213">
        <v>20</v>
      </c>
    </row>
    <row r="274" spans="1:8">
      <c r="B274" s="105" t="s">
        <v>600</v>
      </c>
      <c r="C274" s="106" t="s">
        <v>596</v>
      </c>
      <c r="D274" s="213">
        <v>3</v>
      </c>
      <c r="E274" s="213">
        <v>3</v>
      </c>
      <c r="F274" s="213">
        <v>3</v>
      </c>
      <c r="G274" s="213">
        <v>3</v>
      </c>
      <c r="H274" s="213">
        <v>3</v>
      </c>
    </row>
    <row r="275" spans="1:8">
      <c r="B275" s="105" t="s">
        <v>601</v>
      </c>
      <c r="C275" s="106" t="s">
        <v>596</v>
      </c>
      <c r="D275" s="213">
        <v>7</v>
      </c>
      <c r="E275" s="213">
        <v>7</v>
      </c>
      <c r="F275" s="213">
        <v>7</v>
      </c>
      <c r="G275" s="213">
        <v>7</v>
      </c>
      <c r="H275" s="213">
        <v>7</v>
      </c>
    </row>
    <row r="276" spans="1:8">
      <c r="B276" s="215" t="s">
        <v>508</v>
      </c>
      <c r="C276" s="216" t="s">
        <v>509</v>
      </c>
      <c r="D276" s="368">
        <f>SUM(D277:D278)</f>
        <v>12766720</v>
      </c>
      <c r="E276" s="249"/>
      <c r="F276" s="249"/>
      <c r="G276" s="249"/>
      <c r="H276" s="249"/>
    </row>
    <row r="277" spans="1:8">
      <c r="B277" s="215" t="s">
        <v>510</v>
      </c>
      <c r="C277" s="216" t="s">
        <v>509</v>
      </c>
      <c r="D277" s="369">
        <v>12766720</v>
      </c>
      <c r="E277" s="249"/>
      <c r="F277" s="251"/>
      <c r="G277" s="251"/>
      <c r="H277" s="251"/>
    </row>
    <row r="278" spans="1:8">
      <c r="B278" s="215" t="s">
        <v>511</v>
      </c>
      <c r="C278" s="216" t="s">
        <v>509</v>
      </c>
      <c r="D278" s="251"/>
      <c r="E278" s="251"/>
      <c r="F278" s="251"/>
      <c r="G278" s="251"/>
      <c r="H278" s="251"/>
    </row>
    <row r="279" spans="1:8">
      <c r="B279" s="227"/>
      <c r="C279" s="228"/>
      <c r="D279" s="252"/>
      <c r="E279" s="252"/>
      <c r="F279" s="252"/>
      <c r="G279" s="252"/>
      <c r="H279" s="252"/>
    </row>
    <row r="280" spans="1:8">
      <c r="B280" s="227"/>
      <c r="C280" s="228"/>
      <c r="D280" s="252"/>
      <c r="E280" s="252"/>
      <c r="F280" s="252"/>
      <c r="G280" s="252"/>
      <c r="H280" s="252"/>
    </row>
    <row r="281" spans="1:8" s="97" customFormat="1">
      <c r="A281" s="214"/>
      <c r="B281" s="210" t="s">
        <v>602</v>
      </c>
      <c r="C281" s="211"/>
      <c r="D281" s="212"/>
      <c r="E281" s="212"/>
      <c r="F281" s="212"/>
      <c r="G281" s="212"/>
      <c r="H281" s="212"/>
    </row>
    <row r="282" spans="1:8">
      <c r="B282" s="431" t="s">
        <v>1095</v>
      </c>
      <c r="C282" s="431"/>
      <c r="D282" s="431"/>
      <c r="E282" s="431"/>
      <c r="F282" s="431"/>
      <c r="G282" s="431"/>
      <c r="H282" s="431"/>
    </row>
    <row r="283" spans="1:8">
      <c r="B283" s="351" t="s">
        <v>1096</v>
      </c>
      <c r="C283" s="350"/>
      <c r="D283" s="350"/>
      <c r="E283" s="350"/>
      <c r="F283" s="350"/>
      <c r="G283" s="350"/>
      <c r="H283" s="350"/>
    </row>
    <row r="284" spans="1:8">
      <c r="B284" s="425" t="s">
        <v>864</v>
      </c>
      <c r="C284" s="425"/>
      <c r="D284" s="425"/>
      <c r="E284" s="425"/>
      <c r="F284" s="425"/>
      <c r="G284" s="425"/>
      <c r="H284" s="425"/>
    </row>
    <row r="285" spans="1:8" s="97" customFormat="1">
      <c r="A285" s="214"/>
      <c r="B285" s="429" t="s">
        <v>513</v>
      </c>
      <c r="C285" s="430" t="s">
        <v>514</v>
      </c>
      <c r="D285" s="430"/>
      <c r="E285" s="430"/>
      <c r="F285" s="430"/>
      <c r="G285" s="430"/>
      <c r="H285" s="430"/>
    </row>
    <row r="286" spans="1:8">
      <c r="B286" s="429"/>
      <c r="C286" s="106" t="s">
        <v>464</v>
      </c>
      <c r="D286" s="199" t="s">
        <v>503</v>
      </c>
      <c r="E286" s="199" t="s">
        <v>504</v>
      </c>
      <c r="F286" s="200" t="s">
        <v>505</v>
      </c>
      <c r="G286" s="200" t="s">
        <v>506</v>
      </c>
      <c r="H286" s="200" t="s">
        <v>507</v>
      </c>
    </row>
    <row r="287" spans="1:8">
      <c r="B287" s="105" t="s">
        <v>603</v>
      </c>
      <c r="C287" s="106" t="s">
        <v>466</v>
      </c>
      <c r="D287" s="213">
        <v>800</v>
      </c>
      <c r="E287" s="213">
        <v>800</v>
      </c>
      <c r="F287" s="213">
        <v>800</v>
      </c>
      <c r="G287" s="213">
        <v>800</v>
      </c>
      <c r="H287" s="213">
        <v>800</v>
      </c>
    </row>
    <row r="288" spans="1:8">
      <c r="B288" s="105" t="s">
        <v>604</v>
      </c>
      <c r="C288" s="106" t="s">
        <v>605</v>
      </c>
      <c r="D288" s="213">
        <v>8</v>
      </c>
      <c r="E288" s="213">
        <v>8</v>
      </c>
      <c r="F288" s="213">
        <v>8</v>
      </c>
      <c r="G288" s="213">
        <v>8</v>
      </c>
      <c r="H288" s="213">
        <v>8</v>
      </c>
    </row>
    <row r="289" spans="2:8" ht="24.75" customHeight="1">
      <c r="B289" s="105" t="s">
        <v>606</v>
      </c>
      <c r="C289" s="106" t="s">
        <v>97</v>
      </c>
      <c r="D289" s="213">
        <v>14</v>
      </c>
      <c r="E289" s="213">
        <v>29</v>
      </c>
      <c r="F289" s="213">
        <v>30</v>
      </c>
      <c r="G289" s="213">
        <v>30</v>
      </c>
      <c r="H289" s="213">
        <v>30</v>
      </c>
    </row>
    <row r="290" spans="2:8">
      <c r="B290" s="215" t="s">
        <v>508</v>
      </c>
      <c r="C290" s="216" t="s">
        <v>509</v>
      </c>
      <c r="D290" s="248">
        <v>2703435</v>
      </c>
      <c r="E290" s="248">
        <f>SUM(E291:E292)</f>
        <v>4770200</v>
      </c>
      <c r="F290" s="249"/>
      <c r="G290" s="249"/>
      <c r="H290" s="249"/>
    </row>
    <row r="291" spans="2:8">
      <c r="B291" s="215" t="s">
        <v>510</v>
      </c>
      <c r="C291" s="216" t="s">
        <v>509</v>
      </c>
      <c r="D291" s="217">
        <v>2703435</v>
      </c>
      <c r="E291" s="217">
        <f>สังเขป!J33</f>
        <v>4770200</v>
      </c>
      <c r="F291" s="251"/>
      <c r="G291" s="251"/>
      <c r="H291" s="251"/>
    </row>
    <row r="292" spans="2:8" ht="24" customHeight="1">
      <c r="B292" s="215" t="s">
        <v>511</v>
      </c>
      <c r="C292" s="216" t="s">
        <v>509</v>
      </c>
      <c r="D292" s="251"/>
      <c r="E292" s="251"/>
      <c r="F292" s="251"/>
      <c r="G292" s="251"/>
      <c r="H292" s="251"/>
    </row>
    <row r="293" spans="2:8" ht="24" customHeight="1">
      <c r="B293" s="227"/>
      <c r="C293" s="228"/>
      <c r="D293" s="252"/>
      <c r="E293" s="252"/>
      <c r="F293" s="252"/>
      <c r="G293" s="252"/>
      <c r="H293" s="252"/>
    </row>
    <row r="294" spans="2:8" ht="24" customHeight="1">
      <c r="B294" s="219"/>
      <c r="C294" s="220"/>
      <c r="D294" s="221"/>
      <c r="E294" s="221"/>
      <c r="F294" s="221"/>
      <c r="G294" s="221"/>
      <c r="H294" s="221"/>
    </row>
    <row r="295" spans="2:8" ht="24" customHeight="1">
      <c r="B295" s="301"/>
      <c r="C295" s="220"/>
      <c r="D295" s="221"/>
      <c r="E295" s="221"/>
      <c r="F295" s="221"/>
      <c r="G295" s="221"/>
      <c r="H295" s="221"/>
    </row>
    <row r="296" spans="2:8" ht="24" customHeight="1">
      <c r="B296" s="301"/>
      <c r="C296" s="220"/>
      <c r="D296" s="221"/>
      <c r="E296" s="221"/>
      <c r="F296" s="221"/>
      <c r="G296" s="221"/>
      <c r="H296" s="221"/>
    </row>
    <row r="297" spans="2:8" ht="24" customHeight="1">
      <c r="B297" s="301"/>
      <c r="C297" s="220"/>
      <c r="D297" s="221"/>
      <c r="E297" s="221"/>
      <c r="F297" s="221"/>
      <c r="G297" s="221"/>
      <c r="H297" s="221"/>
    </row>
    <row r="298" spans="2:8" ht="24" customHeight="1">
      <c r="B298" s="301"/>
      <c r="C298" s="220"/>
      <c r="D298" s="221"/>
      <c r="E298" s="221"/>
      <c r="F298" s="221"/>
      <c r="G298" s="221"/>
      <c r="H298" s="221"/>
    </row>
    <row r="299" spans="2:8" ht="24" customHeight="1">
      <c r="B299" s="301"/>
      <c r="C299" s="220"/>
      <c r="D299" s="221"/>
      <c r="E299" s="221"/>
      <c r="F299" s="221"/>
      <c r="G299" s="221"/>
      <c r="H299" s="221"/>
    </row>
    <row r="300" spans="2:8" ht="24" customHeight="1">
      <c r="B300" s="301"/>
      <c r="C300" s="220"/>
      <c r="D300" s="221"/>
      <c r="E300" s="221"/>
      <c r="F300" s="221"/>
      <c r="G300" s="221"/>
      <c r="H300" s="221"/>
    </row>
    <row r="301" spans="2:8" ht="24" customHeight="1">
      <c r="B301" s="301"/>
      <c r="C301" s="220"/>
      <c r="D301" s="221"/>
      <c r="E301" s="221"/>
      <c r="F301" s="221"/>
      <c r="G301" s="221"/>
      <c r="H301" s="221"/>
    </row>
    <row r="302" spans="2:8" ht="24" customHeight="1">
      <c r="B302" s="301"/>
      <c r="C302" s="220"/>
      <c r="D302" s="221"/>
      <c r="E302" s="221"/>
      <c r="F302" s="221"/>
      <c r="G302" s="221"/>
      <c r="H302" s="221"/>
    </row>
    <row r="303" spans="2:8" ht="24" customHeight="1">
      <c r="B303" s="301"/>
      <c r="C303" s="220"/>
      <c r="D303" s="221"/>
      <c r="E303" s="221"/>
      <c r="F303" s="221"/>
      <c r="G303" s="221"/>
      <c r="H303" s="221"/>
    </row>
    <row r="304" spans="2:8" ht="24" customHeight="1">
      <c r="B304" s="301"/>
      <c r="C304" s="220"/>
      <c r="D304" s="221"/>
      <c r="E304" s="221"/>
      <c r="F304" s="221"/>
      <c r="G304" s="221"/>
      <c r="H304" s="221"/>
    </row>
    <row r="305" spans="2:8" ht="24" customHeight="1">
      <c r="B305" s="301"/>
      <c r="C305" s="220"/>
      <c r="D305" s="221"/>
      <c r="E305" s="221"/>
      <c r="F305" s="221"/>
      <c r="G305" s="221"/>
      <c r="H305" s="221"/>
    </row>
    <row r="306" spans="2:8" ht="24" customHeight="1">
      <c r="B306" s="301"/>
      <c r="C306" s="220"/>
      <c r="D306" s="221"/>
      <c r="E306" s="221"/>
      <c r="F306" s="221"/>
      <c r="G306" s="221"/>
      <c r="H306" s="221"/>
    </row>
    <row r="307" spans="2:8">
      <c r="B307" s="210" t="s">
        <v>607</v>
      </c>
      <c r="C307" s="211"/>
      <c r="D307" s="212"/>
      <c r="E307" s="212"/>
      <c r="F307" s="212"/>
      <c r="G307" s="210"/>
      <c r="H307" s="212"/>
    </row>
    <row r="308" spans="2:8">
      <c r="B308" s="431" t="s">
        <v>1097</v>
      </c>
      <c r="C308" s="431"/>
      <c r="D308" s="431"/>
      <c r="E308" s="431"/>
      <c r="F308" s="431"/>
      <c r="G308" s="431"/>
      <c r="H308" s="431"/>
    </row>
    <row r="309" spans="2:8">
      <c r="B309" s="351" t="s">
        <v>1098</v>
      </c>
      <c r="C309" s="350"/>
      <c r="D309" s="350"/>
      <c r="E309" s="350"/>
      <c r="F309" s="350"/>
      <c r="G309" s="350"/>
      <c r="H309" s="350"/>
    </row>
    <row r="310" spans="2:8">
      <c r="B310" s="351" t="s">
        <v>1337</v>
      </c>
      <c r="C310" s="350"/>
      <c r="D310" s="350"/>
      <c r="E310" s="350"/>
      <c r="F310" s="350"/>
      <c r="G310" s="350"/>
      <c r="H310" s="350"/>
    </row>
    <row r="311" spans="2:8">
      <c r="B311" s="432" t="s">
        <v>1099</v>
      </c>
      <c r="C311" s="425"/>
      <c r="D311" s="425"/>
      <c r="E311" s="425"/>
      <c r="F311" s="425"/>
      <c r="G311" s="425"/>
      <c r="H311" s="425"/>
    </row>
    <row r="312" spans="2:8">
      <c r="B312" s="340" t="s">
        <v>1100</v>
      </c>
      <c r="C312" s="190"/>
      <c r="D312" s="190"/>
      <c r="E312" s="190"/>
      <c r="F312" s="190"/>
      <c r="G312" s="190"/>
      <c r="H312" s="190"/>
    </row>
    <row r="313" spans="2:8">
      <c r="B313" s="429" t="s">
        <v>513</v>
      </c>
      <c r="C313" s="430" t="s">
        <v>514</v>
      </c>
      <c r="D313" s="430"/>
      <c r="E313" s="430"/>
      <c r="F313" s="430"/>
      <c r="G313" s="430"/>
      <c r="H313" s="430"/>
    </row>
    <row r="314" spans="2:8">
      <c r="B314" s="429"/>
      <c r="C314" s="106" t="s">
        <v>464</v>
      </c>
      <c r="D314" s="199" t="s">
        <v>503</v>
      </c>
      <c r="E314" s="199" t="s">
        <v>504</v>
      </c>
      <c r="F314" s="200" t="s">
        <v>505</v>
      </c>
      <c r="G314" s="200" t="s">
        <v>506</v>
      </c>
      <c r="H314" s="200" t="s">
        <v>507</v>
      </c>
    </row>
    <row r="315" spans="2:8">
      <c r="B315" s="363" t="s">
        <v>1102</v>
      </c>
      <c r="C315" s="303" t="s">
        <v>475</v>
      </c>
      <c r="D315" s="264">
        <v>400</v>
      </c>
      <c r="E315" s="264">
        <v>400</v>
      </c>
      <c r="F315" s="264">
        <v>400</v>
      </c>
      <c r="G315" s="264">
        <v>400</v>
      </c>
      <c r="H315" s="264">
        <v>400</v>
      </c>
    </row>
    <row r="316" spans="2:8">
      <c r="B316" s="364" t="s">
        <v>1101</v>
      </c>
      <c r="C316" s="106" t="s">
        <v>608</v>
      </c>
      <c r="D316" s="213">
        <v>0</v>
      </c>
      <c r="E316" s="213">
        <v>0</v>
      </c>
      <c r="F316" s="213">
        <v>0</v>
      </c>
      <c r="G316" s="213">
        <v>0</v>
      </c>
      <c r="H316" s="213">
        <v>0</v>
      </c>
    </row>
    <row r="317" spans="2:8">
      <c r="B317" s="105" t="s">
        <v>609</v>
      </c>
      <c r="C317" s="106" t="s">
        <v>475</v>
      </c>
      <c r="D317" s="213">
        <v>25</v>
      </c>
      <c r="E317" s="213">
        <v>25</v>
      </c>
      <c r="F317" s="213">
        <v>25</v>
      </c>
      <c r="G317" s="213">
        <v>25</v>
      </c>
      <c r="H317" s="213">
        <v>25</v>
      </c>
    </row>
    <row r="318" spans="2:8">
      <c r="B318" s="352" t="s">
        <v>1104</v>
      </c>
      <c r="C318" s="302"/>
      <c r="D318" s="353"/>
      <c r="E318" s="353"/>
      <c r="F318" s="353"/>
      <c r="G318" s="353"/>
      <c r="H318" s="353"/>
    </row>
    <row r="319" spans="2:8">
      <c r="B319" s="224" t="s">
        <v>1103</v>
      </c>
      <c r="C319" s="303" t="s">
        <v>475</v>
      </c>
      <c r="D319" s="264">
        <v>10</v>
      </c>
      <c r="E319" s="264">
        <v>10</v>
      </c>
      <c r="F319" s="264">
        <v>10</v>
      </c>
      <c r="G319" s="264">
        <v>10</v>
      </c>
      <c r="H319" s="264">
        <v>10</v>
      </c>
    </row>
    <row r="320" spans="2:8" ht="24.75" customHeight="1">
      <c r="B320" s="105" t="s">
        <v>610</v>
      </c>
      <c r="C320" s="106" t="s">
        <v>471</v>
      </c>
      <c r="D320" s="213">
        <v>100</v>
      </c>
      <c r="E320" s="213">
        <v>100</v>
      </c>
      <c r="F320" s="213">
        <v>100</v>
      </c>
      <c r="G320" s="213">
        <v>100</v>
      </c>
      <c r="H320" s="213">
        <v>100</v>
      </c>
    </row>
    <row r="321" spans="1:8" ht="24.75" customHeight="1">
      <c r="B321" s="105" t="s">
        <v>611</v>
      </c>
      <c r="C321" s="106" t="s">
        <v>471</v>
      </c>
      <c r="D321" s="213">
        <v>250</v>
      </c>
      <c r="E321" s="213">
        <v>250</v>
      </c>
      <c r="F321" s="213">
        <v>250</v>
      </c>
      <c r="G321" s="213">
        <v>250</v>
      </c>
      <c r="H321" s="213">
        <v>250</v>
      </c>
    </row>
    <row r="322" spans="1:8">
      <c r="B322" s="215" t="s">
        <v>508</v>
      </c>
      <c r="C322" s="216" t="s">
        <v>509</v>
      </c>
      <c r="D322" s="217">
        <v>3297445</v>
      </c>
      <c r="E322" s="217">
        <f>SUM(E323:E324)</f>
        <v>277200</v>
      </c>
      <c r="F322" s="218"/>
      <c r="G322" s="218"/>
      <c r="H322" s="218"/>
    </row>
    <row r="323" spans="1:8">
      <c r="B323" s="215" t="s">
        <v>510</v>
      </c>
      <c r="C323" s="216" t="s">
        <v>509</v>
      </c>
      <c r="D323" s="217">
        <v>3297445</v>
      </c>
      <c r="E323" s="217">
        <f>สังเขป!J34</f>
        <v>277200</v>
      </c>
      <c r="F323" s="251"/>
      <c r="G323" s="251"/>
      <c r="H323" s="251"/>
    </row>
    <row r="324" spans="1:8">
      <c r="B324" s="215" t="s">
        <v>511</v>
      </c>
      <c r="C324" s="216" t="s">
        <v>509</v>
      </c>
      <c r="D324" s="251"/>
      <c r="E324" s="251"/>
      <c r="F324" s="251"/>
      <c r="G324" s="251"/>
      <c r="H324" s="251"/>
    </row>
    <row r="325" spans="1:8">
      <c r="B325" s="227"/>
      <c r="C325" s="228"/>
      <c r="D325" s="252"/>
      <c r="E325" s="252"/>
      <c r="F325" s="252"/>
      <c r="G325" s="252"/>
      <c r="H325" s="252"/>
    </row>
    <row r="326" spans="1:8">
      <c r="B326" s="240"/>
      <c r="C326" s="240"/>
      <c r="D326" s="240"/>
      <c r="E326" s="240"/>
      <c r="F326" s="240"/>
      <c r="G326" s="240"/>
      <c r="H326" s="240"/>
    </row>
    <row r="327" spans="1:8" ht="25.5" customHeight="1">
      <c r="B327" s="210" t="s">
        <v>612</v>
      </c>
      <c r="C327" s="211"/>
      <c r="D327" s="212"/>
      <c r="E327" s="212"/>
      <c r="F327" s="212"/>
      <c r="G327" s="212"/>
      <c r="H327" s="212"/>
    </row>
    <row r="328" spans="1:8">
      <c r="B328" s="431" t="s">
        <v>1338</v>
      </c>
      <c r="C328" s="431"/>
      <c r="D328" s="431"/>
      <c r="E328" s="431"/>
      <c r="F328" s="431"/>
      <c r="G328" s="431"/>
      <c r="H328" s="431"/>
    </row>
    <row r="329" spans="1:8">
      <c r="B329" s="351" t="s">
        <v>1339</v>
      </c>
      <c r="C329" s="350"/>
      <c r="D329" s="350"/>
      <c r="E329" s="350"/>
      <c r="F329" s="350"/>
      <c r="G329" s="350"/>
      <c r="H329" s="350"/>
    </row>
    <row r="330" spans="1:8">
      <c r="B330" s="435" t="s">
        <v>865</v>
      </c>
      <c r="C330" s="435"/>
      <c r="D330" s="435"/>
      <c r="E330" s="435"/>
      <c r="F330" s="435"/>
      <c r="G330" s="435"/>
      <c r="H330" s="435"/>
    </row>
    <row r="331" spans="1:8">
      <c r="B331" s="429" t="s">
        <v>513</v>
      </c>
      <c r="C331" s="430" t="s">
        <v>514</v>
      </c>
      <c r="D331" s="430"/>
      <c r="E331" s="430"/>
      <c r="F331" s="430"/>
      <c r="G331" s="430"/>
      <c r="H331" s="430"/>
    </row>
    <row r="332" spans="1:8">
      <c r="B332" s="429"/>
      <c r="C332" s="106" t="s">
        <v>464</v>
      </c>
      <c r="D332" s="199" t="s">
        <v>503</v>
      </c>
      <c r="E332" s="199" t="s">
        <v>504</v>
      </c>
      <c r="F332" s="200" t="s">
        <v>505</v>
      </c>
      <c r="G332" s="200" t="s">
        <v>506</v>
      </c>
      <c r="H332" s="200" t="s">
        <v>507</v>
      </c>
    </row>
    <row r="333" spans="1:8">
      <c r="B333" s="105" t="s">
        <v>613</v>
      </c>
      <c r="C333" s="106" t="s">
        <v>471</v>
      </c>
      <c r="D333" s="213">
        <v>150</v>
      </c>
      <c r="E333" s="213">
        <v>150</v>
      </c>
      <c r="F333" s="213">
        <v>150</v>
      </c>
      <c r="G333" s="213">
        <v>150</v>
      </c>
      <c r="H333" s="213">
        <v>150</v>
      </c>
    </row>
    <row r="334" spans="1:8">
      <c r="B334" s="105" t="s">
        <v>614</v>
      </c>
      <c r="C334" s="106" t="s">
        <v>615</v>
      </c>
      <c r="D334" s="213">
        <v>500</v>
      </c>
      <c r="E334" s="213">
        <v>500</v>
      </c>
      <c r="F334" s="213">
        <v>500</v>
      </c>
      <c r="G334" s="213">
        <v>500</v>
      </c>
      <c r="H334" s="213">
        <v>500</v>
      </c>
    </row>
    <row r="335" spans="1:8" s="97" customFormat="1">
      <c r="A335" s="214"/>
      <c r="B335" s="352" t="s">
        <v>1105</v>
      </c>
      <c r="C335" s="302"/>
      <c r="D335" s="353"/>
      <c r="E335" s="353"/>
      <c r="F335" s="353"/>
      <c r="G335" s="353"/>
      <c r="H335" s="353"/>
    </row>
    <row r="336" spans="1:8" s="97" customFormat="1">
      <c r="A336" s="214"/>
      <c r="B336" s="224" t="s">
        <v>1106</v>
      </c>
      <c r="C336" s="303" t="s">
        <v>615</v>
      </c>
      <c r="D336" s="264">
        <v>25</v>
      </c>
      <c r="E336" s="264">
        <v>25</v>
      </c>
      <c r="F336" s="264">
        <v>25</v>
      </c>
      <c r="G336" s="264">
        <v>25</v>
      </c>
      <c r="H336" s="264">
        <v>25</v>
      </c>
    </row>
    <row r="337" spans="1:8" s="97" customFormat="1">
      <c r="A337" s="214"/>
      <c r="B337" s="352" t="s">
        <v>1107</v>
      </c>
      <c r="C337" s="302" t="s">
        <v>471</v>
      </c>
      <c r="D337" s="353">
        <v>30</v>
      </c>
      <c r="E337" s="353">
        <v>30</v>
      </c>
      <c r="F337" s="353">
        <v>30</v>
      </c>
      <c r="G337" s="353">
        <v>30</v>
      </c>
      <c r="H337" s="353">
        <v>30</v>
      </c>
    </row>
    <row r="338" spans="1:8" s="97" customFormat="1">
      <c r="A338" s="214"/>
      <c r="B338" s="224" t="s">
        <v>1108</v>
      </c>
      <c r="C338" s="303" t="s">
        <v>471</v>
      </c>
      <c r="D338" s="264">
        <v>30</v>
      </c>
      <c r="E338" s="264">
        <v>30</v>
      </c>
      <c r="F338" s="264">
        <v>30</v>
      </c>
      <c r="G338" s="264">
        <v>30</v>
      </c>
      <c r="H338" s="264">
        <v>30</v>
      </c>
    </row>
    <row r="339" spans="1:8" s="97" customFormat="1" ht="27" customHeight="1">
      <c r="A339" s="214"/>
      <c r="B339" s="105" t="s">
        <v>616</v>
      </c>
      <c r="C339" s="106" t="s">
        <v>466</v>
      </c>
      <c r="D339" s="213">
        <v>100</v>
      </c>
      <c r="E339" s="213">
        <v>100</v>
      </c>
      <c r="F339" s="213">
        <v>100</v>
      </c>
      <c r="G339" s="213">
        <v>100</v>
      </c>
      <c r="H339" s="213">
        <v>100</v>
      </c>
    </row>
    <row r="340" spans="1:8">
      <c r="B340" s="215" t="s">
        <v>508</v>
      </c>
      <c r="C340" s="216" t="s">
        <v>509</v>
      </c>
      <c r="D340" s="369">
        <v>13509060</v>
      </c>
      <c r="E340" s="400">
        <f>SUM(E341:E342)</f>
        <v>11401500</v>
      </c>
      <c r="F340" s="218"/>
      <c r="G340" s="218"/>
      <c r="H340" s="218"/>
    </row>
    <row r="341" spans="1:8">
      <c r="B341" s="215" t="s">
        <v>510</v>
      </c>
      <c r="C341" s="216" t="s">
        <v>509</v>
      </c>
      <c r="D341" s="369">
        <v>13509060</v>
      </c>
      <c r="E341" s="400">
        <f>สังเขป!J35</f>
        <v>11401500</v>
      </c>
      <c r="F341" s="218"/>
      <c r="G341" s="218"/>
      <c r="H341" s="218"/>
    </row>
    <row r="342" spans="1:8">
      <c r="B342" s="215" t="s">
        <v>511</v>
      </c>
      <c r="C342" s="216" t="s">
        <v>509</v>
      </c>
      <c r="D342" s="218"/>
      <c r="E342" s="218"/>
      <c r="F342" s="218"/>
      <c r="G342" s="218"/>
      <c r="H342" s="218"/>
    </row>
    <row r="343" spans="1:8">
      <c r="B343" s="227"/>
      <c r="C343" s="228"/>
      <c r="D343" s="229"/>
      <c r="E343" s="229"/>
      <c r="F343" s="229"/>
      <c r="G343" s="229"/>
      <c r="H343" s="229"/>
    </row>
    <row r="344" spans="1:8">
      <c r="B344" s="227"/>
      <c r="C344" s="228"/>
      <c r="D344" s="229"/>
      <c r="E344" s="229"/>
      <c r="F344" s="229"/>
      <c r="G344" s="229"/>
      <c r="H344" s="229"/>
    </row>
    <row r="345" spans="1:8">
      <c r="B345" s="227"/>
      <c r="C345" s="228"/>
      <c r="D345" s="229"/>
      <c r="E345" s="229"/>
      <c r="F345" s="229"/>
      <c r="G345" s="229"/>
      <c r="H345" s="229"/>
    </row>
    <row r="346" spans="1:8">
      <c r="B346" s="227"/>
      <c r="C346" s="228"/>
      <c r="D346" s="229"/>
      <c r="E346" s="229"/>
      <c r="F346" s="229"/>
      <c r="G346" s="229"/>
      <c r="H346" s="229"/>
    </row>
    <row r="347" spans="1:8">
      <c r="B347" s="227"/>
      <c r="C347" s="228"/>
      <c r="D347" s="229"/>
      <c r="E347" s="229"/>
      <c r="F347" s="229"/>
      <c r="G347" s="229"/>
      <c r="H347" s="229"/>
    </row>
    <row r="348" spans="1:8">
      <c r="B348" s="227"/>
      <c r="C348" s="228"/>
      <c r="D348" s="229"/>
      <c r="E348" s="229"/>
      <c r="F348" s="229"/>
      <c r="G348" s="229"/>
      <c r="H348" s="229"/>
    </row>
    <row r="349" spans="1:8">
      <c r="B349" s="227"/>
      <c r="C349" s="228"/>
      <c r="D349" s="229"/>
      <c r="E349" s="229"/>
      <c r="F349" s="229"/>
      <c r="G349" s="229"/>
      <c r="H349" s="229"/>
    </row>
    <row r="350" spans="1:8" ht="23.25" customHeight="1">
      <c r="B350" s="227"/>
      <c r="C350" s="228"/>
      <c r="D350" s="229"/>
      <c r="E350" s="229"/>
      <c r="F350" s="229"/>
      <c r="G350" s="229"/>
      <c r="H350" s="229"/>
    </row>
    <row r="351" spans="1:8">
      <c r="B351" s="210" t="s">
        <v>617</v>
      </c>
      <c r="C351" s="211"/>
      <c r="D351" s="212"/>
      <c r="E351" s="212"/>
      <c r="F351" s="212"/>
      <c r="G351" s="212"/>
      <c r="H351" s="212"/>
    </row>
    <row r="352" spans="1:8" s="100" customFormat="1">
      <c r="A352" s="258"/>
      <c r="B352" s="434" t="s">
        <v>1109</v>
      </c>
      <c r="C352" s="434"/>
      <c r="D352" s="434"/>
      <c r="E352" s="434"/>
      <c r="F352" s="434"/>
      <c r="G352" s="434"/>
      <c r="H352" s="434"/>
    </row>
    <row r="353" spans="1:8" s="100" customFormat="1">
      <c r="A353" s="258"/>
      <c r="B353" s="351" t="s">
        <v>1340</v>
      </c>
      <c r="C353" s="351"/>
      <c r="D353" s="351"/>
      <c r="E353" s="351"/>
      <c r="F353" s="351"/>
      <c r="G353" s="351"/>
      <c r="H353" s="351"/>
    </row>
    <row r="354" spans="1:8" s="100" customFormat="1">
      <c r="A354" s="258"/>
      <c r="B354" s="351" t="s">
        <v>1341</v>
      </c>
      <c r="C354" s="351"/>
      <c r="D354" s="351"/>
      <c r="E354" s="351"/>
      <c r="F354" s="351"/>
      <c r="G354" s="351"/>
      <c r="H354" s="351"/>
    </row>
    <row r="355" spans="1:8" s="100" customFormat="1">
      <c r="A355" s="258"/>
      <c r="B355" s="351" t="s">
        <v>1110</v>
      </c>
      <c r="C355" s="351"/>
      <c r="D355" s="351"/>
      <c r="E355" s="351"/>
      <c r="F355" s="351"/>
      <c r="G355" s="351"/>
      <c r="H355" s="351"/>
    </row>
    <row r="356" spans="1:8" s="100" customFormat="1" ht="25.35" customHeight="1">
      <c r="A356" s="258"/>
      <c r="B356" s="425" t="s">
        <v>866</v>
      </c>
      <c r="C356" s="425"/>
      <c r="D356" s="425"/>
      <c r="E356" s="425"/>
      <c r="F356" s="425"/>
      <c r="G356" s="425"/>
      <c r="H356" s="425"/>
    </row>
    <row r="357" spans="1:8" s="100" customFormat="1">
      <c r="A357" s="258"/>
      <c r="B357" s="429" t="s">
        <v>513</v>
      </c>
      <c r="C357" s="430" t="s">
        <v>514</v>
      </c>
      <c r="D357" s="430"/>
      <c r="E357" s="430"/>
      <c r="F357" s="430"/>
      <c r="G357" s="430"/>
      <c r="H357" s="430"/>
    </row>
    <row r="358" spans="1:8">
      <c r="B358" s="429"/>
      <c r="C358" s="106" t="s">
        <v>464</v>
      </c>
      <c r="D358" s="199" t="s">
        <v>503</v>
      </c>
      <c r="E358" s="199" t="s">
        <v>504</v>
      </c>
      <c r="F358" s="200" t="s">
        <v>505</v>
      </c>
      <c r="G358" s="200" t="s">
        <v>506</v>
      </c>
      <c r="H358" s="200" t="s">
        <v>507</v>
      </c>
    </row>
    <row r="359" spans="1:8" s="97" customFormat="1">
      <c r="A359" s="214"/>
      <c r="B359" s="105" t="s">
        <v>618</v>
      </c>
      <c r="C359" s="106" t="s">
        <v>619</v>
      </c>
      <c r="D359" s="213">
        <v>50</v>
      </c>
      <c r="E359" s="213">
        <v>50</v>
      </c>
      <c r="F359" s="213">
        <v>50</v>
      </c>
      <c r="G359" s="213">
        <v>50</v>
      </c>
      <c r="H359" s="213">
        <v>50</v>
      </c>
    </row>
    <row r="360" spans="1:8" s="97" customFormat="1">
      <c r="A360" s="214"/>
      <c r="B360" s="105" t="s">
        <v>620</v>
      </c>
      <c r="C360" s="106" t="s">
        <v>621</v>
      </c>
      <c r="D360" s="213">
        <v>35000</v>
      </c>
      <c r="E360" s="213">
        <v>35000</v>
      </c>
      <c r="F360" s="213">
        <v>35000</v>
      </c>
      <c r="G360" s="213">
        <v>35000</v>
      </c>
      <c r="H360" s="213">
        <v>35000</v>
      </c>
    </row>
    <row r="361" spans="1:8" s="97" customFormat="1">
      <c r="A361" s="214"/>
      <c r="B361" s="105" t="s">
        <v>622</v>
      </c>
      <c r="C361" s="106" t="s">
        <v>519</v>
      </c>
      <c r="D361" s="213">
        <v>25000</v>
      </c>
      <c r="E361" s="213">
        <v>25000</v>
      </c>
      <c r="F361" s="213">
        <v>25000</v>
      </c>
      <c r="G361" s="213">
        <v>25000</v>
      </c>
      <c r="H361" s="213">
        <v>25000</v>
      </c>
    </row>
    <row r="362" spans="1:8" s="97" customFormat="1" ht="21" customHeight="1">
      <c r="A362" s="214"/>
      <c r="B362" s="105" t="s">
        <v>623</v>
      </c>
      <c r="C362" s="106" t="s">
        <v>624</v>
      </c>
      <c r="D362" s="213">
        <v>15000</v>
      </c>
      <c r="E362" s="213">
        <v>15000</v>
      </c>
      <c r="F362" s="213">
        <v>15000</v>
      </c>
      <c r="G362" s="213">
        <v>15000</v>
      </c>
      <c r="H362" s="213">
        <v>15000</v>
      </c>
    </row>
    <row r="363" spans="1:8" s="97" customFormat="1" ht="21" customHeight="1">
      <c r="A363" s="214"/>
      <c r="B363" s="105" t="s">
        <v>616</v>
      </c>
      <c r="C363" s="106" t="s">
        <v>466</v>
      </c>
      <c r="D363" s="213">
        <v>150</v>
      </c>
      <c r="E363" s="213">
        <v>150</v>
      </c>
      <c r="F363" s="213">
        <v>150</v>
      </c>
      <c r="G363" s="213">
        <v>150</v>
      </c>
      <c r="H363" s="213">
        <v>150</v>
      </c>
    </row>
    <row r="364" spans="1:8">
      <c r="B364" s="352" t="s">
        <v>1111</v>
      </c>
      <c r="C364" s="302"/>
      <c r="D364" s="353"/>
      <c r="E364" s="353"/>
      <c r="F364" s="353"/>
      <c r="G364" s="353"/>
      <c r="H364" s="353"/>
    </row>
    <row r="365" spans="1:8">
      <c r="B365" s="224" t="s">
        <v>1063</v>
      </c>
      <c r="C365" s="303" t="s">
        <v>469</v>
      </c>
      <c r="D365" s="264">
        <v>50</v>
      </c>
      <c r="E365" s="264">
        <v>50</v>
      </c>
      <c r="F365" s="264">
        <v>50</v>
      </c>
      <c r="G365" s="264">
        <v>50</v>
      </c>
      <c r="H365" s="264">
        <v>50</v>
      </c>
    </row>
    <row r="366" spans="1:8">
      <c r="B366" s="215" t="s">
        <v>508</v>
      </c>
      <c r="C366" s="216" t="s">
        <v>509</v>
      </c>
      <c r="D366" s="369">
        <v>17118300</v>
      </c>
      <c r="E366" s="217">
        <f>SUM(E367:E368)</f>
        <v>3764800</v>
      </c>
      <c r="F366" s="218"/>
      <c r="G366" s="218"/>
      <c r="H366" s="218"/>
    </row>
    <row r="367" spans="1:8">
      <c r="B367" s="215" t="s">
        <v>510</v>
      </c>
      <c r="C367" s="216" t="s">
        <v>509</v>
      </c>
      <c r="D367" s="369">
        <v>17118300</v>
      </c>
      <c r="E367" s="217">
        <f>สังเขป!J36</f>
        <v>3764800</v>
      </c>
      <c r="F367" s="251"/>
      <c r="G367" s="251"/>
      <c r="H367" s="251"/>
    </row>
    <row r="368" spans="1:8">
      <c r="B368" s="215" t="s">
        <v>511</v>
      </c>
      <c r="C368" s="216" t="s">
        <v>509</v>
      </c>
      <c r="D368" s="251"/>
      <c r="E368" s="251"/>
      <c r="F368" s="251"/>
      <c r="G368" s="251"/>
      <c r="H368" s="251"/>
    </row>
    <row r="369" spans="2:8">
      <c r="B369" s="255"/>
      <c r="C369" s="256"/>
      <c r="D369" s="259"/>
      <c r="E369" s="259"/>
      <c r="F369" s="259"/>
      <c r="G369" s="259"/>
      <c r="H369" s="259"/>
    </row>
    <row r="370" spans="2:8">
      <c r="B370" s="227"/>
      <c r="C370" s="228"/>
      <c r="D370" s="252"/>
      <c r="E370" s="252"/>
      <c r="F370" s="252"/>
      <c r="G370" s="252"/>
      <c r="H370" s="252"/>
    </row>
    <row r="371" spans="2:8" ht="21" customHeight="1">
      <c r="B371" s="210" t="s">
        <v>625</v>
      </c>
      <c r="C371" s="211"/>
      <c r="D371" s="212"/>
      <c r="E371" s="212"/>
      <c r="F371" s="212"/>
      <c r="G371" s="212"/>
      <c r="H371" s="212"/>
    </row>
    <row r="372" spans="2:8">
      <c r="B372" s="431" t="s">
        <v>1112</v>
      </c>
      <c r="C372" s="431"/>
      <c r="D372" s="431"/>
      <c r="E372" s="431"/>
      <c r="F372" s="431"/>
      <c r="G372" s="431"/>
      <c r="H372" s="431"/>
    </row>
    <row r="373" spans="2:8">
      <c r="B373" s="351" t="s">
        <v>1342</v>
      </c>
      <c r="C373" s="350"/>
      <c r="D373" s="350"/>
      <c r="E373" s="350"/>
      <c r="F373" s="350"/>
      <c r="G373" s="350"/>
      <c r="H373" s="350"/>
    </row>
    <row r="374" spans="2:8">
      <c r="B374" s="432" t="s">
        <v>1113</v>
      </c>
      <c r="C374" s="432"/>
      <c r="D374" s="432"/>
      <c r="E374" s="432"/>
      <c r="F374" s="432"/>
      <c r="G374" s="432"/>
      <c r="H374" s="432"/>
    </row>
    <row r="375" spans="2:8">
      <c r="B375" s="340" t="s">
        <v>1114</v>
      </c>
      <c r="C375" s="223"/>
      <c r="D375" s="223"/>
      <c r="E375" s="223"/>
      <c r="F375" s="223"/>
      <c r="G375" s="223"/>
      <c r="H375" s="223"/>
    </row>
    <row r="376" spans="2:8">
      <c r="B376" s="436" t="s">
        <v>513</v>
      </c>
      <c r="C376" s="438" t="s">
        <v>514</v>
      </c>
      <c r="D376" s="439"/>
      <c r="E376" s="439"/>
      <c r="F376" s="439"/>
      <c r="G376" s="439"/>
      <c r="H376" s="440"/>
    </row>
    <row r="377" spans="2:8">
      <c r="B377" s="437"/>
      <c r="C377" s="106" t="s">
        <v>464</v>
      </c>
      <c r="D377" s="199" t="s">
        <v>503</v>
      </c>
      <c r="E377" s="199" t="s">
        <v>504</v>
      </c>
      <c r="F377" s="200" t="s">
        <v>505</v>
      </c>
      <c r="G377" s="200" t="s">
        <v>506</v>
      </c>
      <c r="H377" s="200" t="s">
        <v>507</v>
      </c>
    </row>
    <row r="378" spans="2:8">
      <c r="B378" s="262" t="s">
        <v>867</v>
      </c>
      <c r="C378" s="261" t="s">
        <v>466</v>
      </c>
      <c r="D378" s="107">
        <v>10</v>
      </c>
      <c r="E378" s="107">
        <v>10</v>
      </c>
      <c r="F378" s="107">
        <v>10</v>
      </c>
      <c r="G378" s="107">
        <v>10</v>
      </c>
      <c r="H378" s="107">
        <v>10</v>
      </c>
    </row>
    <row r="379" spans="2:8">
      <c r="B379" s="260" t="s">
        <v>626</v>
      </c>
      <c r="C379" s="261" t="s">
        <v>475</v>
      </c>
      <c r="D379" s="247">
        <v>4100</v>
      </c>
      <c r="E379" s="247">
        <v>4400</v>
      </c>
      <c r="F379" s="247">
        <v>4700</v>
      </c>
      <c r="G379" s="247">
        <v>5000</v>
      </c>
      <c r="H379" s="247">
        <v>5200</v>
      </c>
    </row>
    <row r="380" spans="2:8">
      <c r="B380" s="260" t="s">
        <v>627</v>
      </c>
      <c r="C380" s="261" t="s">
        <v>475</v>
      </c>
      <c r="D380" s="247">
        <v>35500</v>
      </c>
      <c r="E380" s="247">
        <v>36000</v>
      </c>
      <c r="F380" s="247">
        <v>37000</v>
      </c>
      <c r="G380" s="247">
        <v>38000</v>
      </c>
      <c r="H380" s="247">
        <v>39000</v>
      </c>
    </row>
    <row r="381" spans="2:8">
      <c r="B381" s="260" t="s">
        <v>628</v>
      </c>
      <c r="C381" s="261" t="s">
        <v>471</v>
      </c>
      <c r="D381" s="107">
        <v>2</v>
      </c>
      <c r="E381" s="107">
        <v>2</v>
      </c>
      <c r="F381" s="107">
        <v>2</v>
      </c>
      <c r="G381" s="107">
        <v>2</v>
      </c>
      <c r="H381" s="107">
        <v>2</v>
      </c>
    </row>
    <row r="382" spans="2:8">
      <c r="B382" s="215" t="s">
        <v>508</v>
      </c>
      <c r="C382" s="216" t="s">
        <v>509</v>
      </c>
      <c r="D382" s="248">
        <f>SUM(D383:D385)</f>
        <v>6517260</v>
      </c>
      <c r="E382" s="248">
        <f>SUM(E383:E385)</f>
        <v>3719300</v>
      </c>
      <c r="F382" s="249"/>
      <c r="G382" s="249"/>
      <c r="H382" s="249"/>
    </row>
    <row r="383" spans="2:8">
      <c r="B383" s="215" t="s">
        <v>510</v>
      </c>
      <c r="C383" s="216" t="s">
        <v>509</v>
      </c>
      <c r="D383" s="217">
        <v>6517260</v>
      </c>
      <c r="E383" s="217">
        <f>สังเขป!J37</f>
        <v>3719300</v>
      </c>
      <c r="F383" s="251"/>
      <c r="G383" s="251"/>
      <c r="H383" s="251"/>
    </row>
    <row r="384" spans="2:8">
      <c r="B384" s="215" t="s">
        <v>511</v>
      </c>
      <c r="C384" s="216" t="s">
        <v>509</v>
      </c>
      <c r="D384" s="251"/>
      <c r="E384" s="251"/>
      <c r="F384" s="251"/>
      <c r="G384" s="251"/>
      <c r="H384" s="251"/>
    </row>
    <row r="385" spans="2:8">
      <c r="B385" s="219"/>
      <c r="C385" s="220"/>
      <c r="D385" s="221"/>
      <c r="E385" s="221"/>
      <c r="F385" s="221"/>
      <c r="G385" s="221"/>
      <c r="H385" s="221"/>
    </row>
    <row r="386" spans="2:8">
      <c r="B386" s="219"/>
      <c r="C386" s="220"/>
      <c r="D386" s="221"/>
      <c r="E386" s="221"/>
      <c r="F386" s="221"/>
      <c r="G386" s="221"/>
      <c r="H386" s="221"/>
    </row>
    <row r="387" spans="2:8">
      <c r="B387" s="219"/>
      <c r="C387" s="220"/>
      <c r="D387" s="221"/>
      <c r="E387" s="221"/>
      <c r="F387" s="221"/>
      <c r="G387" s="221"/>
      <c r="H387" s="221"/>
    </row>
    <row r="388" spans="2:8">
      <c r="B388" s="219"/>
      <c r="C388" s="220"/>
      <c r="D388" s="221"/>
      <c r="E388" s="221"/>
      <c r="F388" s="221"/>
      <c r="G388" s="221"/>
      <c r="H388" s="221"/>
    </row>
    <row r="389" spans="2:8">
      <c r="B389" s="219"/>
      <c r="C389" s="220"/>
      <c r="D389" s="221"/>
      <c r="E389" s="221"/>
      <c r="F389" s="221"/>
      <c r="G389" s="221"/>
      <c r="H389" s="221"/>
    </row>
    <row r="390" spans="2:8">
      <c r="B390" s="219"/>
      <c r="C390" s="220"/>
      <c r="D390" s="221"/>
      <c r="E390" s="221"/>
      <c r="F390" s="221"/>
      <c r="G390" s="221"/>
      <c r="H390" s="221"/>
    </row>
    <row r="391" spans="2:8">
      <c r="B391" s="330"/>
      <c r="C391" s="220"/>
      <c r="D391" s="221"/>
      <c r="E391" s="221"/>
      <c r="F391" s="221"/>
      <c r="G391" s="221"/>
      <c r="H391" s="221"/>
    </row>
    <row r="392" spans="2:8">
      <c r="B392" s="330"/>
      <c r="C392" s="220"/>
      <c r="D392" s="221"/>
      <c r="E392" s="221"/>
      <c r="F392" s="221"/>
      <c r="G392" s="221"/>
      <c r="H392" s="221"/>
    </row>
    <row r="393" spans="2:8">
      <c r="B393" s="330"/>
      <c r="C393" s="220"/>
      <c r="D393" s="221"/>
      <c r="E393" s="221"/>
      <c r="F393" s="221"/>
      <c r="G393" s="221"/>
      <c r="H393" s="221"/>
    </row>
    <row r="394" spans="2:8">
      <c r="B394" s="330"/>
      <c r="C394" s="220"/>
      <c r="D394" s="221"/>
      <c r="E394" s="221"/>
      <c r="F394" s="221"/>
      <c r="G394" s="221"/>
      <c r="H394" s="221"/>
    </row>
    <row r="395" spans="2:8">
      <c r="B395" s="330"/>
      <c r="C395" s="220"/>
      <c r="D395" s="221"/>
      <c r="E395" s="221"/>
      <c r="F395" s="221"/>
      <c r="G395" s="221"/>
      <c r="H395" s="221"/>
    </row>
    <row r="396" spans="2:8">
      <c r="B396" s="210" t="s">
        <v>629</v>
      </c>
      <c r="C396" s="211"/>
      <c r="D396" s="212"/>
      <c r="E396" s="212"/>
      <c r="F396" s="212"/>
      <c r="G396" s="212"/>
      <c r="H396" s="212"/>
    </row>
    <row r="397" spans="2:8">
      <c r="B397" s="434" t="s">
        <v>1115</v>
      </c>
      <c r="C397" s="434"/>
      <c r="D397" s="434"/>
      <c r="E397" s="434"/>
      <c r="F397" s="434"/>
      <c r="G397" s="434"/>
      <c r="H397" s="434"/>
    </row>
    <row r="398" spans="2:8">
      <c r="B398" s="351" t="s">
        <v>1116</v>
      </c>
      <c r="C398" s="351"/>
      <c r="D398" s="351"/>
      <c r="E398" s="351"/>
      <c r="F398" s="351"/>
      <c r="G398" s="351"/>
      <c r="H398" s="351"/>
    </row>
    <row r="399" spans="2:8">
      <c r="B399" s="351" t="s">
        <v>1117</v>
      </c>
      <c r="C399" s="351"/>
      <c r="D399" s="351"/>
      <c r="E399" s="351"/>
      <c r="F399" s="351"/>
      <c r="G399" s="351"/>
      <c r="H399" s="351"/>
    </row>
    <row r="400" spans="2:8">
      <c r="B400" s="435" t="s">
        <v>1118</v>
      </c>
      <c r="C400" s="435"/>
      <c r="D400" s="435"/>
      <c r="E400" s="435"/>
      <c r="F400" s="435"/>
      <c r="G400" s="435"/>
      <c r="H400" s="435"/>
    </row>
    <row r="401" spans="2:8">
      <c r="B401" s="340" t="s">
        <v>1119</v>
      </c>
      <c r="C401" s="190"/>
      <c r="D401" s="190"/>
      <c r="E401" s="190"/>
      <c r="F401" s="190"/>
      <c r="G401" s="190"/>
      <c r="H401" s="190"/>
    </row>
    <row r="402" spans="2:8" ht="28.35" customHeight="1">
      <c r="B402" s="436" t="s">
        <v>513</v>
      </c>
      <c r="C402" s="438" t="s">
        <v>514</v>
      </c>
      <c r="D402" s="439"/>
      <c r="E402" s="439"/>
      <c r="F402" s="439"/>
      <c r="G402" s="439"/>
      <c r="H402" s="440"/>
    </row>
    <row r="403" spans="2:8">
      <c r="B403" s="437"/>
      <c r="C403" s="106" t="s">
        <v>464</v>
      </c>
      <c r="D403" s="199" t="s">
        <v>503</v>
      </c>
      <c r="E403" s="199" t="s">
        <v>504</v>
      </c>
      <c r="F403" s="200" t="s">
        <v>505</v>
      </c>
      <c r="G403" s="200" t="s">
        <v>506</v>
      </c>
      <c r="H403" s="200" t="s">
        <v>507</v>
      </c>
    </row>
    <row r="404" spans="2:8">
      <c r="B404" s="105" t="s">
        <v>630</v>
      </c>
      <c r="C404" s="106" t="s">
        <v>631</v>
      </c>
      <c r="D404" s="213">
        <v>47</v>
      </c>
      <c r="E404" s="213">
        <v>47</v>
      </c>
      <c r="F404" s="213">
        <v>47</v>
      </c>
      <c r="G404" s="213">
        <v>47</v>
      </c>
      <c r="H404" s="213">
        <v>47</v>
      </c>
    </row>
    <row r="405" spans="2:8">
      <c r="B405" s="105" t="s">
        <v>632</v>
      </c>
      <c r="C405" s="106" t="s">
        <v>633</v>
      </c>
      <c r="D405" s="213">
        <v>16</v>
      </c>
      <c r="E405" s="213">
        <v>16</v>
      </c>
      <c r="F405" s="213">
        <v>16</v>
      </c>
      <c r="G405" s="213">
        <v>16</v>
      </c>
      <c r="H405" s="213">
        <v>16</v>
      </c>
    </row>
    <row r="406" spans="2:8">
      <c r="B406" s="105" t="s">
        <v>634</v>
      </c>
      <c r="C406" s="106" t="s">
        <v>526</v>
      </c>
      <c r="D406" s="213">
        <v>5000</v>
      </c>
      <c r="E406" s="213">
        <v>5500</v>
      </c>
      <c r="F406" s="213">
        <v>6000</v>
      </c>
      <c r="G406" s="213">
        <v>6500</v>
      </c>
      <c r="H406" s="213">
        <v>7000</v>
      </c>
    </row>
    <row r="407" spans="2:8">
      <c r="B407" s="105" t="s">
        <v>635</v>
      </c>
      <c r="C407" s="106" t="s">
        <v>471</v>
      </c>
      <c r="D407" s="213">
        <v>12</v>
      </c>
      <c r="E407" s="213">
        <v>12</v>
      </c>
      <c r="F407" s="213">
        <v>12</v>
      </c>
      <c r="G407" s="213">
        <v>12</v>
      </c>
      <c r="H407" s="213">
        <v>12</v>
      </c>
    </row>
    <row r="408" spans="2:8">
      <c r="B408" s="364" t="s">
        <v>662</v>
      </c>
      <c r="C408" s="106" t="s">
        <v>471</v>
      </c>
      <c r="D408" s="213">
        <v>200</v>
      </c>
      <c r="E408" s="213">
        <v>200</v>
      </c>
      <c r="F408" s="213">
        <v>200</v>
      </c>
      <c r="G408" s="213">
        <v>200</v>
      </c>
      <c r="H408" s="213">
        <v>200</v>
      </c>
    </row>
    <row r="409" spans="2:8">
      <c r="B409" s="105" t="s">
        <v>663</v>
      </c>
      <c r="C409" s="106" t="s">
        <v>633</v>
      </c>
      <c r="D409" s="213">
        <v>2</v>
      </c>
      <c r="E409" s="213">
        <v>2</v>
      </c>
      <c r="F409" s="213">
        <v>2</v>
      </c>
      <c r="G409" s="213">
        <v>2</v>
      </c>
      <c r="H409" s="213">
        <v>2</v>
      </c>
    </row>
    <row r="410" spans="2:8">
      <c r="B410" s="105" t="s">
        <v>664</v>
      </c>
      <c r="C410" s="106" t="s">
        <v>526</v>
      </c>
      <c r="D410" s="213">
        <v>5200</v>
      </c>
      <c r="E410" s="213">
        <v>5500</v>
      </c>
      <c r="F410" s="213">
        <v>6000</v>
      </c>
      <c r="G410" s="213">
        <v>6500</v>
      </c>
      <c r="H410" s="213">
        <v>7000</v>
      </c>
    </row>
    <row r="411" spans="2:8">
      <c r="B411" s="105" t="s">
        <v>665</v>
      </c>
      <c r="C411" s="106" t="s">
        <v>526</v>
      </c>
      <c r="D411" s="263">
        <v>48000</v>
      </c>
      <c r="E411" s="263">
        <v>50000</v>
      </c>
      <c r="F411" s="263">
        <v>52000</v>
      </c>
      <c r="G411" s="263">
        <v>55000</v>
      </c>
      <c r="H411" s="263">
        <v>57000</v>
      </c>
    </row>
    <row r="412" spans="2:8">
      <c r="B412" s="372" t="s">
        <v>636</v>
      </c>
      <c r="C412" s="236" t="s">
        <v>471</v>
      </c>
      <c r="D412" s="237">
        <v>3</v>
      </c>
      <c r="E412" s="237">
        <v>3</v>
      </c>
      <c r="F412" s="237">
        <v>3</v>
      </c>
      <c r="G412" s="237">
        <v>3</v>
      </c>
      <c r="H412" s="237">
        <v>3</v>
      </c>
    </row>
    <row r="413" spans="2:8">
      <c r="B413" s="354" t="s">
        <v>1120</v>
      </c>
      <c r="C413" s="355"/>
      <c r="D413" s="356"/>
      <c r="E413" s="356"/>
      <c r="F413" s="356"/>
      <c r="G413" s="356"/>
      <c r="H413" s="356"/>
    </row>
    <row r="414" spans="2:8">
      <c r="B414" s="357" t="s">
        <v>1121</v>
      </c>
      <c r="C414" s="358" t="s">
        <v>97</v>
      </c>
      <c r="D414" s="359">
        <v>17</v>
      </c>
      <c r="E414" s="359">
        <v>10</v>
      </c>
      <c r="F414" s="359">
        <v>10</v>
      </c>
      <c r="G414" s="359">
        <v>10</v>
      </c>
      <c r="H414" s="359">
        <v>10</v>
      </c>
    </row>
    <row r="415" spans="2:8">
      <c r="B415" s="354" t="s">
        <v>1122</v>
      </c>
      <c r="C415" s="355"/>
      <c r="D415" s="373"/>
      <c r="E415" s="373"/>
      <c r="F415" s="373"/>
      <c r="G415" s="373"/>
      <c r="H415" s="373"/>
    </row>
    <row r="416" spans="2:8">
      <c r="B416" s="357" t="s">
        <v>1123</v>
      </c>
      <c r="C416" s="358" t="s">
        <v>475</v>
      </c>
      <c r="D416" s="374">
        <v>300</v>
      </c>
      <c r="E416" s="374">
        <v>400</v>
      </c>
      <c r="F416" s="374">
        <v>500</v>
      </c>
      <c r="G416" s="374">
        <v>600</v>
      </c>
      <c r="H416" s="374">
        <v>700</v>
      </c>
    </row>
    <row r="417" spans="1:8">
      <c r="B417" s="215" t="s">
        <v>508</v>
      </c>
      <c r="C417" s="216" t="s">
        <v>509</v>
      </c>
      <c r="D417" s="248">
        <v>9211140</v>
      </c>
      <c r="E417" s="248">
        <f>SUM(E418:E419)</f>
        <v>7779300</v>
      </c>
      <c r="F417" s="249">
        <f>SUM(F418:F419)</f>
        <v>0</v>
      </c>
      <c r="G417" s="249">
        <f>SUM(G418:G419)</f>
        <v>0</v>
      </c>
      <c r="H417" s="249"/>
    </row>
    <row r="418" spans="1:8">
      <c r="B418" s="215" t="s">
        <v>510</v>
      </c>
      <c r="C418" s="216" t="s">
        <v>509</v>
      </c>
      <c r="D418" s="217">
        <v>9211140</v>
      </c>
      <c r="E418" s="217">
        <f>สังเขป!J38</f>
        <v>7779300</v>
      </c>
      <c r="F418" s="251"/>
      <c r="G418" s="251"/>
      <c r="H418" s="251"/>
    </row>
    <row r="419" spans="1:8">
      <c r="B419" s="215" t="s">
        <v>511</v>
      </c>
      <c r="C419" s="216" t="s">
        <v>509</v>
      </c>
      <c r="D419" s="251"/>
      <c r="E419" s="251"/>
      <c r="F419" s="251"/>
      <c r="G419" s="251"/>
      <c r="H419" s="251"/>
    </row>
    <row r="420" spans="1:8" s="295" customFormat="1">
      <c r="A420" s="294"/>
      <c r="B420" s="255"/>
      <c r="C420" s="256"/>
      <c r="D420" s="259"/>
      <c r="E420" s="259"/>
      <c r="F420" s="259"/>
      <c r="G420" s="259"/>
      <c r="H420" s="259"/>
    </row>
    <row r="421" spans="1:8" s="295" customFormat="1">
      <c r="A421" s="294"/>
      <c r="B421" s="227"/>
      <c r="C421" s="228"/>
      <c r="D421" s="252"/>
      <c r="E421" s="252"/>
      <c r="F421" s="252"/>
      <c r="G421" s="252"/>
      <c r="H421" s="252"/>
    </row>
    <row r="422" spans="1:8" s="295" customFormat="1">
      <c r="A422" s="294"/>
      <c r="B422" s="227"/>
      <c r="C422" s="228"/>
      <c r="D422" s="252"/>
      <c r="E422" s="252"/>
      <c r="F422" s="252"/>
      <c r="G422" s="252"/>
      <c r="H422" s="252"/>
    </row>
    <row r="423" spans="1:8" s="295" customFormat="1">
      <c r="A423" s="294"/>
      <c r="B423" s="227"/>
      <c r="C423" s="228"/>
      <c r="D423" s="252"/>
      <c r="E423" s="252"/>
      <c r="F423" s="252"/>
      <c r="G423" s="252"/>
      <c r="H423" s="252"/>
    </row>
    <row r="424" spans="1:8" s="295" customFormat="1">
      <c r="A424" s="294"/>
      <c r="B424" s="227"/>
      <c r="C424" s="228"/>
      <c r="D424" s="252"/>
      <c r="E424" s="252"/>
      <c r="F424" s="252"/>
      <c r="G424" s="252"/>
      <c r="H424" s="252"/>
    </row>
    <row r="425" spans="1:8" s="295" customFormat="1">
      <c r="A425" s="294"/>
      <c r="B425" s="227"/>
      <c r="C425" s="228"/>
      <c r="D425" s="252"/>
      <c r="E425" s="252"/>
      <c r="F425" s="252"/>
      <c r="G425" s="252"/>
      <c r="H425" s="252"/>
    </row>
    <row r="426" spans="1:8" s="295" customFormat="1">
      <c r="A426" s="294"/>
      <c r="B426" s="227"/>
      <c r="C426" s="228"/>
      <c r="D426" s="252"/>
      <c r="E426" s="252"/>
      <c r="F426" s="252"/>
      <c r="G426" s="252"/>
      <c r="H426" s="252"/>
    </row>
    <row r="427" spans="1:8" s="295" customFormat="1">
      <c r="A427" s="294"/>
      <c r="B427" s="227"/>
      <c r="C427" s="228"/>
      <c r="D427" s="252"/>
      <c r="E427" s="252"/>
      <c r="F427" s="252"/>
      <c r="G427" s="252"/>
      <c r="H427" s="252"/>
    </row>
    <row r="428" spans="1:8" s="295" customFormat="1">
      <c r="A428" s="294"/>
      <c r="B428" s="227"/>
      <c r="C428" s="228"/>
      <c r="D428" s="252"/>
      <c r="E428" s="252"/>
      <c r="F428" s="252"/>
      <c r="G428" s="252"/>
      <c r="H428" s="252"/>
    </row>
    <row r="429" spans="1:8" s="295" customFormat="1">
      <c r="A429" s="294"/>
      <c r="B429" s="227"/>
      <c r="C429" s="228"/>
      <c r="D429" s="252"/>
      <c r="E429" s="252"/>
      <c r="F429" s="252"/>
      <c r="G429" s="252"/>
      <c r="H429" s="252"/>
    </row>
    <row r="430" spans="1:8" s="295" customFormat="1">
      <c r="A430" s="294"/>
      <c r="B430" s="227"/>
      <c r="C430" s="228"/>
      <c r="D430" s="252"/>
      <c r="E430" s="252"/>
      <c r="F430" s="252"/>
      <c r="G430" s="252"/>
      <c r="H430" s="252"/>
    </row>
    <row r="431" spans="1:8" s="295" customFormat="1">
      <c r="A431" s="294"/>
      <c r="B431" s="227"/>
      <c r="C431" s="228"/>
      <c r="D431" s="252"/>
      <c r="E431" s="252"/>
      <c r="F431" s="252"/>
      <c r="G431" s="252"/>
      <c r="H431" s="252"/>
    </row>
    <row r="432" spans="1:8" s="295" customFormat="1">
      <c r="A432" s="294"/>
      <c r="B432" s="227"/>
      <c r="C432" s="228"/>
      <c r="D432" s="252"/>
      <c r="E432" s="252"/>
      <c r="F432" s="252"/>
      <c r="G432" s="252"/>
      <c r="H432" s="252"/>
    </row>
    <row r="433" spans="1:9" s="295" customFormat="1">
      <c r="A433" s="294"/>
      <c r="B433" s="227"/>
      <c r="C433" s="228"/>
      <c r="D433" s="252"/>
      <c r="E433" s="252"/>
      <c r="F433" s="252"/>
      <c r="G433" s="252"/>
      <c r="H433" s="252"/>
    </row>
    <row r="434" spans="1:9" s="295" customFormat="1">
      <c r="A434" s="294"/>
      <c r="B434" s="227"/>
      <c r="C434" s="228"/>
      <c r="D434" s="252"/>
      <c r="E434" s="252"/>
      <c r="F434" s="252"/>
      <c r="G434" s="252"/>
      <c r="H434" s="252"/>
    </row>
    <row r="435" spans="1:9" s="295" customFormat="1">
      <c r="A435" s="294"/>
      <c r="B435" s="227"/>
      <c r="C435" s="228"/>
      <c r="D435" s="252"/>
      <c r="E435" s="252"/>
      <c r="F435" s="252"/>
      <c r="G435" s="252"/>
      <c r="H435" s="252"/>
    </row>
    <row r="436" spans="1:9" s="295" customFormat="1">
      <c r="A436" s="294"/>
      <c r="B436" s="227"/>
      <c r="C436" s="228"/>
      <c r="D436" s="252"/>
      <c r="E436" s="252"/>
      <c r="F436" s="252"/>
      <c r="G436" s="252"/>
      <c r="H436" s="252"/>
    </row>
    <row r="437" spans="1:9" s="295" customFormat="1">
      <c r="A437" s="294"/>
      <c r="B437" s="227"/>
      <c r="C437" s="228"/>
      <c r="D437" s="252"/>
      <c r="E437" s="252"/>
      <c r="F437" s="252"/>
      <c r="G437" s="252"/>
      <c r="H437" s="252"/>
    </row>
    <row r="438" spans="1:9" s="295" customFormat="1">
      <c r="A438" s="294"/>
      <c r="B438" s="227"/>
      <c r="C438" s="228"/>
      <c r="D438" s="252"/>
      <c r="E438" s="252"/>
      <c r="F438" s="252"/>
      <c r="G438" s="252"/>
      <c r="H438" s="252"/>
    </row>
    <row r="439" spans="1:9" s="295" customFormat="1">
      <c r="A439" s="294"/>
      <c r="B439" s="227"/>
      <c r="C439" s="228"/>
      <c r="D439" s="252"/>
      <c r="E439" s="252"/>
      <c r="F439" s="252"/>
      <c r="G439" s="252"/>
      <c r="H439" s="252"/>
    </row>
    <row r="440" spans="1:9" s="102" customFormat="1">
      <c r="A440" s="161"/>
      <c r="B440" s="214" t="s">
        <v>978</v>
      </c>
      <c r="C440" s="222"/>
      <c r="D440" s="161"/>
      <c r="E440" s="161"/>
      <c r="F440" s="161"/>
      <c r="G440" s="161"/>
      <c r="H440" s="161"/>
    </row>
    <row r="441" spans="1:9" s="102" customFormat="1">
      <c r="A441" s="161"/>
      <c r="B441" s="214" t="s">
        <v>679</v>
      </c>
      <c r="C441" s="161"/>
      <c r="D441" s="161"/>
      <c r="E441" s="161"/>
      <c r="F441" s="161"/>
      <c r="G441" s="214" t="s">
        <v>680</v>
      </c>
      <c r="H441" s="212"/>
    </row>
    <row r="442" spans="1:9" s="102" customFormat="1" ht="75.599999999999994" customHeight="1">
      <c r="A442" s="161"/>
      <c r="B442" s="431" t="s">
        <v>868</v>
      </c>
      <c r="C442" s="431"/>
      <c r="D442" s="431"/>
      <c r="E442" s="431"/>
      <c r="F442" s="431"/>
      <c r="G442" s="431"/>
      <c r="H442" s="431"/>
      <c r="I442" s="103"/>
    </row>
    <row r="443" spans="1:9" s="102" customFormat="1" ht="50.25" customHeight="1">
      <c r="A443" s="161"/>
      <c r="B443" s="425" t="s">
        <v>869</v>
      </c>
      <c r="C443" s="425"/>
      <c r="D443" s="425"/>
      <c r="E443" s="425"/>
      <c r="F443" s="425"/>
      <c r="G443" s="425"/>
      <c r="H443" s="425"/>
    </row>
    <row r="444" spans="1:9" s="102" customFormat="1" ht="21" customHeight="1">
      <c r="A444" s="161"/>
      <c r="B444" s="214" t="s">
        <v>675</v>
      </c>
      <c r="C444" s="222"/>
      <c r="D444" s="161"/>
      <c r="E444" s="161"/>
      <c r="F444" s="161"/>
      <c r="G444" s="161"/>
      <c r="H444" s="161"/>
    </row>
    <row r="445" spans="1:9" s="102" customFormat="1" ht="21" customHeight="1">
      <c r="A445" s="161"/>
      <c r="B445" s="214" t="s">
        <v>676</v>
      </c>
      <c r="C445" s="441">
        <f>E451</f>
        <v>257000</v>
      </c>
      <c r="D445" s="441"/>
      <c r="E445" s="214" t="s">
        <v>509</v>
      </c>
      <c r="F445" s="161"/>
      <c r="G445" s="161"/>
      <c r="H445" s="161"/>
    </row>
    <row r="446" spans="1:9" s="102" customFormat="1">
      <c r="A446" s="161"/>
      <c r="B446" s="429" t="s">
        <v>513</v>
      </c>
      <c r="C446" s="438" t="s">
        <v>514</v>
      </c>
      <c r="D446" s="439"/>
      <c r="E446" s="439"/>
      <c r="F446" s="439"/>
      <c r="G446" s="439"/>
      <c r="H446" s="440"/>
    </row>
    <row r="447" spans="1:9" s="102" customFormat="1">
      <c r="A447" s="161"/>
      <c r="B447" s="429"/>
      <c r="C447" s="106" t="s">
        <v>464</v>
      </c>
      <c r="D447" s="199" t="s">
        <v>503</v>
      </c>
      <c r="E447" s="199" t="s">
        <v>504</v>
      </c>
      <c r="F447" s="200" t="s">
        <v>505</v>
      </c>
      <c r="G447" s="200" t="s">
        <v>506</v>
      </c>
      <c r="H447" s="200" t="s">
        <v>507</v>
      </c>
    </row>
    <row r="448" spans="1:9" s="102" customFormat="1">
      <c r="A448" s="161"/>
      <c r="B448" s="344" t="s">
        <v>1124</v>
      </c>
      <c r="C448" s="302"/>
      <c r="D448" s="375"/>
      <c r="E448" s="375"/>
      <c r="F448" s="375"/>
      <c r="G448" s="375"/>
      <c r="H448" s="375"/>
    </row>
    <row r="449" spans="1:8" s="102" customFormat="1">
      <c r="A449" s="161"/>
      <c r="B449" s="376" t="s">
        <v>1125</v>
      </c>
      <c r="C449" s="377"/>
      <c r="D449" s="378"/>
      <c r="E449" s="378"/>
      <c r="F449" s="378"/>
      <c r="G449" s="378"/>
      <c r="H449" s="378"/>
    </row>
    <row r="450" spans="1:8" s="102" customFormat="1">
      <c r="A450" s="161"/>
      <c r="B450" s="346" t="s">
        <v>1126</v>
      </c>
      <c r="C450" s="303" t="s">
        <v>469</v>
      </c>
      <c r="D450" s="281"/>
      <c r="E450" s="281">
        <v>65</v>
      </c>
      <c r="F450" s="281"/>
      <c r="G450" s="281"/>
      <c r="H450" s="281"/>
    </row>
    <row r="451" spans="1:8" s="101" customFormat="1">
      <c r="A451" s="214"/>
      <c r="B451" s="215" t="s">
        <v>508</v>
      </c>
      <c r="C451" s="216" t="s">
        <v>509</v>
      </c>
      <c r="D451" s="269"/>
      <c r="E451" s="399">
        <f>SUM(E452:E453)</f>
        <v>257000</v>
      </c>
      <c r="F451" s="269"/>
      <c r="G451" s="269"/>
      <c r="H451" s="269"/>
    </row>
    <row r="452" spans="1:8" s="101" customFormat="1">
      <c r="A452" s="214"/>
      <c r="B452" s="215" t="s">
        <v>510</v>
      </c>
      <c r="C452" s="216" t="s">
        <v>509</v>
      </c>
      <c r="D452" s="269"/>
      <c r="E452" s="399">
        <f>สังเขป!J39</f>
        <v>257000</v>
      </c>
      <c r="F452" s="269"/>
      <c r="G452" s="269"/>
      <c r="H452" s="269"/>
    </row>
    <row r="453" spans="1:8" s="101" customFormat="1">
      <c r="A453" s="214"/>
      <c r="B453" s="215" t="s">
        <v>511</v>
      </c>
      <c r="C453" s="216" t="s">
        <v>509</v>
      </c>
      <c r="D453" s="269"/>
      <c r="E453" s="269">
        <v>0</v>
      </c>
      <c r="F453" s="269"/>
      <c r="G453" s="269"/>
      <c r="H453" s="269"/>
    </row>
    <row r="454" spans="1:8" s="101" customFormat="1">
      <c r="A454" s="214"/>
      <c r="B454" s="227"/>
      <c r="C454" s="228"/>
      <c r="D454" s="270"/>
      <c r="E454" s="270"/>
      <c r="F454" s="270"/>
      <c r="G454" s="270"/>
      <c r="H454" s="270"/>
    </row>
    <row r="455" spans="1:8">
      <c r="B455" s="265"/>
      <c r="C455" s="266"/>
      <c r="D455" s="241"/>
      <c r="E455" s="267"/>
      <c r="F455" s="268"/>
      <c r="G455" s="268"/>
      <c r="H455" s="268"/>
    </row>
    <row r="456" spans="1:8">
      <c r="B456" s="210" t="s">
        <v>637</v>
      </c>
      <c r="C456" s="211"/>
      <c r="D456" s="212"/>
      <c r="E456" s="212"/>
      <c r="F456" s="212"/>
      <c r="G456" s="212"/>
      <c r="H456" s="212"/>
    </row>
    <row r="457" spans="1:8">
      <c r="B457" s="431" t="s">
        <v>1127</v>
      </c>
      <c r="C457" s="431"/>
      <c r="D457" s="431"/>
      <c r="E457" s="431"/>
      <c r="F457" s="431"/>
      <c r="G457" s="431"/>
      <c r="H457" s="431"/>
    </row>
    <row r="458" spans="1:8">
      <c r="B458" s="351" t="s">
        <v>1128</v>
      </c>
      <c r="C458" s="350"/>
      <c r="D458" s="350"/>
      <c r="E458" s="350"/>
      <c r="F458" s="350"/>
      <c r="G458" s="350"/>
      <c r="H458" s="350"/>
    </row>
    <row r="459" spans="1:8">
      <c r="B459" s="351" t="s">
        <v>1129</v>
      </c>
      <c r="C459" s="350"/>
      <c r="D459" s="350"/>
      <c r="E459" s="350"/>
      <c r="F459" s="350"/>
      <c r="G459" s="350"/>
      <c r="H459" s="350"/>
    </row>
    <row r="460" spans="1:8">
      <c r="B460" s="432" t="s">
        <v>870</v>
      </c>
      <c r="C460" s="425"/>
      <c r="D460" s="425"/>
      <c r="E460" s="425"/>
      <c r="F460" s="425"/>
      <c r="G460" s="425"/>
      <c r="H460" s="425"/>
    </row>
    <row r="461" spans="1:8">
      <c r="B461" s="429" t="s">
        <v>513</v>
      </c>
      <c r="C461" s="430" t="s">
        <v>514</v>
      </c>
      <c r="D461" s="430"/>
      <c r="E461" s="430"/>
      <c r="F461" s="430"/>
      <c r="G461" s="430"/>
      <c r="H461" s="430"/>
    </row>
    <row r="462" spans="1:8">
      <c r="B462" s="429"/>
      <c r="C462" s="106" t="s">
        <v>464</v>
      </c>
      <c r="D462" s="199" t="s">
        <v>503</v>
      </c>
      <c r="E462" s="199" t="s">
        <v>504</v>
      </c>
      <c r="F462" s="200" t="s">
        <v>505</v>
      </c>
      <c r="G462" s="200" t="s">
        <v>506</v>
      </c>
      <c r="H462" s="200" t="s">
        <v>507</v>
      </c>
    </row>
    <row r="463" spans="1:8">
      <c r="B463" s="105" t="s">
        <v>638</v>
      </c>
      <c r="C463" s="106" t="s">
        <v>466</v>
      </c>
      <c r="D463" s="213">
        <v>800</v>
      </c>
      <c r="E463" s="213">
        <v>600</v>
      </c>
      <c r="F463" s="213">
        <v>650</v>
      </c>
      <c r="G463" s="213">
        <v>650</v>
      </c>
      <c r="H463" s="213">
        <v>650</v>
      </c>
    </row>
    <row r="464" spans="1:8">
      <c r="B464" s="105" t="s">
        <v>639</v>
      </c>
      <c r="C464" s="106" t="s">
        <v>605</v>
      </c>
      <c r="D464" s="213">
        <v>3</v>
      </c>
      <c r="E464" s="213">
        <v>3</v>
      </c>
      <c r="F464" s="213">
        <v>3</v>
      </c>
      <c r="G464" s="213">
        <v>3</v>
      </c>
      <c r="H464" s="213">
        <v>3</v>
      </c>
    </row>
    <row r="465" spans="2:8">
      <c r="B465" s="352" t="s">
        <v>1130</v>
      </c>
      <c r="C465" s="302"/>
      <c r="D465" s="353"/>
      <c r="E465" s="353"/>
      <c r="F465" s="353"/>
      <c r="G465" s="353"/>
      <c r="H465" s="353"/>
    </row>
    <row r="466" spans="2:8">
      <c r="B466" s="379" t="s">
        <v>1131</v>
      </c>
      <c r="C466" s="377"/>
      <c r="D466" s="380"/>
      <c r="E466" s="380"/>
      <c r="F466" s="380"/>
      <c r="G466" s="380"/>
      <c r="H466" s="380"/>
    </row>
    <row r="467" spans="2:8">
      <c r="B467" s="379" t="s">
        <v>1132</v>
      </c>
      <c r="C467" s="377"/>
      <c r="D467" s="380"/>
      <c r="E467" s="380"/>
      <c r="F467" s="380"/>
      <c r="G467" s="380"/>
      <c r="H467" s="380"/>
    </row>
    <row r="468" spans="2:8">
      <c r="B468" s="224" t="s">
        <v>1133</v>
      </c>
      <c r="C468" s="303" t="s">
        <v>540</v>
      </c>
      <c r="D468" s="264">
        <v>1600</v>
      </c>
      <c r="E468" s="264">
        <v>1600</v>
      </c>
      <c r="F468" s="264">
        <v>1600</v>
      </c>
      <c r="G468" s="264">
        <v>1600</v>
      </c>
      <c r="H468" s="264">
        <v>1600</v>
      </c>
    </row>
    <row r="469" spans="2:8">
      <c r="B469" s="215" t="s">
        <v>508</v>
      </c>
      <c r="C469" s="216" t="s">
        <v>509</v>
      </c>
      <c r="D469" s="248">
        <f>SUM(D470:D471)</f>
        <v>4112925</v>
      </c>
      <c r="E469" s="217">
        <f>SUM(E470:E471)</f>
        <v>509200</v>
      </c>
      <c r="F469" s="249">
        <f>SUM(F470:F471)</f>
        <v>0</v>
      </c>
      <c r="G469" s="249">
        <f>SUM(G470:G471)</f>
        <v>0</v>
      </c>
      <c r="H469" s="249"/>
    </row>
    <row r="470" spans="2:8">
      <c r="B470" s="215" t="s">
        <v>510</v>
      </c>
      <c r="C470" s="216" t="s">
        <v>509</v>
      </c>
      <c r="D470" s="217">
        <v>4112925</v>
      </c>
      <c r="E470" s="217">
        <f>สังเขป!J40</f>
        <v>509200</v>
      </c>
      <c r="F470" s="251"/>
      <c r="G470" s="251"/>
      <c r="H470" s="251"/>
    </row>
    <row r="471" spans="2:8">
      <c r="B471" s="215" t="s">
        <v>511</v>
      </c>
      <c r="C471" s="216" t="s">
        <v>509</v>
      </c>
      <c r="D471" s="251"/>
      <c r="E471" s="251"/>
      <c r="F471" s="251"/>
      <c r="G471" s="251"/>
      <c r="H471" s="251"/>
    </row>
    <row r="472" spans="2:8">
      <c r="B472" s="227"/>
      <c r="C472" s="228"/>
      <c r="D472" s="252"/>
      <c r="E472" s="252"/>
      <c r="F472" s="252"/>
      <c r="G472" s="252"/>
      <c r="H472" s="252"/>
    </row>
    <row r="473" spans="2:8">
      <c r="B473" s="227"/>
      <c r="C473" s="228"/>
      <c r="D473" s="252"/>
      <c r="E473" s="252"/>
      <c r="F473" s="252"/>
      <c r="G473" s="252"/>
      <c r="H473" s="252"/>
    </row>
    <row r="474" spans="2:8">
      <c r="B474" s="227"/>
      <c r="C474" s="228"/>
      <c r="D474" s="252"/>
      <c r="E474" s="252"/>
      <c r="F474" s="252"/>
      <c r="G474" s="252"/>
      <c r="H474" s="252"/>
    </row>
    <row r="475" spans="2:8">
      <c r="B475" s="227"/>
      <c r="C475" s="228"/>
      <c r="D475" s="252"/>
      <c r="E475" s="252"/>
      <c r="F475" s="252"/>
      <c r="G475" s="252"/>
      <c r="H475" s="252"/>
    </row>
    <row r="476" spans="2:8">
      <c r="B476" s="227"/>
      <c r="C476" s="228"/>
      <c r="D476" s="252"/>
      <c r="E476" s="252"/>
      <c r="F476" s="252"/>
      <c r="G476" s="252"/>
      <c r="H476" s="252"/>
    </row>
    <row r="477" spans="2:8">
      <c r="B477" s="227"/>
      <c r="C477" s="228"/>
      <c r="D477" s="252"/>
      <c r="E477" s="252"/>
      <c r="F477" s="252"/>
      <c r="G477" s="252"/>
      <c r="H477" s="252"/>
    </row>
    <row r="478" spans="2:8">
      <c r="B478" s="227"/>
      <c r="C478" s="228"/>
      <c r="D478" s="252"/>
      <c r="E478" s="252"/>
      <c r="F478" s="252"/>
      <c r="G478" s="252"/>
      <c r="H478" s="252"/>
    </row>
    <row r="479" spans="2:8">
      <c r="B479" s="227"/>
      <c r="C479" s="228"/>
      <c r="D479" s="252"/>
      <c r="E479" s="252"/>
      <c r="F479" s="252"/>
      <c r="G479" s="252"/>
      <c r="H479" s="252"/>
    </row>
    <row r="481" spans="2:8">
      <c r="B481" s="210" t="s">
        <v>640</v>
      </c>
    </row>
    <row r="482" spans="2:8">
      <c r="B482" s="431" t="s">
        <v>1136</v>
      </c>
      <c r="C482" s="431"/>
      <c r="D482" s="431"/>
      <c r="E482" s="431"/>
      <c r="F482" s="431"/>
      <c r="G482" s="431"/>
      <c r="H482" s="431"/>
    </row>
    <row r="483" spans="2:8">
      <c r="B483" s="351" t="s">
        <v>1137</v>
      </c>
      <c r="C483" s="350"/>
      <c r="D483" s="350"/>
      <c r="E483" s="350"/>
      <c r="F483" s="350"/>
      <c r="G483" s="350"/>
      <c r="H483" s="350"/>
    </row>
    <row r="484" spans="2:8">
      <c r="B484" s="351" t="s">
        <v>1138</v>
      </c>
      <c r="C484" s="351"/>
      <c r="D484" s="351"/>
      <c r="E484" s="351"/>
      <c r="F484" s="351"/>
      <c r="G484" s="351"/>
      <c r="H484" s="351"/>
    </row>
    <row r="485" spans="2:8">
      <c r="B485" s="351" t="s">
        <v>1139</v>
      </c>
      <c r="C485" s="351"/>
      <c r="D485" s="351"/>
      <c r="E485" s="351"/>
      <c r="F485" s="351"/>
      <c r="G485" s="351"/>
      <c r="H485" s="351"/>
    </row>
    <row r="486" spans="2:8">
      <c r="B486" s="351" t="s">
        <v>1140</v>
      </c>
      <c r="C486" s="351"/>
      <c r="D486" s="351"/>
      <c r="E486" s="351"/>
      <c r="F486" s="351"/>
      <c r="G486" s="351"/>
      <c r="H486" s="351"/>
    </row>
    <row r="487" spans="2:8">
      <c r="B487" s="351" t="s">
        <v>1141</v>
      </c>
      <c r="C487" s="351"/>
      <c r="D487" s="351"/>
      <c r="E487" s="351"/>
      <c r="F487" s="351"/>
      <c r="G487" s="351"/>
      <c r="H487" s="351"/>
    </row>
    <row r="488" spans="2:8">
      <c r="B488" s="432" t="s">
        <v>1134</v>
      </c>
      <c r="C488" s="425"/>
      <c r="D488" s="425"/>
      <c r="E488" s="425"/>
      <c r="F488" s="425"/>
      <c r="G488" s="425"/>
      <c r="H488" s="425"/>
    </row>
    <row r="489" spans="2:8" ht="25.35" customHeight="1">
      <c r="B489" s="365" t="s">
        <v>1135</v>
      </c>
      <c r="C489" s="190"/>
      <c r="D489" s="190"/>
      <c r="E489" s="190"/>
      <c r="F489" s="190"/>
      <c r="G489" s="190"/>
      <c r="H489" s="190"/>
    </row>
    <row r="490" spans="2:8">
      <c r="B490" s="429" t="s">
        <v>513</v>
      </c>
      <c r="C490" s="430" t="s">
        <v>514</v>
      </c>
      <c r="D490" s="430"/>
      <c r="E490" s="430"/>
      <c r="F490" s="430"/>
      <c r="G490" s="430"/>
      <c r="H490" s="430"/>
    </row>
    <row r="491" spans="2:8">
      <c r="B491" s="429"/>
      <c r="C491" s="106" t="s">
        <v>464</v>
      </c>
      <c r="D491" s="199" t="s">
        <v>503</v>
      </c>
      <c r="E491" s="199" t="s">
        <v>504</v>
      </c>
      <c r="F491" s="200" t="s">
        <v>505</v>
      </c>
      <c r="G491" s="200" t="s">
        <v>506</v>
      </c>
      <c r="H491" s="200" t="s">
        <v>507</v>
      </c>
    </row>
    <row r="492" spans="2:8">
      <c r="B492" s="344" t="s">
        <v>1142</v>
      </c>
      <c r="C492" s="331"/>
      <c r="D492" s="331"/>
      <c r="E492" s="331"/>
      <c r="F492" s="331"/>
      <c r="G492" s="331"/>
      <c r="H492" s="331"/>
    </row>
    <row r="493" spans="2:8">
      <c r="B493" s="383" t="s">
        <v>1143</v>
      </c>
      <c r="C493" s="332" t="s">
        <v>471</v>
      </c>
      <c r="D493" s="332">
        <v>424</v>
      </c>
      <c r="E493" s="332">
        <v>320</v>
      </c>
      <c r="F493" s="332">
        <v>320</v>
      </c>
      <c r="G493" s="332">
        <v>320</v>
      </c>
      <c r="H493" s="332">
        <v>320</v>
      </c>
    </row>
    <row r="494" spans="2:8">
      <c r="B494" s="384" t="s">
        <v>1144</v>
      </c>
      <c r="C494" s="331"/>
      <c r="D494" s="331"/>
      <c r="E494" s="331"/>
      <c r="F494" s="331"/>
      <c r="G494" s="331"/>
      <c r="H494" s="331"/>
    </row>
    <row r="495" spans="2:8">
      <c r="B495" s="385" t="s">
        <v>1145</v>
      </c>
      <c r="C495" s="377"/>
      <c r="D495" s="377"/>
      <c r="E495" s="377"/>
      <c r="F495" s="377"/>
      <c r="G495" s="377"/>
      <c r="H495" s="377"/>
    </row>
    <row r="496" spans="2:8">
      <c r="B496" s="385" t="s">
        <v>1147</v>
      </c>
      <c r="C496" s="377"/>
      <c r="D496" s="377"/>
      <c r="E496" s="377"/>
      <c r="F496" s="377"/>
      <c r="G496" s="377"/>
      <c r="H496" s="377"/>
    </row>
    <row r="497" spans="2:8">
      <c r="B497" s="383" t="s">
        <v>1146</v>
      </c>
      <c r="C497" s="332" t="s">
        <v>471</v>
      </c>
      <c r="D497" s="332">
        <v>500</v>
      </c>
      <c r="E497" s="332">
        <v>350</v>
      </c>
      <c r="F497" s="332">
        <v>350</v>
      </c>
      <c r="G497" s="332">
        <v>350</v>
      </c>
      <c r="H497" s="332">
        <v>350</v>
      </c>
    </row>
    <row r="498" spans="2:8">
      <c r="B498" s="384" t="s">
        <v>1148</v>
      </c>
      <c r="C498" s="331"/>
      <c r="D498" s="331"/>
      <c r="E498" s="331"/>
      <c r="F498" s="331"/>
      <c r="G498" s="331"/>
      <c r="H498" s="331"/>
    </row>
    <row r="499" spans="2:8">
      <c r="B499" s="383" t="s">
        <v>1149</v>
      </c>
      <c r="C499" s="332" t="s">
        <v>471</v>
      </c>
      <c r="D499" s="332">
        <v>1100</v>
      </c>
      <c r="E499" s="332">
        <v>1200</v>
      </c>
      <c r="F499" s="332">
        <v>1200</v>
      </c>
      <c r="G499" s="332">
        <v>1200</v>
      </c>
      <c r="H499" s="332">
        <v>1200</v>
      </c>
    </row>
    <row r="500" spans="2:8">
      <c r="B500" s="384" t="s">
        <v>1150</v>
      </c>
      <c r="C500" s="331"/>
      <c r="D500" s="331"/>
      <c r="E500" s="331"/>
      <c r="F500" s="331"/>
      <c r="G500" s="331"/>
      <c r="H500" s="331"/>
    </row>
    <row r="501" spans="2:8">
      <c r="B501" s="383" t="s">
        <v>1151</v>
      </c>
      <c r="C501" s="332" t="s">
        <v>471</v>
      </c>
      <c r="D501" s="332">
        <v>1200</v>
      </c>
      <c r="E501" s="332">
        <v>1000</v>
      </c>
      <c r="F501" s="332">
        <v>1000</v>
      </c>
      <c r="G501" s="332">
        <v>1000</v>
      </c>
      <c r="H501" s="332">
        <v>1000</v>
      </c>
    </row>
    <row r="502" spans="2:8">
      <c r="B502" s="384" t="s">
        <v>1152</v>
      </c>
      <c r="C502" s="331"/>
      <c r="D502" s="331"/>
      <c r="E502" s="331"/>
      <c r="F502" s="331"/>
      <c r="G502" s="331"/>
      <c r="H502" s="331"/>
    </row>
    <row r="503" spans="2:8">
      <c r="B503" s="383" t="s">
        <v>1153</v>
      </c>
      <c r="C503" s="332" t="s">
        <v>471</v>
      </c>
      <c r="D503" s="332">
        <v>1200</v>
      </c>
      <c r="E503" s="332">
        <v>1000</v>
      </c>
      <c r="F503" s="332">
        <v>1000</v>
      </c>
      <c r="G503" s="332">
        <v>1000</v>
      </c>
      <c r="H503" s="332">
        <v>1000</v>
      </c>
    </row>
    <row r="504" spans="2:8">
      <c r="B504" s="382" t="s">
        <v>1154</v>
      </c>
      <c r="C504" s="106" t="s">
        <v>471</v>
      </c>
      <c r="D504" s="106">
        <v>800</v>
      </c>
      <c r="E504" s="106">
        <v>85</v>
      </c>
      <c r="F504" s="106">
        <v>92</v>
      </c>
      <c r="G504" s="106">
        <v>92</v>
      </c>
      <c r="H504" s="106">
        <v>92</v>
      </c>
    </row>
    <row r="505" spans="2:8">
      <c r="B505" s="352" t="s">
        <v>1155</v>
      </c>
      <c r="C505" s="331"/>
      <c r="D505" s="386"/>
      <c r="E505" s="386"/>
      <c r="F505" s="386"/>
      <c r="G505" s="386"/>
      <c r="H505" s="386"/>
    </row>
    <row r="506" spans="2:8">
      <c r="B506" s="362" t="s">
        <v>1156</v>
      </c>
      <c r="C506" s="332" t="s">
        <v>475</v>
      </c>
      <c r="D506" s="387">
        <v>200</v>
      </c>
      <c r="E506" s="387">
        <v>200</v>
      </c>
      <c r="F506" s="387">
        <v>200</v>
      </c>
      <c r="G506" s="387">
        <v>200</v>
      </c>
      <c r="H506" s="387">
        <v>200</v>
      </c>
    </row>
    <row r="507" spans="2:8">
      <c r="B507" s="363" t="s">
        <v>1158</v>
      </c>
      <c r="C507" s="331"/>
      <c r="D507" s="386"/>
      <c r="E507" s="386"/>
      <c r="F507" s="386"/>
      <c r="G507" s="386"/>
      <c r="H507" s="386"/>
    </row>
    <row r="508" spans="2:8">
      <c r="B508" s="224" t="s">
        <v>1157</v>
      </c>
      <c r="C508" s="332" t="s">
        <v>475</v>
      </c>
      <c r="D508" s="387">
        <v>1200</v>
      </c>
      <c r="E508" s="387">
        <v>1200</v>
      </c>
      <c r="F508" s="387">
        <v>1200</v>
      </c>
      <c r="G508" s="387">
        <v>1200</v>
      </c>
      <c r="H508" s="387">
        <v>1200</v>
      </c>
    </row>
    <row r="509" spans="2:8">
      <c r="B509" s="105" t="s">
        <v>641</v>
      </c>
      <c r="C509" s="106" t="s">
        <v>471</v>
      </c>
      <c r="D509" s="108">
        <v>0</v>
      </c>
      <c r="E509" s="108">
        <v>0</v>
      </c>
      <c r="F509" s="108">
        <v>0</v>
      </c>
      <c r="G509" s="108">
        <v>0</v>
      </c>
      <c r="H509" s="108">
        <v>0</v>
      </c>
    </row>
    <row r="510" spans="2:8">
      <c r="B510" s="215" t="s">
        <v>508</v>
      </c>
      <c r="C510" s="216" t="s">
        <v>509</v>
      </c>
      <c r="D510" s="248">
        <v>2081180</v>
      </c>
      <c r="E510" s="217">
        <f>SUM(E511:E512)</f>
        <v>1457500</v>
      </c>
      <c r="F510" s="249"/>
      <c r="G510" s="249"/>
      <c r="H510" s="249"/>
    </row>
    <row r="511" spans="2:8">
      <c r="B511" s="215" t="s">
        <v>510</v>
      </c>
      <c r="C511" s="216" t="s">
        <v>509</v>
      </c>
      <c r="D511" s="217">
        <v>2081180</v>
      </c>
      <c r="E511" s="217">
        <f>สังเขป!J41</f>
        <v>1457500</v>
      </c>
      <c r="F511" s="251"/>
      <c r="G511" s="251"/>
      <c r="H511" s="251"/>
    </row>
    <row r="512" spans="2:8">
      <c r="B512" s="215" t="s">
        <v>511</v>
      </c>
      <c r="C512" s="216" t="s">
        <v>509</v>
      </c>
      <c r="D512" s="271"/>
      <c r="E512" s="251"/>
      <c r="F512" s="251"/>
      <c r="G512" s="251"/>
      <c r="H512" s="251"/>
    </row>
    <row r="513" spans="1:8">
      <c r="B513" s="227"/>
      <c r="C513" s="228"/>
      <c r="D513" s="296"/>
      <c r="E513" s="252"/>
      <c r="F513" s="252"/>
      <c r="G513" s="252"/>
      <c r="H513" s="252"/>
    </row>
    <row r="514" spans="1:8">
      <c r="B514" s="227"/>
      <c r="C514" s="228"/>
      <c r="D514" s="296"/>
      <c r="E514" s="252"/>
      <c r="F514" s="252"/>
      <c r="G514" s="252"/>
      <c r="H514" s="252"/>
    </row>
    <row r="515" spans="1:8">
      <c r="B515" s="227"/>
      <c r="C515" s="228"/>
      <c r="D515" s="296"/>
      <c r="E515" s="252"/>
      <c r="F515" s="252"/>
      <c r="G515" s="252"/>
      <c r="H515" s="252"/>
    </row>
    <row r="516" spans="1:8">
      <c r="B516" s="219"/>
      <c r="C516" s="220"/>
      <c r="D516" s="221"/>
      <c r="E516" s="221"/>
      <c r="F516" s="221"/>
      <c r="G516" s="221"/>
      <c r="H516" s="221"/>
    </row>
    <row r="517" spans="1:8">
      <c r="B517" s="330"/>
      <c r="C517" s="220"/>
      <c r="D517" s="221"/>
      <c r="E517" s="221"/>
      <c r="F517" s="221"/>
      <c r="G517" s="221"/>
      <c r="H517" s="221"/>
    </row>
    <row r="518" spans="1:8">
      <c r="B518" s="330"/>
      <c r="C518" s="220"/>
      <c r="D518" s="221"/>
      <c r="E518" s="221"/>
      <c r="F518" s="221"/>
      <c r="G518" s="221"/>
      <c r="H518" s="221"/>
    </row>
    <row r="519" spans="1:8">
      <c r="B519" s="330"/>
      <c r="C519" s="220"/>
      <c r="D519" s="221"/>
      <c r="E519" s="221"/>
      <c r="F519" s="221"/>
      <c r="G519" s="221"/>
      <c r="H519" s="221"/>
    </row>
    <row r="520" spans="1:8">
      <c r="B520" s="330"/>
      <c r="C520" s="220"/>
      <c r="D520" s="221"/>
      <c r="E520" s="221"/>
      <c r="F520" s="221"/>
      <c r="G520" s="221"/>
      <c r="H520" s="221"/>
    </row>
    <row r="521" spans="1:8">
      <c r="B521" s="330"/>
      <c r="C521" s="220"/>
      <c r="D521" s="221"/>
      <c r="E521" s="221"/>
      <c r="F521" s="221"/>
      <c r="G521" s="221"/>
      <c r="H521" s="221"/>
    </row>
    <row r="522" spans="1:8">
      <c r="B522" s="330"/>
      <c r="C522" s="220"/>
      <c r="D522" s="221"/>
      <c r="E522" s="221"/>
      <c r="F522" s="221"/>
      <c r="G522" s="221"/>
      <c r="H522" s="221"/>
    </row>
    <row r="523" spans="1:8">
      <c r="B523" s="330"/>
      <c r="C523" s="220"/>
      <c r="D523" s="221"/>
      <c r="E523" s="221"/>
      <c r="F523" s="221"/>
      <c r="G523" s="221"/>
      <c r="H523" s="221"/>
    </row>
    <row r="524" spans="1:8">
      <c r="B524" s="330"/>
      <c r="C524" s="220"/>
      <c r="D524" s="221"/>
      <c r="E524" s="221"/>
      <c r="F524" s="221"/>
      <c r="G524" s="221"/>
      <c r="H524" s="221"/>
    </row>
    <row r="525" spans="1:8" s="102" customFormat="1">
      <c r="A525" s="161"/>
      <c r="B525" s="275" t="s">
        <v>682</v>
      </c>
      <c r="C525" s="276"/>
      <c r="D525" s="276"/>
      <c r="E525" s="276"/>
      <c r="F525" s="275" t="s">
        <v>684</v>
      </c>
      <c r="G525" s="276"/>
      <c r="H525" s="276"/>
    </row>
    <row r="526" spans="1:8" s="102" customFormat="1">
      <c r="A526" s="161"/>
      <c r="B526" s="456" t="s">
        <v>1159</v>
      </c>
      <c r="C526" s="456"/>
      <c r="D526" s="456"/>
      <c r="E526" s="456"/>
      <c r="F526" s="456"/>
      <c r="G526" s="456"/>
      <c r="H526" s="456"/>
    </row>
    <row r="527" spans="1:8" s="102" customFormat="1">
      <c r="A527" s="161"/>
      <c r="B527" s="274" t="s">
        <v>1160</v>
      </c>
      <c r="C527" s="329"/>
      <c r="D527" s="329"/>
      <c r="E527" s="329"/>
      <c r="F527" s="329"/>
      <c r="G527" s="329"/>
      <c r="H527" s="329"/>
    </row>
    <row r="528" spans="1:8" s="102" customFormat="1">
      <c r="A528" s="161"/>
      <c r="B528" s="274" t="s">
        <v>1161</v>
      </c>
      <c r="C528" s="329"/>
      <c r="D528" s="329"/>
      <c r="E528" s="329"/>
      <c r="F528" s="329"/>
      <c r="G528" s="329"/>
      <c r="H528" s="329"/>
    </row>
    <row r="529" spans="1:8" s="102" customFormat="1">
      <c r="A529" s="161"/>
      <c r="B529" s="450" t="s">
        <v>1162</v>
      </c>
      <c r="C529" s="450"/>
      <c r="D529" s="450"/>
      <c r="E529" s="450"/>
      <c r="F529" s="450"/>
      <c r="G529" s="450"/>
      <c r="H529" s="450"/>
    </row>
    <row r="530" spans="1:8" s="102" customFormat="1">
      <c r="A530" s="161"/>
      <c r="B530" s="328" t="s">
        <v>1163</v>
      </c>
      <c r="C530" s="327"/>
      <c r="D530" s="327"/>
      <c r="E530" s="327"/>
      <c r="F530" s="327"/>
      <c r="G530" s="327"/>
      <c r="H530" s="327"/>
    </row>
    <row r="531" spans="1:8" s="102" customFormat="1">
      <c r="A531" s="161"/>
      <c r="B531" s="328" t="s">
        <v>1164</v>
      </c>
      <c r="C531" s="327"/>
      <c r="D531" s="327"/>
      <c r="E531" s="327"/>
      <c r="F531" s="327"/>
      <c r="G531" s="327"/>
      <c r="H531" s="327"/>
    </row>
    <row r="532" spans="1:8" s="102" customFormat="1">
      <c r="A532" s="161"/>
      <c r="B532" s="328" t="s">
        <v>1165</v>
      </c>
      <c r="C532" s="327"/>
      <c r="D532" s="327"/>
      <c r="E532" s="327"/>
      <c r="F532" s="327"/>
      <c r="G532" s="327"/>
      <c r="H532" s="327"/>
    </row>
    <row r="533" spans="1:8" s="102" customFormat="1" ht="25.5" customHeight="1">
      <c r="A533" s="161"/>
      <c r="B533" s="272" t="s">
        <v>675</v>
      </c>
      <c r="C533" s="273"/>
      <c r="D533" s="274"/>
      <c r="E533" s="274"/>
      <c r="F533" s="274"/>
      <c r="G533" s="274"/>
      <c r="H533" s="274"/>
    </row>
    <row r="534" spans="1:8" s="102" customFormat="1">
      <c r="A534" s="161"/>
      <c r="B534" s="272" t="s">
        <v>676</v>
      </c>
      <c r="C534" s="441">
        <f>E541</f>
        <v>97800</v>
      </c>
      <c r="D534" s="441"/>
      <c r="E534" s="272" t="s">
        <v>509</v>
      </c>
      <c r="F534" s="274"/>
      <c r="G534" s="274"/>
      <c r="H534" s="274"/>
    </row>
    <row r="535" spans="1:8" s="102" customFormat="1">
      <c r="A535" s="161"/>
      <c r="B535" s="452" t="s">
        <v>513</v>
      </c>
      <c r="C535" s="453" t="s">
        <v>514</v>
      </c>
      <c r="D535" s="454"/>
      <c r="E535" s="454"/>
      <c r="F535" s="454"/>
      <c r="G535" s="454"/>
      <c r="H535" s="455"/>
    </row>
    <row r="536" spans="1:8" s="102" customFormat="1">
      <c r="A536" s="161"/>
      <c r="B536" s="452"/>
      <c r="C536" s="261" t="s">
        <v>464</v>
      </c>
      <c r="D536" s="278" t="s">
        <v>503</v>
      </c>
      <c r="E536" s="278" t="s">
        <v>504</v>
      </c>
      <c r="F536" s="279" t="s">
        <v>505</v>
      </c>
      <c r="G536" s="279" t="s">
        <v>506</v>
      </c>
      <c r="H536" s="279" t="s">
        <v>507</v>
      </c>
    </row>
    <row r="537" spans="1:8" s="102" customFormat="1">
      <c r="A537" s="161"/>
      <c r="B537" s="389" t="s">
        <v>1166</v>
      </c>
      <c r="C537" s="390"/>
      <c r="D537" s="375"/>
      <c r="E537" s="391"/>
      <c r="F537" s="391"/>
      <c r="G537" s="391"/>
      <c r="H537" s="391"/>
    </row>
    <row r="538" spans="1:8" s="102" customFormat="1">
      <c r="A538" s="161"/>
      <c r="B538" s="392" t="s">
        <v>1167</v>
      </c>
      <c r="C538" s="288" t="s">
        <v>469</v>
      </c>
      <c r="D538" s="281"/>
      <c r="E538" s="388">
        <v>96</v>
      </c>
      <c r="F538" s="388"/>
      <c r="G538" s="388"/>
      <c r="H538" s="388"/>
    </row>
    <row r="539" spans="1:8" s="102" customFormat="1">
      <c r="A539" s="161"/>
      <c r="B539" s="389" t="s">
        <v>1166</v>
      </c>
      <c r="C539" s="390"/>
      <c r="D539" s="375"/>
      <c r="E539" s="375"/>
      <c r="F539" s="375"/>
      <c r="G539" s="375"/>
      <c r="H539" s="375"/>
    </row>
    <row r="540" spans="1:8" s="102" customFormat="1">
      <c r="A540" s="161"/>
      <c r="B540" s="392" t="s">
        <v>1168</v>
      </c>
      <c r="C540" s="288" t="s">
        <v>683</v>
      </c>
      <c r="D540" s="281"/>
      <c r="E540" s="281">
        <v>98</v>
      </c>
      <c r="F540" s="281"/>
      <c r="G540" s="281"/>
      <c r="H540" s="281"/>
    </row>
    <row r="541" spans="1:8" s="101" customFormat="1">
      <c r="A541" s="214"/>
      <c r="B541" s="282" t="s">
        <v>508</v>
      </c>
      <c r="C541" s="283" t="s">
        <v>509</v>
      </c>
      <c r="D541" s="269"/>
      <c r="E541" s="410">
        <f>SUM(E542:E543)</f>
        <v>97800</v>
      </c>
      <c r="F541" s="269"/>
      <c r="G541" s="269"/>
      <c r="H541" s="269"/>
    </row>
    <row r="542" spans="1:8" s="101" customFormat="1">
      <c r="A542" s="214"/>
      <c r="B542" s="282" t="s">
        <v>510</v>
      </c>
      <c r="C542" s="283" t="s">
        <v>509</v>
      </c>
      <c r="D542" s="269"/>
      <c r="E542" s="410">
        <f>สังเขป!J42</f>
        <v>97800</v>
      </c>
      <c r="F542" s="269"/>
      <c r="G542" s="269"/>
      <c r="H542" s="269"/>
    </row>
    <row r="543" spans="1:8" s="101" customFormat="1">
      <c r="A543" s="214"/>
      <c r="B543" s="282" t="s">
        <v>511</v>
      </c>
      <c r="C543" s="283" t="s">
        <v>509</v>
      </c>
      <c r="D543" s="269"/>
      <c r="E543" s="269"/>
      <c r="F543" s="269"/>
      <c r="G543" s="269"/>
      <c r="H543" s="269"/>
    </row>
    <row r="544" spans="1:8" s="101" customFormat="1">
      <c r="A544" s="214"/>
      <c r="B544" s="297"/>
      <c r="C544" s="298"/>
      <c r="D544" s="270"/>
      <c r="E544" s="270"/>
      <c r="F544" s="270"/>
      <c r="G544" s="270"/>
      <c r="H544" s="270"/>
    </row>
    <row r="545" spans="1:8" s="101" customFormat="1">
      <c r="A545" s="214"/>
      <c r="B545" s="297"/>
      <c r="C545" s="298"/>
      <c r="D545" s="270"/>
      <c r="E545" s="270"/>
      <c r="F545" s="270"/>
      <c r="G545" s="270"/>
      <c r="H545" s="270"/>
    </row>
    <row r="546" spans="1:8">
      <c r="B546" s="284" t="s">
        <v>642</v>
      </c>
      <c r="C546" s="285"/>
      <c r="D546" s="286"/>
      <c r="E546" s="286"/>
      <c r="F546" s="286"/>
      <c r="G546" s="286"/>
      <c r="H546" s="286"/>
    </row>
    <row r="547" spans="1:8">
      <c r="B547" s="433" t="s">
        <v>1169</v>
      </c>
      <c r="C547" s="433"/>
      <c r="D547" s="433"/>
      <c r="E547" s="433"/>
      <c r="F547" s="433"/>
      <c r="G547" s="433"/>
      <c r="H547" s="433"/>
    </row>
    <row r="548" spans="1:8">
      <c r="B548" s="394" t="s">
        <v>1170</v>
      </c>
      <c r="C548" s="393"/>
      <c r="D548" s="393"/>
      <c r="E548" s="393"/>
      <c r="F548" s="393"/>
      <c r="G548" s="393"/>
      <c r="H548" s="393"/>
    </row>
    <row r="549" spans="1:8">
      <c r="B549" s="394" t="s">
        <v>1343</v>
      </c>
      <c r="C549" s="393"/>
      <c r="D549" s="393"/>
      <c r="E549" s="393"/>
      <c r="F549" s="393"/>
      <c r="G549" s="393"/>
      <c r="H549" s="393"/>
    </row>
    <row r="550" spans="1:8">
      <c r="B550" s="450" t="s">
        <v>1171</v>
      </c>
      <c r="C550" s="450"/>
      <c r="D550" s="450"/>
      <c r="E550" s="450"/>
      <c r="F550" s="450"/>
      <c r="G550" s="450"/>
      <c r="H550" s="450"/>
    </row>
    <row r="551" spans="1:8" ht="25.35" customHeight="1">
      <c r="B551" s="328" t="s">
        <v>1172</v>
      </c>
      <c r="C551" s="277"/>
      <c r="D551" s="277"/>
      <c r="E551" s="277"/>
      <c r="F551" s="277"/>
      <c r="G551" s="277"/>
      <c r="H551" s="277"/>
    </row>
    <row r="552" spans="1:8" ht="25.35" customHeight="1">
      <c r="B552" s="327" t="s">
        <v>1173</v>
      </c>
      <c r="C552" s="327"/>
      <c r="D552" s="327"/>
      <c r="E552" s="327"/>
      <c r="F552" s="327"/>
      <c r="G552" s="327"/>
      <c r="H552" s="327"/>
    </row>
    <row r="553" spans="1:8">
      <c r="B553" s="452" t="s">
        <v>513</v>
      </c>
      <c r="C553" s="457" t="s">
        <v>514</v>
      </c>
      <c r="D553" s="457"/>
      <c r="E553" s="457"/>
      <c r="F553" s="457"/>
      <c r="G553" s="457"/>
      <c r="H553" s="457"/>
    </row>
    <row r="554" spans="1:8">
      <c r="B554" s="452"/>
      <c r="C554" s="261" t="s">
        <v>464</v>
      </c>
      <c r="D554" s="287" t="s">
        <v>503</v>
      </c>
      <c r="E554" s="287" t="s">
        <v>504</v>
      </c>
      <c r="F554" s="288" t="s">
        <v>505</v>
      </c>
      <c r="G554" s="288" t="s">
        <v>506</v>
      </c>
      <c r="H554" s="288" t="s">
        <v>507</v>
      </c>
    </row>
    <row r="555" spans="1:8">
      <c r="B555" s="280" t="s">
        <v>685</v>
      </c>
      <c r="C555" s="261" t="s">
        <v>471</v>
      </c>
      <c r="D555" s="289">
        <v>12</v>
      </c>
      <c r="E555" s="289">
        <v>5</v>
      </c>
      <c r="F555" s="289">
        <v>5</v>
      </c>
      <c r="G555" s="289">
        <v>5</v>
      </c>
      <c r="H555" s="289">
        <v>5</v>
      </c>
    </row>
    <row r="556" spans="1:8">
      <c r="B556" s="280" t="s">
        <v>686</v>
      </c>
      <c r="C556" s="261" t="s">
        <v>471</v>
      </c>
      <c r="D556" s="289">
        <v>12</v>
      </c>
      <c r="E556" s="289">
        <v>12</v>
      </c>
      <c r="F556" s="289">
        <v>12</v>
      </c>
      <c r="G556" s="289">
        <v>12</v>
      </c>
      <c r="H556" s="289">
        <v>12</v>
      </c>
    </row>
    <row r="557" spans="1:8">
      <c r="B557" s="260" t="s">
        <v>687</v>
      </c>
      <c r="C557" s="261" t="s">
        <v>471</v>
      </c>
      <c r="D557" s="247">
        <v>200</v>
      </c>
      <c r="E557" s="247">
        <v>250</v>
      </c>
      <c r="F557" s="247">
        <v>250</v>
      </c>
      <c r="G557" s="247">
        <v>250</v>
      </c>
      <c r="H557" s="247">
        <v>250</v>
      </c>
    </row>
    <row r="558" spans="1:8">
      <c r="B558" s="260" t="s">
        <v>643</v>
      </c>
      <c r="C558" s="261" t="s">
        <v>471</v>
      </c>
      <c r="D558" s="247">
        <v>850</v>
      </c>
      <c r="E558" s="247">
        <v>800</v>
      </c>
      <c r="F558" s="247">
        <v>800</v>
      </c>
      <c r="G558" s="247">
        <v>800</v>
      </c>
      <c r="H558" s="247">
        <v>800</v>
      </c>
    </row>
    <row r="559" spans="1:8">
      <c r="B559" s="260" t="s">
        <v>644</v>
      </c>
      <c r="C559" s="261" t="s">
        <v>471</v>
      </c>
      <c r="D559" s="247">
        <v>30</v>
      </c>
      <c r="E559" s="247">
        <v>4</v>
      </c>
      <c r="F559" s="247">
        <v>4</v>
      </c>
      <c r="G559" s="247">
        <v>4</v>
      </c>
      <c r="H559" s="247">
        <v>4</v>
      </c>
    </row>
    <row r="560" spans="1:8">
      <c r="B560" s="395" t="s">
        <v>1174</v>
      </c>
      <c r="C560" s="390"/>
      <c r="D560" s="366"/>
      <c r="E560" s="366"/>
      <c r="F560" s="366"/>
      <c r="G560" s="366"/>
      <c r="H560" s="366"/>
    </row>
    <row r="561" spans="1:9">
      <c r="B561" s="396" t="s">
        <v>1175</v>
      </c>
      <c r="C561" s="288" t="s">
        <v>471</v>
      </c>
      <c r="D561" s="367">
        <v>2</v>
      </c>
      <c r="E561" s="367">
        <v>50</v>
      </c>
      <c r="F561" s="367">
        <v>50</v>
      </c>
      <c r="G561" s="367">
        <v>50</v>
      </c>
      <c r="H561" s="367">
        <v>50</v>
      </c>
    </row>
    <row r="562" spans="1:9">
      <c r="B562" s="395" t="s">
        <v>1176</v>
      </c>
      <c r="C562" s="390"/>
      <c r="D562" s="366"/>
      <c r="E562" s="366"/>
      <c r="F562" s="366"/>
      <c r="G562" s="366"/>
      <c r="H562" s="366"/>
    </row>
    <row r="563" spans="1:9">
      <c r="B563" s="397" t="s">
        <v>1177</v>
      </c>
      <c r="C563" s="279"/>
      <c r="D563" s="398"/>
      <c r="E563" s="398"/>
      <c r="F563" s="398"/>
      <c r="G563" s="398"/>
      <c r="H563" s="398"/>
    </row>
    <row r="564" spans="1:9">
      <c r="B564" s="396" t="s">
        <v>1178</v>
      </c>
      <c r="C564" s="288" t="s">
        <v>471</v>
      </c>
      <c r="D564" s="367">
        <v>96</v>
      </c>
      <c r="E564" s="367">
        <v>85</v>
      </c>
      <c r="F564" s="367">
        <v>95</v>
      </c>
      <c r="G564" s="367">
        <v>95</v>
      </c>
      <c r="H564" s="367">
        <v>95</v>
      </c>
    </row>
    <row r="565" spans="1:9">
      <c r="B565" s="215" t="s">
        <v>508</v>
      </c>
      <c r="C565" s="216" t="s">
        <v>509</v>
      </c>
      <c r="D565" s="248">
        <v>231695</v>
      </c>
      <c r="E565" s="217">
        <f>SUM(E566:E567)</f>
        <v>153900</v>
      </c>
      <c r="F565" s="249"/>
      <c r="G565" s="249"/>
      <c r="H565" s="249"/>
    </row>
    <row r="566" spans="1:9">
      <c r="B566" s="215" t="s">
        <v>510</v>
      </c>
      <c r="C566" s="216" t="s">
        <v>509</v>
      </c>
      <c r="D566" s="217">
        <v>231695</v>
      </c>
      <c r="E566" s="217">
        <f>สังเขป!J43</f>
        <v>153900</v>
      </c>
      <c r="F566" s="251"/>
      <c r="G566" s="251"/>
      <c r="H566" s="251"/>
    </row>
    <row r="567" spans="1:9">
      <c r="B567" s="215" t="s">
        <v>511</v>
      </c>
      <c r="C567" s="216" t="s">
        <v>509</v>
      </c>
      <c r="D567" s="251"/>
      <c r="E567" s="251"/>
      <c r="F567" s="251"/>
      <c r="G567" s="251"/>
      <c r="H567" s="251"/>
    </row>
    <row r="568" spans="1:9">
      <c r="B568" s="227"/>
      <c r="C568" s="228"/>
      <c r="D568" s="252"/>
      <c r="E568" s="252"/>
      <c r="F568" s="252"/>
      <c r="G568" s="252"/>
      <c r="H568" s="252"/>
    </row>
    <row r="569" spans="1:9" s="102" customFormat="1">
      <c r="A569" s="161"/>
      <c r="B569" s="275" t="s">
        <v>681</v>
      </c>
      <c r="C569" s="276"/>
      <c r="D569" s="276"/>
      <c r="E569" s="276"/>
      <c r="F569" s="275" t="s">
        <v>689</v>
      </c>
      <c r="G569" s="276"/>
      <c r="H569" s="276"/>
    </row>
    <row r="570" spans="1:9" s="102" customFormat="1">
      <c r="A570" s="161"/>
      <c r="B570" s="450" t="s">
        <v>1179</v>
      </c>
      <c r="C570" s="451"/>
      <c r="D570" s="451"/>
      <c r="E570" s="451"/>
      <c r="F570" s="451"/>
      <c r="G570" s="451"/>
      <c r="H570" s="451"/>
      <c r="I570" s="103"/>
    </row>
    <row r="571" spans="1:9" s="102" customFormat="1">
      <c r="A571" s="161"/>
      <c r="B571" s="328" t="s">
        <v>1180</v>
      </c>
      <c r="C571" s="328"/>
      <c r="D571" s="328"/>
      <c r="E571" s="328"/>
      <c r="F571" s="328"/>
      <c r="G571" s="328"/>
      <c r="H571" s="328"/>
      <c r="I571" s="103"/>
    </row>
    <row r="572" spans="1:9" s="102" customFormat="1">
      <c r="A572" s="161"/>
      <c r="B572" s="328" t="s">
        <v>1181</v>
      </c>
      <c r="C572" s="328"/>
      <c r="D572" s="328"/>
      <c r="E572" s="328"/>
      <c r="F572" s="328"/>
      <c r="G572" s="328"/>
      <c r="H572" s="328"/>
      <c r="I572" s="103"/>
    </row>
    <row r="573" spans="1:9" s="102" customFormat="1" ht="21" customHeight="1">
      <c r="A573" s="161"/>
      <c r="B573" s="450" t="s">
        <v>871</v>
      </c>
      <c r="C573" s="450"/>
      <c r="D573" s="450"/>
      <c r="E573" s="450"/>
      <c r="F573" s="450"/>
      <c r="G573" s="450"/>
      <c r="H573" s="450"/>
    </row>
    <row r="574" spans="1:9" s="102" customFormat="1" ht="21" customHeight="1">
      <c r="A574" s="161"/>
      <c r="B574" s="272" t="s">
        <v>675</v>
      </c>
      <c r="C574" s="273"/>
      <c r="D574" s="274"/>
      <c r="E574" s="274"/>
      <c r="F574" s="274"/>
      <c r="G574" s="274"/>
      <c r="H574" s="274"/>
    </row>
    <row r="575" spans="1:9" s="102" customFormat="1" ht="21" customHeight="1">
      <c r="A575" s="161"/>
      <c r="B575" s="272" t="s">
        <v>676</v>
      </c>
      <c r="C575" s="441">
        <f>E579</f>
        <v>100000</v>
      </c>
      <c r="D575" s="441"/>
      <c r="E575" s="272" t="s">
        <v>509</v>
      </c>
      <c r="F575" s="274"/>
      <c r="G575" s="274"/>
      <c r="H575" s="274"/>
    </row>
    <row r="576" spans="1:9" s="102" customFormat="1">
      <c r="A576" s="161"/>
      <c r="B576" s="452" t="s">
        <v>513</v>
      </c>
      <c r="C576" s="453" t="s">
        <v>514</v>
      </c>
      <c r="D576" s="454"/>
      <c r="E576" s="454"/>
      <c r="F576" s="454"/>
      <c r="G576" s="454"/>
      <c r="H576" s="455"/>
    </row>
    <row r="577" spans="1:8" s="102" customFormat="1">
      <c r="A577" s="161"/>
      <c r="B577" s="452"/>
      <c r="C577" s="261" t="s">
        <v>464</v>
      </c>
      <c r="D577" s="287" t="s">
        <v>503</v>
      </c>
      <c r="E577" s="287" t="s">
        <v>504</v>
      </c>
      <c r="F577" s="288" t="s">
        <v>505</v>
      </c>
      <c r="G577" s="288" t="s">
        <v>506</v>
      </c>
      <c r="H577" s="288" t="s">
        <v>507</v>
      </c>
    </row>
    <row r="578" spans="1:8" s="102" customFormat="1" ht="21" customHeight="1">
      <c r="A578" s="161"/>
      <c r="B578" s="280" t="s">
        <v>688</v>
      </c>
      <c r="C578" s="261" t="s">
        <v>469</v>
      </c>
      <c r="D578" s="107"/>
      <c r="E578" s="107">
        <v>60</v>
      </c>
      <c r="F578" s="107"/>
      <c r="G578" s="107"/>
      <c r="H578" s="107"/>
    </row>
    <row r="579" spans="1:8" s="101" customFormat="1" ht="21" customHeight="1">
      <c r="A579" s="214"/>
      <c r="B579" s="282" t="s">
        <v>508</v>
      </c>
      <c r="C579" s="283" t="s">
        <v>509</v>
      </c>
      <c r="D579" s="269"/>
      <c r="E579" s="410">
        <f>SUM(E580:E581)</f>
        <v>100000</v>
      </c>
      <c r="F579" s="269"/>
      <c r="G579" s="269"/>
      <c r="H579" s="269"/>
    </row>
    <row r="580" spans="1:8" s="101" customFormat="1" ht="21" customHeight="1">
      <c r="A580" s="214"/>
      <c r="B580" s="282" t="s">
        <v>510</v>
      </c>
      <c r="C580" s="283" t="s">
        <v>509</v>
      </c>
      <c r="D580" s="269"/>
      <c r="E580" s="410">
        <f>สังเขป!J44</f>
        <v>100000</v>
      </c>
      <c r="F580" s="269"/>
      <c r="G580" s="269"/>
      <c r="H580" s="269"/>
    </row>
    <row r="581" spans="1:8" s="101" customFormat="1" ht="21" customHeight="1">
      <c r="A581" s="214"/>
      <c r="B581" s="282" t="s">
        <v>511</v>
      </c>
      <c r="C581" s="283" t="s">
        <v>509</v>
      </c>
      <c r="D581" s="269"/>
      <c r="E581" s="269"/>
      <c r="F581" s="269"/>
      <c r="G581" s="269"/>
      <c r="H581" s="269"/>
    </row>
    <row r="582" spans="1:8" s="101" customFormat="1" ht="21" customHeight="1">
      <c r="A582" s="214"/>
      <c r="B582" s="297"/>
      <c r="C582" s="298"/>
      <c r="D582" s="270"/>
      <c r="E582" s="270"/>
      <c r="F582" s="270"/>
      <c r="G582" s="270"/>
      <c r="H582" s="270"/>
    </row>
    <row r="583" spans="1:8" s="101" customFormat="1" ht="21" customHeight="1">
      <c r="A583" s="214"/>
      <c r="B583" s="297"/>
      <c r="C583" s="298"/>
      <c r="D583" s="270"/>
      <c r="E583" s="270"/>
      <c r="F583" s="270"/>
      <c r="G583" s="270"/>
      <c r="H583" s="270"/>
    </row>
    <row r="584" spans="1:8">
      <c r="B584" s="210" t="s">
        <v>645</v>
      </c>
      <c r="C584" s="211"/>
      <c r="D584" s="212"/>
      <c r="E584" s="212"/>
      <c r="F584" s="212"/>
      <c r="G584" s="212"/>
      <c r="H584" s="212"/>
    </row>
    <row r="585" spans="1:8">
      <c r="B585" s="434" t="s">
        <v>1184</v>
      </c>
      <c r="C585" s="434"/>
      <c r="D585" s="434"/>
      <c r="E585" s="434"/>
      <c r="F585" s="434"/>
      <c r="G585" s="434"/>
      <c r="H585" s="434"/>
    </row>
    <row r="586" spans="1:8">
      <c r="B586" s="351" t="s">
        <v>1185</v>
      </c>
      <c r="C586" s="350"/>
      <c r="D586" s="350"/>
      <c r="E586" s="350"/>
      <c r="F586" s="350"/>
      <c r="G586" s="350"/>
      <c r="H586" s="350"/>
    </row>
    <row r="587" spans="1:8">
      <c r="B587" s="351" t="s">
        <v>1186</v>
      </c>
      <c r="C587" s="350"/>
      <c r="D587" s="350"/>
      <c r="E587" s="350"/>
      <c r="F587" s="350"/>
      <c r="G587" s="350"/>
      <c r="H587" s="350"/>
    </row>
    <row r="588" spans="1:8">
      <c r="B588" s="425" t="s">
        <v>1182</v>
      </c>
      <c r="C588" s="425"/>
      <c r="D588" s="425"/>
      <c r="E588" s="425"/>
      <c r="F588" s="425"/>
      <c r="G588" s="425"/>
      <c r="H588" s="425"/>
    </row>
    <row r="589" spans="1:8" ht="25.35" customHeight="1">
      <c r="B589" s="365" t="s">
        <v>1183</v>
      </c>
      <c r="C589" s="190"/>
      <c r="D589" s="190"/>
      <c r="E589" s="190"/>
      <c r="F589" s="190"/>
      <c r="G589" s="190"/>
      <c r="H589" s="190"/>
    </row>
    <row r="590" spans="1:8">
      <c r="B590" s="429" t="s">
        <v>513</v>
      </c>
      <c r="C590" s="430" t="s">
        <v>514</v>
      </c>
      <c r="D590" s="430"/>
      <c r="E590" s="430"/>
      <c r="F590" s="430"/>
      <c r="G590" s="430"/>
      <c r="H590" s="430"/>
    </row>
    <row r="591" spans="1:8">
      <c r="B591" s="429"/>
      <c r="C591" s="106" t="s">
        <v>464</v>
      </c>
      <c r="D591" s="199" t="s">
        <v>503</v>
      </c>
      <c r="E591" s="199" t="s">
        <v>504</v>
      </c>
      <c r="F591" s="200" t="s">
        <v>505</v>
      </c>
      <c r="G591" s="200" t="s">
        <v>506</v>
      </c>
      <c r="H591" s="200" t="s">
        <v>507</v>
      </c>
    </row>
    <row r="592" spans="1:8">
      <c r="B592" s="232" t="s">
        <v>646</v>
      </c>
      <c r="C592" s="106" t="s">
        <v>466</v>
      </c>
      <c r="D592" s="213">
        <v>10</v>
      </c>
      <c r="E592" s="213">
        <v>8</v>
      </c>
      <c r="F592" s="213">
        <v>7</v>
      </c>
      <c r="G592" s="213">
        <v>6</v>
      </c>
      <c r="H592" s="213">
        <v>7</v>
      </c>
    </row>
    <row r="593" spans="2:8">
      <c r="B593" s="363" t="s">
        <v>1187</v>
      </c>
      <c r="C593" s="331"/>
      <c r="D593" s="353"/>
      <c r="E593" s="353"/>
      <c r="F593" s="353"/>
      <c r="G593" s="353"/>
      <c r="H593" s="353"/>
    </row>
    <row r="594" spans="2:8">
      <c r="B594" s="362" t="s">
        <v>650</v>
      </c>
      <c r="C594" s="332" t="s">
        <v>471</v>
      </c>
      <c r="D594" s="264">
        <v>12</v>
      </c>
      <c r="E594" s="264">
        <v>12</v>
      </c>
      <c r="F594" s="264">
        <v>12</v>
      </c>
      <c r="G594" s="264">
        <v>12</v>
      </c>
      <c r="H594" s="264">
        <v>12</v>
      </c>
    </row>
    <row r="595" spans="2:8">
      <c r="B595" s="105" t="s">
        <v>647</v>
      </c>
      <c r="C595" s="106" t="s">
        <v>648</v>
      </c>
      <c r="D595" s="213">
        <v>12</v>
      </c>
      <c r="E595" s="213">
        <v>12</v>
      </c>
      <c r="F595" s="213">
        <v>12</v>
      </c>
      <c r="G595" s="213">
        <v>12</v>
      </c>
      <c r="H595" s="213">
        <v>12</v>
      </c>
    </row>
    <row r="596" spans="2:8">
      <c r="B596" s="105" t="s">
        <v>649</v>
      </c>
      <c r="C596" s="106" t="s">
        <v>526</v>
      </c>
      <c r="D596" s="213">
        <v>9500</v>
      </c>
      <c r="E596" s="213">
        <v>9390</v>
      </c>
      <c r="F596" s="213">
        <v>9280</v>
      </c>
      <c r="G596" s="213">
        <v>9170</v>
      </c>
      <c r="H596" s="213">
        <v>9020</v>
      </c>
    </row>
    <row r="597" spans="2:8">
      <c r="B597" s="105" t="s">
        <v>650</v>
      </c>
      <c r="C597" s="106" t="s">
        <v>471</v>
      </c>
      <c r="D597" s="213">
        <v>200</v>
      </c>
      <c r="E597" s="213">
        <v>200</v>
      </c>
      <c r="F597" s="213">
        <v>200</v>
      </c>
      <c r="G597" s="213">
        <v>200</v>
      </c>
      <c r="H597" s="213">
        <v>200</v>
      </c>
    </row>
    <row r="598" spans="2:8">
      <c r="B598" s="215" t="s">
        <v>508</v>
      </c>
      <c r="C598" s="216" t="s">
        <v>509</v>
      </c>
      <c r="D598" s="248">
        <v>9369360</v>
      </c>
      <c r="E598" s="217">
        <f>SUM(E599:E600)</f>
        <v>1025500</v>
      </c>
      <c r="F598" s="249"/>
      <c r="G598" s="249"/>
      <c r="H598" s="249"/>
    </row>
    <row r="599" spans="2:8">
      <c r="B599" s="215" t="s">
        <v>510</v>
      </c>
      <c r="C599" s="216" t="s">
        <v>509</v>
      </c>
      <c r="D599" s="217">
        <v>9369360</v>
      </c>
      <c r="E599" s="217">
        <f>สังเขป!J45</f>
        <v>1025500</v>
      </c>
      <c r="F599" s="251"/>
      <c r="G599" s="251"/>
      <c r="H599" s="251"/>
    </row>
    <row r="600" spans="2:8">
      <c r="B600" s="215" t="s">
        <v>511</v>
      </c>
      <c r="C600" s="216" t="s">
        <v>509</v>
      </c>
      <c r="D600" s="251"/>
      <c r="E600" s="251"/>
      <c r="F600" s="251"/>
      <c r="G600" s="251"/>
      <c r="H600" s="251"/>
    </row>
    <row r="601" spans="2:8">
      <c r="B601" s="227"/>
      <c r="C601" s="228"/>
      <c r="D601" s="252"/>
      <c r="E601" s="252"/>
      <c r="F601" s="252"/>
      <c r="G601" s="252"/>
      <c r="H601" s="252"/>
    </row>
    <row r="602" spans="2:8">
      <c r="B602" s="227"/>
      <c r="C602" s="228"/>
      <c r="D602" s="252"/>
      <c r="E602" s="252"/>
      <c r="F602" s="252"/>
      <c r="G602" s="252"/>
      <c r="H602" s="252"/>
    </row>
    <row r="603" spans="2:8">
      <c r="B603" s="227"/>
      <c r="C603" s="228"/>
      <c r="D603" s="252"/>
      <c r="E603" s="252"/>
      <c r="F603" s="252"/>
      <c r="G603" s="252"/>
      <c r="H603" s="252"/>
    </row>
    <row r="604" spans="2:8">
      <c r="B604" s="227"/>
      <c r="C604" s="228"/>
      <c r="D604" s="252"/>
      <c r="E604" s="252"/>
      <c r="F604" s="252"/>
      <c r="G604" s="252"/>
      <c r="H604" s="252"/>
    </row>
    <row r="605" spans="2:8">
      <c r="B605" s="227"/>
      <c r="C605" s="228"/>
      <c r="D605" s="252"/>
      <c r="E605" s="252"/>
      <c r="F605" s="252"/>
      <c r="G605" s="252"/>
      <c r="H605" s="252"/>
    </row>
    <row r="606" spans="2:8">
      <c r="B606" s="227"/>
      <c r="C606" s="228"/>
      <c r="D606" s="252"/>
      <c r="E606" s="252"/>
      <c r="F606" s="252"/>
      <c r="G606" s="252"/>
      <c r="H606" s="252"/>
    </row>
    <row r="607" spans="2:8">
      <c r="B607" s="227"/>
      <c r="C607" s="228"/>
      <c r="D607" s="252"/>
      <c r="E607" s="252"/>
      <c r="F607" s="252"/>
      <c r="G607" s="252"/>
      <c r="H607" s="252"/>
    </row>
    <row r="608" spans="2:8">
      <c r="B608" s="227"/>
      <c r="C608" s="228"/>
      <c r="D608" s="252"/>
      <c r="E608" s="252"/>
      <c r="F608" s="252"/>
      <c r="G608" s="252"/>
      <c r="H608" s="252"/>
    </row>
    <row r="609" spans="2:8">
      <c r="B609" s="227"/>
      <c r="C609" s="228"/>
      <c r="D609" s="252"/>
      <c r="E609" s="252"/>
      <c r="F609" s="252"/>
      <c r="G609" s="252"/>
      <c r="H609" s="252"/>
    </row>
    <row r="610" spans="2:8">
      <c r="B610" s="227"/>
      <c r="C610" s="228"/>
      <c r="D610" s="252"/>
      <c r="E610" s="252"/>
      <c r="F610" s="252"/>
      <c r="G610" s="252"/>
      <c r="H610" s="252"/>
    </row>
    <row r="611" spans="2:8">
      <c r="B611" s="227"/>
      <c r="C611" s="228"/>
      <c r="D611" s="252"/>
      <c r="E611" s="252"/>
      <c r="F611" s="252"/>
      <c r="G611" s="252"/>
      <c r="H611" s="252"/>
    </row>
    <row r="612" spans="2:8">
      <c r="B612" s="227"/>
      <c r="C612" s="228"/>
      <c r="D612" s="252"/>
      <c r="E612" s="252"/>
      <c r="F612" s="252"/>
      <c r="G612" s="252"/>
      <c r="H612" s="252"/>
    </row>
    <row r="613" spans="2:8">
      <c r="B613" s="227"/>
      <c r="C613" s="228"/>
      <c r="D613" s="252"/>
      <c r="E613" s="252"/>
      <c r="F613" s="252"/>
      <c r="G613" s="252"/>
      <c r="H613" s="252"/>
    </row>
    <row r="614" spans="2:8">
      <c r="B614" s="210" t="s">
        <v>651</v>
      </c>
      <c r="C614" s="211"/>
      <c r="D614" s="212"/>
      <c r="E614" s="212"/>
      <c r="F614" s="212"/>
      <c r="G614" s="212"/>
      <c r="H614" s="212"/>
    </row>
    <row r="615" spans="2:8">
      <c r="B615" s="431" t="s">
        <v>1188</v>
      </c>
      <c r="C615" s="431"/>
      <c r="D615" s="431"/>
      <c r="E615" s="431"/>
      <c r="F615" s="431"/>
      <c r="G615" s="431"/>
      <c r="H615" s="431"/>
    </row>
    <row r="616" spans="2:8">
      <c r="B616" s="351" t="s">
        <v>1189</v>
      </c>
      <c r="C616" s="350"/>
      <c r="D616" s="350"/>
      <c r="E616" s="350"/>
      <c r="F616" s="350"/>
      <c r="G616" s="350"/>
      <c r="H616" s="350"/>
    </row>
    <row r="617" spans="2:8">
      <c r="B617" s="351" t="s">
        <v>1190</v>
      </c>
      <c r="C617" s="350"/>
      <c r="D617" s="350"/>
      <c r="E617" s="350"/>
      <c r="F617" s="350"/>
      <c r="G617" s="350"/>
      <c r="H617" s="350"/>
    </row>
    <row r="618" spans="2:8">
      <c r="B618" s="351" t="s">
        <v>1191</v>
      </c>
      <c r="C618" s="350"/>
      <c r="D618" s="350"/>
      <c r="E618" s="350"/>
      <c r="F618" s="350"/>
      <c r="G618" s="350"/>
      <c r="H618" s="350"/>
    </row>
    <row r="619" spans="2:8">
      <c r="B619" s="351" t="s">
        <v>1192</v>
      </c>
      <c r="C619" s="350"/>
      <c r="D619" s="350"/>
      <c r="E619" s="350"/>
      <c r="F619" s="350"/>
      <c r="G619" s="350"/>
      <c r="H619" s="350"/>
    </row>
    <row r="620" spans="2:8" ht="25.35" customHeight="1">
      <c r="B620" s="432" t="s">
        <v>872</v>
      </c>
      <c r="C620" s="425"/>
      <c r="D620" s="425"/>
      <c r="E620" s="425"/>
      <c r="F620" s="425"/>
      <c r="G620" s="425"/>
      <c r="H620" s="425"/>
    </row>
    <row r="621" spans="2:8">
      <c r="B621" s="429" t="s">
        <v>513</v>
      </c>
      <c r="C621" s="430" t="s">
        <v>514</v>
      </c>
      <c r="D621" s="430"/>
      <c r="E621" s="430"/>
      <c r="F621" s="430"/>
      <c r="G621" s="430"/>
      <c r="H621" s="430"/>
    </row>
    <row r="622" spans="2:8">
      <c r="B622" s="429"/>
      <c r="C622" s="106" t="s">
        <v>464</v>
      </c>
      <c r="D622" s="199" t="s">
        <v>503</v>
      </c>
      <c r="E622" s="199" t="s">
        <v>504</v>
      </c>
      <c r="F622" s="200" t="s">
        <v>505</v>
      </c>
      <c r="G622" s="200" t="s">
        <v>506</v>
      </c>
      <c r="H622" s="200" t="s">
        <v>507</v>
      </c>
    </row>
    <row r="623" spans="2:8">
      <c r="B623" s="105" t="s">
        <v>652</v>
      </c>
      <c r="C623" s="106" t="s">
        <v>526</v>
      </c>
      <c r="D623" s="213">
        <v>8500</v>
      </c>
      <c r="E623" s="213">
        <v>8430</v>
      </c>
      <c r="F623" s="213">
        <v>8324</v>
      </c>
      <c r="G623" s="213">
        <v>8275</v>
      </c>
      <c r="H623" s="213">
        <v>8115</v>
      </c>
    </row>
    <row r="624" spans="2:8">
      <c r="B624" s="105" t="s">
        <v>653</v>
      </c>
      <c r="C624" s="106" t="s">
        <v>526</v>
      </c>
      <c r="D624" s="213">
        <v>1300</v>
      </c>
      <c r="E624" s="213">
        <v>1290</v>
      </c>
      <c r="F624" s="213">
        <v>1280</v>
      </c>
      <c r="G624" s="213">
        <v>1270</v>
      </c>
      <c r="H624" s="213">
        <v>1211</v>
      </c>
    </row>
    <row r="625" spans="2:8">
      <c r="B625" s="105" t="s">
        <v>654</v>
      </c>
      <c r="C625" s="106" t="s">
        <v>526</v>
      </c>
      <c r="D625" s="213">
        <v>1106</v>
      </c>
      <c r="E625" s="213">
        <v>1040</v>
      </c>
      <c r="F625" s="213">
        <v>1100</v>
      </c>
      <c r="G625" s="213">
        <v>1100</v>
      </c>
      <c r="H625" s="213">
        <v>1090</v>
      </c>
    </row>
    <row r="626" spans="2:8">
      <c r="B626" s="105" t="s">
        <v>655</v>
      </c>
      <c r="C626" s="106" t="s">
        <v>526</v>
      </c>
      <c r="D626" s="213">
        <v>320</v>
      </c>
      <c r="E626" s="213">
        <v>320</v>
      </c>
      <c r="F626" s="213">
        <v>320</v>
      </c>
      <c r="G626" s="213">
        <v>320</v>
      </c>
      <c r="H626" s="213">
        <v>320</v>
      </c>
    </row>
    <row r="627" spans="2:8">
      <c r="B627" s="235" t="s">
        <v>656</v>
      </c>
      <c r="C627" s="236" t="s">
        <v>657</v>
      </c>
      <c r="D627" s="237">
        <v>200</v>
      </c>
      <c r="E627" s="237">
        <v>200</v>
      </c>
      <c r="F627" s="237">
        <v>200</v>
      </c>
      <c r="G627" s="237">
        <v>200</v>
      </c>
      <c r="H627" s="237">
        <v>200</v>
      </c>
    </row>
    <row r="628" spans="2:8">
      <c r="B628" s="235" t="s">
        <v>658</v>
      </c>
      <c r="C628" s="236" t="s">
        <v>657</v>
      </c>
      <c r="D628" s="237">
        <v>200</v>
      </c>
      <c r="E628" s="237">
        <v>200</v>
      </c>
      <c r="F628" s="237">
        <v>200</v>
      </c>
      <c r="G628" s="237">
        <v>200</v>
      </c>
      <c r="H628" s="237">
        <v>200</v>
      </c>
    </row>
    <row r="629" spans="2:8">
      <c r="B629" s="105" t="s">
        <v>659</v>
      </c>
      <c r="C629" s="106" t="s">
        <v>660</v>
      </c>
      <c r="D629" s="213">
        <v>51</v>
      </c>
      <c r="E629" s="213">
        <v>52</v>
      </c>
      <c r="F629" s="213">
        <v>52</v>
      </c>
      <c r="G629" s="213">
        <v>53</v>
      </c>
      <c r="H629" s="213">
        <v>53</v>
      </c>
    </row>
    <row r="630" spans="2:8">
      <c r="B630" s="105" t="s">
        <v>661</v>
      </c>
      <c r="C630" s="106" t="s">
        <v>519</v>
      </c>
      <c r="D630" s="213">
        <v>27184</v>
      </c>
      <c r="E630" s="213">
        <v>27184</v>
      </c>
      <c r="F630" s="213">
        <v>27184</v>
      </c>
      <c r="G630" s="213">
        <v>27184</v>
      </c>
      <c r="H630" s="213">
        <v>27184</v>
      </c>
    </row>
    <row r="631" spans="2:8">
      <c r="B631" s="215" t="s">
        <v>508</v>
      </c>
      <c r="C631" s="216" t="s">
        <v>509</v>
      </c>
      <c r="D631" s="368">
        <v>87455340</v>
      </c>
      <c r="E631" s="369">
        <f>SUM(E632:E633)</f>
        <v>87796700</v>
      </c>
      <c r="F631" s="290">
        <f>SUM(F632:F633)</f>
        <v>0</v>
      </c>
      <c r="G631" s="290">
        <f>SUM(G632:G633)</f>
        <v>0</v>
      </c>
      <c r="H631" s="290"/>
    </row>
    <row r="632" spans="2:8">
      <c r="B632" s="215" t="s">
        <v>510</v>
      </c>
      <c r="C632" s="216" t="s">
        <v>509</v>
      </c>
      <c r="D632" s="369">
        <v>87455340</v>
      </c>
      <c r="E632" s="369">
        <f>สังเขป!J46</f>
        <v>87796700</v>
      </c>
      <c r="F632" s="251"/>
      <c r="G632" s="251"/>
      <c r="H632" s="251"/>
    </row>
    <row r="633" spans="2:8">
      <c r="B633" s="215" t="s">
        <v>511</v>
      </c>
      <c r="C633" s="216" t="s">
        <v>509</v>
      </c>
      <c r="D633" s="251"/>
      <c r="E633" s="251"/>
      <c r="F633" s="251"/>
      <c r="G633" s="251"/>
      <c r="H633" s="251"/>
    </row>
  </sheetData>
  <mergeCells count="114">
    <mergeCell ref="B446:B447"/>
    <mergeCell ref="C446:H446"/>
    <mergeCell ref="B570:H570"/>
    <mergeCell ref="B573:H573"/>
    <mergeCell ref="C575:D575"/>
    <mergeCell ref="B576:B577"/>
    <mergeCell ref="C576:H576"/>
    <mergeCell ref="B526:H526"/>
    <mergeCell ref="C534:D534"/>
    <mergeCell ref="B490:B491"/>
    <mergeCell ref="B550:H550"/>
    <mergeCell ref="B553:B554"/>
    <mergeCell ref="C553:H553"/>
    <mergeCell ref="B535:B536"/>
    <mergeCell ref="C535:H535"/>
    <mergeCell ref="B529:H529"/>
    <mergeCell ref="B160:H160"/>
    <mergeCell ref="B162:B163"/>
    <mergeCell ref="C162:H162"/>
    <mergeCell ref="B175:H175"/>
    <mergeCell ref="B177:H177"/>
    <mergeCell ref="B179:B180"/>
    <mergeCell ref="C179:H179"/>
    <mergeCell ref="B331:B332"/>
    <mergeCell ref="C331:H331"/>
    <mergeCell ref="B282:H282"/>
    <mergeCell ref="B284:H284"/>
    <mergeCell ref="B285:B286"/>
    <mergeCell ref="C285:H285"/>
    <mergeCell ref="B308:H308"/>
    <mergeCell ref="B311:H311"/>
    <mergeCell ref="A1:H1"/>
    <mergeCell ref="A2:H2"/>
    <mergeCell ref="B6:H6"/>
    <mergeCell ref="B8:B9"/>
    <mergeCell ref="C8:H8"/>
    <mergeCell ref="B16:H16"/>
    <mergeCell ref="B18:H18"/>
    <mergeCell ref="B19:B20"/>
    <mergeCell ref="C19:H19"/>
    <mergeCell ref="B46:H46"/>
    <mergeCell ref="B51:H51"/>
    <mergeCell ref="B52:B53"/>
    <mergeCell ref="C52:H52"/>
    <mergeCell ref="B68:H68"/>
    <mergeCell ref="B71:H71"/>
    <mergeCell ref="B140:B141"/>
    <mergeCell ref="C140:H140"/>
    <mergeCell ref="B158:H158"/>
    <mergeCell ref="B112:H112"/>
    <mergeCell ref="B117:H117"/>
    <mergeCell ref="B118:B119"/>
    <mergeCell ref="C118:H118"/>
    <mergeCell ref="C74:D74"/>
    <mergeCell ref="B75:B76"/>
    <mergeCell ref="C75:H75"/>
    <mergeCell ref="B91:H91"/>
    <mergeCell ref="B94:H94"/>
    <mergeCell ref="B95:B96"/>
    <mergeCell ref="C95:H95"/>
    <mergeCell ref="B135:H135"/>
    <mergeCell ref="B138:H138"/>
    <mergeCell ref="B443:H443"/>
    <mergeCell ref="C445:D445"/>
    <mergeCell ref="B189:H189"/>
    <mergeCell ref="B192:H192"/>
    <mergeCell ref="B195:H195"/>
    <mergeCell ref="B196:B197"/>
    <mergeCell ref="B239:B240"/>
    <mergeCell ref="C239:H239"/>
    <mergeCell ref="B263:H263"/>
    <mergeCell ref="B266:H266"/>
    <mergeCell ref="C196:H196"/>
    <mergeCell ref="B267:B268"/>
    <mergeCell ref="C267:H267"/>
    <mergeCell ref="B219:H219"/>
    <mergeCell ref="B221:H221"/>
    <mergeCell ref="B222:B223"/>
    <mergeCell ref="C222:H222"/>
    <mergeCell ref="B235:H235"/>
    <mergeCell ref="B238:H238"/>
    <mergeCell ref="B313:B314"/>
    <mergeCell ref="C313:H313"/>
    <mergeCell ref="B328:H328"/>
    <mergeCell ref="B330:H330"/>
    <mergeCell ref="B442:H442"/>
    <mergeCell ref="B397:H397"/>
    <mergeCell ref="B400:H400"/>
    <mergeCell ref="B402:B403"/>
    <mergeCell ref="C402:H402"/>
    <mergeCell ref="B352:H352"/>
    <mergeCell ref="B356:H356"/>
    <mergeCell ref="B357:B358"/>
    <mergeCell ref="C357:H357"/>
    <mergeCell ref="B372:H372"/>
    <mergeCell ref="B374:H374"/>
    <mergeCell ref="B376:B377"/>
    <mergeCell ref="C376:H376"/>
    <mergeCell ref="B621:B622"/>
    <mergeCell ref="C621:H621"/>
    <mergeCell ref="B457:H457"/>
    <mergeCell ref="B460:H460"/>
    <mergeCell ref="B461:B462"/>
    <mergeCell ref="C461:H461"/>
    <mergeCell ref="B482:H482"/>
    <mergeCell ref="B488:H488"/>
    <mergeCell ref="C490:H490"/>
    <mergeCell ref="B547:H547"/>
    <mergeCell ref="B585:H585"/>
    <mergeCell ref="B588:H588"/>
    <mergeCell ref="B590:B591"/>
    <mergeCell ref="C590:H590"/>
    <mergeCell ref="B615:H615"/>
    <mergeCell ref="B620:H620"/>
  </mergeCells>
  <pageMargins left="1.1811023622047245" right="0.59055118110236227" top="0.98425196850393704" bottom="0.59055118110236227" header="0.31496062992125984" footer="0.31496062992125984"/>
  <pageSetup paperSize="9" scale="70" firstPageNumber="3" orientation="portrait" useFirstPageNumber="1" r:id="rId1"/>
  <headerFooter>
    <oddHeader xml:space="preserve">&amp;C&amp;"TH SarabunPSK,ธรรมดา"&amp;16
&amp;P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BDAC-AFD9-42F7-A4C5-343D90D74627}">
  <dimension ref="A1:M1126"/>
  <sheetViews>
    <sheetView showGridLines="0" view="pageLayout" topLeftCell="A1084" zoomScale="120" zoomScaleNormal="90" zoomScaleSheetLayoutView="120" zoomScalePageLayoutView="120" workbookViewId="0">
      <selection activeCell="H1037" sqref="H1037"/>
    </sheetView>
  </sheetViews>
  <sheetFormatPr defaultColWidth="8.7109375" defaultRowHeight="24" outlineLevelRow="1"/>
  <cols>
    <col min="1" max="1" width="2.42578125" style="84" customWidth="1"/>
    <col min="2" max="2" width="3.5703125" style="84" customWidth="1"/>
    <col min="3" max="3" width="4.140625" style="84" customWidth="1"/>
    <col min="4" max="4" width="11.140625" style="84" customWidth="1"/>
    <col min="5" max="5" width="4.140625" style="84" customWidth="1"/>
    <col min="6" max="6" width="1.85546875" style="84" customWidth="1"/>
    <col min="7" max="7" width="2.42578125" style="84" customWidth="1"/>
    <col min="8" max="8" width="34" style="84" customWidth="1"/>
    <col min="9" max="9" width="2.28515625" style="84" customWidth="1"/>
    <col min="10" max="10" width="11.85546875" style="84" customWidth="1"/>
    <col min="11" max="11" width="14.140625" style="84" bestFit="1" customWidth="1"/>
    <col min="12" max="12" width="4.85546875" style="109" customWidth="1"/>
    <col min="13" max="13" width="13.140625" style="84" bestFit="1" customWidth="1"/>
    <col min="14" max="16384" width="8.7109375" style="84"/>
  </cols>
  <sheetData>
    <row r="1" spans="1:13">
      <c r="B1" s="418" t="s">
        <v>461</v>
      </c>
      <c r="C1" s="418"/>
      <c r="D1" s="461"/>
      <c r="E1" s="461"/>
      <c r="F1" s="461"/>
      <c r="G1" s="461"/>
      <c r="H1" s="461"/>
      <c r="I1" s="461"/>
      <c r="J1" s="461"/>
      <c r="K1" s="461"/>
      <c r="L1" s="461"/>
    </row>
    <row r="2" spans="1:13" ht="24" customHeight="1">
      <c r="A2" s="319" t="s">
        <v>696</v>
      </c>
      <c r="B2" s="317"/>
      <c r="C2" s="317"/>
      <c r="D2" s="317"/>
      <c r="E2" s="317"/>
      <c r="F2" s="317"/>
      <c r="G2" s="317"/>
      <c r="H2" s="317"/>
      <c r="I2" s="317"/>
      <c r="J2" s="317"/>
      <c r="K2" s="318">
        <f>J5+J40+J80+K120+J158+J199+J238+J277+J316+J355+J394+J430+J466+J503+J541+J580+J619+J655+K695+J728+J764+J801+J836+J873+J908+J944</f>
        <v>422225700</v>
      </c>
      <c r="L2" s="321" t="s">
        <v>509</v>
      </c>
    </row>
    <row r="3" spans="1:13" s="114" customFormat="1" ht="24" customHeight="1">
      <c r="A3" s="319" t="s">
        <v>751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293"/>
    </row>
    <row r="4" spans="1:13" s="114" customFormat="1" ht="26.25" customHeight="1">
      <c r="A4" s="131" t="s">
        <v>690</v>
      </c>
      <c r="L4" s="111"/>
    </row>
    <row r="5" spans="1:13" s="114" customFormat="1">
      <c r="A5" s="131" t="s">
        <v>707</v>
      </c>
      <c r="J5" s="460">
        <f>I6</f>
        <v>218896760</v>
      </c>
      <c r="K5" s="460"/>
      <c r="L5" s="321" t="s">
        <v>509</v>
      </c>
    </row>
    <row r="6" spans="1:13">
      <c r="A6" s="114" t="s">
        <v>745</v>
      </c>
      <c r="D6" s="114"/>
      <c r="E6" s="114"/>
      <c r="F6" s="114"/>
      <c r="G6" s="114"/>
      <c r="H6" s="114"/>
      <c r="I6" s="459">
        <f>I7+I14+I19+I23</f>
        <v>218896760</v>
      </c>
      <c r="J6" s="459"/>
      <c r="K6" s="111" t="s">
        <v>509</v>
      </c>
      <c r="L6" s="111"/>
    </row>
    <row r="7" spans="1:13" s="114" customFormat="1">
      <c r="B7" s="154" t="s">
        <v>895</v>
      </c>
      <c r="C7" s="154"/>
      <c r="D7" s="154"/>
      <c r="E7" s="154"/>
      <c r="F7" s="154"/>
      <c r="G7" s="154"/>
      <c r="H7" s="154"/>
      <c r="I7" s="458">
        <f>SUM(K8:K13)</f>
        <v>55877860</v>
      </c>
      <c r="J7" s="458"/>
      <c r="K7" s="320" t="s">
        <v>509</v>
      </c>
      <c r="L7" s="320"/>
      <c r="M7" s="110"/>
    </row>
    <row r="8" spans="1:13" s="148" customFormat="1">
      <c r="A8" s="146"/>
      <c r="B8" s="156"/>
      <c r="C8" s="156"/>
      <c r="D8" s="157" t="s">
        <v>752</v>
      </c>
      <c r="E8" s="157" t="s">
        <v>753</v>
      </c>
      <c r="F8" s="157"/>
      <c r="I8" s="157"/>
      <c r="J8" s="157"/>
      <c r="K8" s="158">
        <v>51607560</v>
      </c>
      <c r="L8" s="322" t="s">
        <v>509</v>
      </c>
    </row>
    <row r="9" spans="1:13" s="147" customFormat="1" outlineLevel="1">
      <c r="A9" s="146"/>
      <c r="B9" s="156"/>
      <c r="C9" s="156"/>
      <c r="D9" s="157" t="s">
        <v>754</v>
      </c>
      <c r="E9" s="157" t="s">
        <v>755</v>
      </c>
      <c r="F9" s="157"/>
      <c r="I9" s="157"/>
      <c r="J9" s="157"/>
      <c r="K9" s="158">
        <v>3040800</v>
      </c>
      <c r="L9" s="322" t="s">
        <v>509</v>
      </c>
    </row>
    <row r="10" spans="1:13" s="147" customFormat="1" outlineLevel="1">
      <c r="A10" s="146"/>
      <c r="B10" s="156"/>
      <c r="C10" s="156"/>
      <c r="D10" s="157" t="s">
        <v>756</v>
      </c>
      <c r="E10" s="157" t="s">
        <v>757</v>
      </c>
      <c r="F10" s="157"/>
      <c r="I10" s="157"/>
      <c r="J10" s="157"/>
      <c r="K10" s="158">
        <v>321600</v>
      </c>
      <c r="L10" s="322" t="s">
        <v>509</v>
      </c>
    </row>
    <row r="11" spans="1:13" s="147" customFormat="1" outlineLevel="1">
      <c r="A11" s="146"/>
      <c r="B11" s="156"/>
      <c r="C11" s="156"/>
      <c r="D11" s="157" t="s">
        <v>758</v>
      </c>
      <c r="E11" s="157" t="s">
        <v>759</v>
      </c>
      <c r="F11" s="157"/>
      <c r="I11" s="157"/>
      <c r="J11" s="157"/>
      <c r="K11" s="158">
        <v>753600</v>
      </c>
      <c r="L11" s="322" t="s">
        <v>509</v>
      </c>
    </row>
    <row r="12" spans="1:13" s="147" customFormat="1" outlineLevel="1">
      <c r="A12" s="146"/>
      <c r="B12" s="156"/>
      <c r="C12" s="156"/>
      <c r="D12" s="157" t="s">
        <v>760</v>
      </c>
      <c r="E12" s="157" t="s">
        <v>761</v>
      </c>
      <c r="F12" s="157"/>
      <c r="I12" s="157"/>
      <c r="J12" s="157"/>
      <c r="K12" s="158">
        <v>109300</v>
      </c>
      <c r="L12" s="322" t="s">
        <v>509</v>
      </c>
    </row>
    <row r="13" spans="1:13" s="147" customFormat="1" outlineLevel="1">
      <c r="A13" s="146"/>
      <c r="B13" s="156"/>
      <c r="C13" s="156"/>
      <c r="D13" s="157" t="s">
        <v>762</v>
      </c>
      <c r="E13" s="157" t="s">
        <v>763</v>
      </c>
      <c r="F13" s="157"/>
      <c r="I13" s="157"/>
      <c r="J13" s="157"/>
      <c r="K13" s="158">
        <v>45000</v>
      </c>
      <c r="L13" s="322" t="s">
        <v>509</v>
      </c>
    </row>
    <row r="14" spans="1:13" s="149" customFormat="1" outlineLevel="1">
      <c r="B14" s="160" t="s">
        <v>896</v>
      </c>
      <c r="C14" s="160"/>
      <c r="D14" s="160"/>
      <c r="E14" s="160"/>
      <c r="F14" s="160"/>
      <c r="G14" s="160"/>
      <c r="H14" s="160"/>
      <c r="I14" s="458">
        <f>SUM(K15:K18)</f>
        <v>119411000</v>
      </c>
      <c r="J14" s="458"/>
      <c r="K14" s="323" t="s">
        <v>509</v>
      </c>
      <c r="L14" s="323"/>
    </row>
    <row r="15" spans="1:13" s="150" customFormat="1">
      <c r="A15" s="146"/>
      <c r="B15" s="132"/>
      <c r="C15" s="132"/>
      <c r="D15" s="161" t="s">
        <v>764</v>
      </c>
      <c r="E15" s="161" t="s">
        <v>765</v>
      </c>
      <c r="F15" s="161"/>
      <c r="I15" s="161"/>
      <c r="J15" s="161"/>
      <c r="K15" s="158">
        <v>111636900</v>
      </c>
      <c r="L15" s="5" t="s">
        <v>509</v>
      </c>
    </row>
    <row r="16" spans="1:13" s="83" customFormat="1" outlineLevel="1">
      <c r="A16" s="146"/>
      <c r="B16" s="132"/>
      <c r="C16" s="132"/>
      <c r="D16" s="161" t="s">
        <v>766</v>
      </c>
      <c r="E16" s="161" t="s">
        <v>767</v>
      </c>
      <c r="F16" s="161"/>
      <c r="I16" s="161"/>
      <c r="J16" s="161"/>
      <c r="K16" s="158">
        <v>4244900</v>
      </c>
      <c r="L16" s="5" t="s">
        <v>509</v>
      </c>
    </row>
    <row r="17" spans="1:12" s="83" customFormat="1" outlineLevel="1">
      <c r="A17" s="146"/>
      <c r="B17" s="132"/>
      <c r="C17" s="132"/>
      <c r="D17" s="161" t="s">
        <v>768</v>
      </c>
      <c r="E17" s="161" t="s">
        <v>769</v>
      </c>
      <c r="F17" s="161"/>
      <c r="I17" s="161"/>
      <c r="J17" s="161"/>
      <c r="K17" s="158">
        <v>2128800</v>
      </c>
      <c r="L17" s="5" t="s">
        <v>509</v>
      </c>
    </row>
    <row r="18" spans="1:12" s="83" customFormat="1" outlineLevel="1">
      <c r="A18" s="146"/>
      <c r="B18" s="132"/>
      <c r="C18" s="132"/>
      <c r="D18" s="161" t="s">
        <v>770</v>
      </c>
      <c r="E18" s="161" t="s">
        <v>771</v>
      </c>
      <c r="F18" s="161"/>
      <c r="I18" s="161"/>
      <c r="J18" s="161"/>
      <c r="K18" s="158">
        <v>1400400</v>
      </c>
      <c r="L18" s="5" t="s">
        <v>509</v>
      </c>
    </row>
    <row r="19" spans="1:12" s="151" customFormat="1" outlineLevel="1">
      <c r="B19" s="160" t="s">
        <v>897</v>
      </c>
      <c r="C19" s="160"/>
      <c r="D19" s="160"/>
      <c r="E19" s="160"/>
      <c r="F19" s="160"/>
      <c r="G19" s="160"/>
      <c r="H19" s="160"/>
      <c r="I19" s="458">
        <f>SUM(K20:K22)</f>
        <v>39959900</v>
      </c>
      <c r="J19" s="458"/>
      <c r="K19" s="323" t="s">
        <v>509</v>
      </c>
      <c r="L19" s="323"/>
    </row>
    <row r="20" spans="1:12" s="150" customFormat="1">
      <c r="A20" s="146"/>
      <c r="B20" s="132"/>
      <c r="C20" s="132"/>
      <c r="D20" s="161" t="s">
        <v>772</v>
      </c>
      <c r="E20" s="161" t="s">
        <v>740</v>
      </c>
      <c r="F20" s="161"/>
      <c r="I20" s="161"/>
      <c r="J20" s="161"/>
      <c r="K20" s="158">
        <v>29106600</v>
      </c>
      <c r="L20" s="5" t="s">
        <v>509</v>
      </c>
    </row>
    <row r="21" spans="1:12" s="83" customFormat="1" outlineLevel="1">
      <c r="A21" s="146"/>
      <c r="B21" s="132"/>
      <c r="C21" s="132"/>
      <c r="D21" s="161" t="s">
        <v>773</v>
      </c>
      <c r="E21" s="161" t="s">
        <v>774</v>
      </c>
      <c r="F21" s="161"/>
      <c r="I21" s="161"/>
      <c r="J21" s="161"/>
      <c r="K21" s="158">
        <v>4193300</v>
      </c>
      <c r="L21" s="5" t="s">
        <v>509</v>
      </c>
    </row>
    <row r="22" spans="1:12" s="83" customFormat="1" outlineLevel="1">
      <c r="A22" s="146"/>
      <c r="B22" s="132"/>
      <c r="C22" s="132"/>
      <c r="D22" s="161" t="s">
        <v>775</v>
      </c>
      <c r="E22" s="161" t="s">
        <v>776</v>
      </c>
      <c r="F22" s="161"/>
      <c r="I22" s="161"/>
      <c r="J22" s="161"/>
      <c r="K22" s="158">
        <v>6660000</v>
      </c>
      <c r="L22" s="5" t="s">
        <v>509</v>
      </c>
    </row>
    <row r="23" spans="1:12" s="151" customFormat="1" outlineLevel="1">
      <c r="B23" s="160" t="s">
        <v>900</v>
      </c>
      <c r="C23" s="160"/>
      <c r="D23" s="160"/>
      <c r="E23" s="160"/>
      <c r="F23" s="160"/>
      <c r="G23" s="160"/>
      <c r="H23" s="160"/>
      <c r="I23" s="458">
        <f>SUM(K24:K27)</f>
        <v>3648000</v>
      </c>
      <c r="J23" s="458"/>
      <c r="K23" s="323" t="s">
        <v>509</v>
      </c>
      <c r="L23" s="323"/>
    </row>
    <row r="24" spans="1:12" s="118" customFormat="1">
      <c r="A24" s="145"/>
      <c r="B24" s="86"/>
      <c r="C24" s="86"/>
      <c r="D24" s="132" t="s">
        <v>777</v>
      </c>
      <c r="E24" s="132" t="s">
        <v>778</v>
      </c>
      <c r="F24" s="132"/>
      <c r="I24" s="86"/>
      <c r="J24" s="86"/>
      <c r="K24" s="159">
        <v>99600</v>
      </c>
      <c r="L24" s="324" t="s">
        <v>509</v>
      </c>
    </row>
    <row r="25" spans="1:12" s="151" customFormat="1" outlineLevel="1">
      <c r="A25" s="145"/>
      <c r="B25" s="86"/>
      <c r="C25" s="86"/>
      <c r="D25" s="132" t="s">
        <v>779</v>
      </c>
      <c r="E25" s="132" t="s">
        <v>780</v>
      </c>
      <c r="F25" s="132"/>
      <c r="I25" s="86"/>
      <c r="J25" s="86"/>
      <c r="K25" s="159">
        <v>1458000</v>
      </c>
      <c r="L25" s="324" t="s">
        <v>509</v>
      </c>
    </row>
    <row r="26" spans="1:12" s="151" customFormat="1" outlineLevel="1">
      <c r="A26" s="145"/>
      <c r="B26" s="86"/>
      <c r="C26" s="86"/>
      <c r="D26" s="132" t="s">
        <v>781</v>
      </c>
      <c r="E26" s="132" t="s">
        <v>782</v>
      </c>
      <c r="F26" s="132"/>
      <c r="I26" s="86"/>
      <c r="J26" s="86"/>
      <c r="K26" s="159">
        <v>1954900</v>
      </c>
      <c r="L26" s="324" t="s">
        <v>509</v>
      </c>
    </row>
    <row r="27" spans="1:12" s="151" customFormat="1" outlineLevel="1">
      <c r="A27" s="145"/>
      <c r="B27" s="86"/>
      <c r="C27" s="86"/>
      <c r="D27" s="132" t="s">
        <v>783</v>
      </c>
      <c r="E27" s="132" t="s">
        <v>784</v>
      </c>
      <c r="F27" s="132"/>
      <c r="I27" s="86"/>
      <c r="J27" s="86"/>
      <c r="K27" s="159">
        <v>135500</v>
      </c>
      <c r="L27" s="324" t="s">
        <v>509</v>
      </c>
    </row>
    <row r="28" spans="1:12" s="151" customFormat="1" outlineLevel="1">
      <c r="A28" s="14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1"/>
    </row>
    <row r="29" spans="1:12" s="151" customFormat="1" outlineLevel="1">
      <c r="A29" s="145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1"/>
    </row>
    <row r="30" spans="1:12" s="151" customFormat="1" outlineLevel="1">
      <c r="A30" s="145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1"/>
    </row>
    <row r="31" spans="1:12" s="151" customFormat="1" outlineLevel="1">
      <c r="A31" s="145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1"/>
    </row>
    <row r="32" spans="1:12" s="151" customFormat="1" outlineLevel="1">
      <c r="A32" s="145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1"/>
    </row>
    <row r="33" spans="1:12" s="151" customFormat="1" outlineLevel="1">
      <c r="A33" s="145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1"/>
    </row>
    <row r="34" spans="1:12" s="151" customFormat="1" outlineLevel="1">
      <c r="A34" s="145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1"/>
    </row>
    <row r="35" spans="1:12" s="151" customFormat="1" outlineLevel="1">
      <c r="A35" s="145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1"/>
    </row>
    <row r="36" spans="1:12" s="151" customFormat="1" outlineLevel="1">
      <c r="A36" s="145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1"/>
    </row>
    <row r="37" spans="1:12" s="151" customFormat="1" outlineLevel="1">
      <c r="A37" s="145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1"/>
    </row>
    <row r="38" spans="1:12" s="151" customFormat="1" outlineLevel="1">
      <c r="A38" s="145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1"/>
    </row>
    <row r="39" spans="1:12" s="151" customFormat="1" outlineLevel="1">
      <c r="A39" s="145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1"/>
    </row>
    <row r="40" spans="1:12" s="114" customFormat="1">
      <c r="A40" s="131" t="s">
        <v>708</v>
      </c>
      <c r="J40" s="460">
        <f>SUM(I41,I56,I72)</f>
        <v>9190790</v>
      </c>
      <c r="K40" s="460"/>
      <c r="L40" s="321" t="s">
        <v>509</v>
      </c>
    </row>
    <row r="41" spans="1:12" s="151" customFormat="1" outlineLevel="1">
      <c r="A41" s="114" t="s">
        <v>785</v>
      </c>
      <c r="D41" s="114"/>
      <c r="E41" s="114"/>
      <c r="F41" s="114"/>
      <c r="G41" s="114"/>
      <c r="H41" s="114"/>
      <c r="I41" s="459">
        <f>I42+I53</f>
        <v>8189800</v>
      </c>
      <c r="J41" s="459"/>
      <c r="K41" s="111" t="s">
        <v>509</v>
      </c>
      <c r="L41" s="111"/>
    </row>
    <row r="42" spans="1:12" s="151" customFormat="1" outlineLevel="1">
      <c r="A42" s="86"/>
      <c r="B42" s="160" t="s">
        <v>1285</v>
      </c>
      <c r="C42" s="160"/>
      <c r="D42" s="160"/>
      <c r="E42" s="160"/>
      <c r="F42" s="160"/>
      <c r="G42" s="160"/>
      <c r="H42" s="160"/>
      <c r="I42" s="458">
        <f>SUM(I43,I45,I49)</f>
        <v>4961800</v>
      </c>
      <c r="J42" s="458"/>
      <c r="K42" s="323" t="s">
        <v>509</v>
      </c>
      <c r="L42" s="323"/>
    </row>
    <row r="43" spans="1:12" s="151" customFormat="1" outlineLevel="1">
      <c r="A43" s="86"/>
      <c r="B43" s="160" t="s">
        <v>898</v>
      </c>
      <c r="C43" s="160" t="s">
        <v>786</v>
      </c>
      <c r="H43" s="160"/>
      <c r="I43" s="458">
        <v>381400</v>
      </c>
      <c r="J43" s="458"/>
      <c r="K43" s="323" t="s">
        <v>509</v>
      </c>
      <c r="L43" s="323"/>
    </row>
    <row r="44" spans="1:12" s="151" customFormat="1" outlineLevel="1">
      <c r="A44" s="86"/>
      <c r="B44" s="160"/>
      <c r="C44" s="160"/>
      <c r="D44" s="86" t="s">
        <v>1216</v>
      </c>
      <c r="E44" s="86"/>
      <c r="F44" s="86"/>
      <c r="G44" s="86"/>
      <c r="I44" s="155"/>
      <c r="J44" s="155"/>
      <c r="K44" s="159"/>
      <c r="L44" s="324"/>
    </row>
    <row r="45" spans="1:12" s="118" customFormat="1" ht="18" customHeight="1">
      <c r="A45" s="86"/>
      <c r="C45" s="160" t="s">
        <v>788</v>
      </c>
      <c r="H45" s="160"/>
      <c r="I45" s="458">
        <v>3464300</v>
      </c>
      <c r="J45" s="458"/>
      <c r="K45" s="323" t="s">
        <v>509</v>
      </c>
      <c r="L45" s="323"/>
    </row>
    <row r="46" spans="1:12" s="151" customFormat="1" outlineLevel="1">
      <c r="A46" s="86"/>
      <c r="B46" s="86"/>
      <c r="C46" s="86"/>
      <c r="D46" s="132" t="s">
        <v>1217</v>
      </c>
      <c r="E46" s="132"/>
      <c r="F46" s="132"/>
      <c r="G46" s="132"/>
      <c r="I46" s="86"/>
      <c r="J46" s="86"/>
      <c r="K46" s="159"/>
      <c r="L46" s="324"/>
    </row>
    <row r="47" spans="1:12" s="151" customFormat="1" outlineLevel="1">
      <c r="A47" s="86"/>
      <c r="B47" s="86"/>
      <c r="C47" s="86"/>
      <c r="D47" s="132" t="s">
        <v>1218</v>
      </c>
      <c r="E47" s="132"/>
      <c r="F47" s="132"/>
      <c r="G47" s="132"/>
      <c r="I47" s="86"/>
      <c r="J47" s="86"/>
      <c r="K47" s="159"/>
      <c r="L47" s="324"/>
    </row>
    <row r="48" spans="1:12" s="151" customFormat="1" outlineLevel="1">
      <c r="A48" s="86"/>
      <c r="B48" s="86"/>
      <c r="C48" s="86"/>
      <c r="D48" s="132" t="s">
        <v>1219</v>
      </c>
      <c r="E48" s="132"/>
      <c r="F48" s="132"/>
      <c r="G48" s="132"/>
      <c r="I48" s="86"/>
      <c r="J48" s="86"/>
      <c r="K48" s="159"/>
      <c r="L48" s="324"/>
    </row>
    <row r="49" spans="1:12" s="151" customFormat="1" outlineLevel="1">
      <c r="A49" s="86"/>
      <c r="C49" s="160" t="s">
        <v>899</v>
      </c>
      <c r="H49" s="160"/>
      <c r="I49" s="458">
        <v>1116100</v>
      </c>
      <c r="J49" s="458"/>
      <c r="K49" s="323" t="s">
        <v>509</v>
      </c>
      <c r="L49" s="323"/>
    </row>
    <row r="50" spans="1:12" s="151" customFormat="1" outlineLevel="1">
      <c r="A50" s="86"/>
      <c r="B50" s="86"/>
      <c r="C50" s="86"/>
      <c r="D50" s="132" t="s">
        <v>1220</v>
      </c>
      <c r="E50" s="132"/>
      <c r="F50" s="132"/>
      <c r="G50" s="132"/>
      <c r="I50" s="86"/>
      <c r="J50" s="86"/>
      <c r="K50" s="159"/>
      <c r="L50" s="324"/>
    </row>
    <row r="51" spans="1:12" s="151" customFormat="1" outlineLevel="1">
      <c r="A51" s="86"/>
      <c r="B51" s="86"/>
      <c r="C51" s="86"/>
      <c r="D51" s="132" t="s">
        <v>1221</v>
      </c>
      <c r="E51" s="132"/>
      <c r="F51" s="132"/>
      <c r="G51" s="132"/>
      <c r="I51" s="86"/>
      <c r="J51" s="86"/>
      <c r="K51" s="159"/>
      <c r="L51" s="324"/>
    </row>
    <row r="52" spans="1:12" s="151" customFormat="1" outlineLevel="1">
      <c r="A52" s="86"/>
      <c r="B52" s="86"/>
      <c r="C52" s="86"/>
      <c r="D52" s="132" t="s">
        <v>1222</v>
      </c>
      <c r="E52" s="132"/>
      <c r="F52" s="132"/>
      <c r="G52" s="132"/>
      <c r="I52" s="86"/>
      <c r="J52" s="86"/>
      <c r="K52" s="159"/>
      <c r="L52" s="324"/>
    </row>
    <row r="53" spans="1:12" s="151" customFormat="1" outlineLevel="1">
      <c r="A53" s="86"/>
      <c r="B53" s="160" t="s">
        <v>791</v>
      </c>
      <c r="C53" s="160"/>
      <c r="D53" s="160"/>
      <c r="E53" s="160"/>
      <c r="F53" s="160"/>
      <c r="G53" s="160"/>
      <c r="H53" s="160"/>
      <c r="I53" s="458">
        <v>3228000</v>
      </c>
      <c r="J53" s="458"/>
      <c r="K53" s="323" t="s">
        <v>509</v>
      </c>
      <c r="L53" s="323"/>
    </row>
    <row r="54" spans="1:12" s="151" customFormat="1" outlineLevel="1">
      <c r="A54" s="86"/>
      <c r="B54" s="86"/>
      <c r="C54" s="86"/>
      <c r="D54" s="132" t="s">
        <v>1223</v>
      </c>
      <c r="E54" s="132"/>
      <c r="F54" s="132"/>
      <c r="G54" s="132"/>
      <c r="I54" s="86"/>
      <c r="J54" s="86"/>
      <c r="K54" s="159"/>
      <c r="L54" s="324"/>
    </row>
    <row r="55" spans="1:12" s="118" customFormat="1" ht="18" customHeight="1">
      <c r="A55" s="86"/>
      <c r="B55" s="86"/>
      <c r="C55" s="86"/>
      <c r="D55" s="132"/>
      <c r="E55" s="132"/>
      <c r="F55" s="132"/>
      <c r="G55" s="132"/>
      <c r="H55" s="162"/>
      <c r="I55" s="86"/>
      <c r="J55" s="86"/>
      <c r="K55" s="159"/>
      <c r="L55" s="324"/>
    </row>
    <row r="56" spans="1:12" s="151" customFormat="1" outlineLevel="1">
      <c r="A56" s="114" t="s">
        <v>793</v>
      </c>
      <c r="D56" s="114"/>
      <c r="E56" s="114"/>
      <c r="F56" s="114"/>
      <c r="G56" s="114"/>
      <c r="H56" s="114"/>
      <c r="I56" s="459">
        <f>I57</f>
        <v>362690</v>
      </c>
      <c r="J56" s="459"/>
      <c r="K56" s="111" t="s">
        <v>509</v>
      </c>
      <c r="L56" s="111"/>
    </row>
    <row r="57" spans="1:12" s="151" customFormat="1" outlineLevel="1">
      <c r="A57" s="86"/>
      <c r="B57" s="160" t="s">
        <v>902</v>
      </c>
      <c r="C57" s="160"/>
      <c r="D57" s="160"/>
      <c r="E57" s="160"/>
      <c r="F57" s="160"/>
      <c r="G57" s="160"/>
      <c r="H57" s="160"/>
      <c r="I57" s="458">
        <f>SUM(I58)</f>
        <v>362690</v>
      </c>
      <c r="J57" s="458"/>
      <c r="K57" s="323" t="s">
        <v>509</v>
      </c>
      <c r="L57" s="323"/>
    </row>
    <row r="58" spans="1:12" s="151" customFormat="1" outlineLevel="1">
      <c r="A58" s="86"/>
      <c r="B58" s="160" t="s">
        <v>901</v>
      </c>
      <c r="H58" s="160"/>
      <c r="I58" s="458">
        <f>SUM(K59:K70)</f>
        <v>362690</v>
      </c>
      <c r="J58" s="458"/>
      <c r="K58" s="323" t="s">
        <v>509</v>
      </c>
      <c r="L58" s="323"/>
    </row>
    <row r="59" spans="1:12" s="132" customFormat="1" ht="20.25" customHeight="1" outlineLevel="1">
      <c r="D59" s="132" t="s">
        <v>794</v>
      </c>
      <c r="E59" s="18" t="s">
        <v>951</v>
      </c>
      <c r="F59" s="132" t="s">
        <v>1302</v>
      </c>
      <c r="K59" s="163"/>
      <c r="L59" s="407"/>
    </row>
    <row r="60" spans="1:12" s="132" customFormat="1" ht="20.25" customHeight="1" outlineLevel="1">
      <c r="F60" s="407" t="s">
        <v>930</v>
      </c>
      <c r="K60" s="163"/>
      <c r="L60" s="407"/>
    </row>
    <row r="61" spans="1:12" s="132" customFormat="1" ht="20.25" customHeight="1" outlineLevel="1">
      <c r="F61" s="407" t="s">
        <v>931</v>
      </c>
      <c r="K61" s="163">
        <v>33500</v>
      </c>
      <c r="L61" s="407" t="s">
        <v>509</v>
      </c>
    </row>
    <row r="62" spans="1:12" s="132" customFormat="1" outlineLevel="1">
      <c r="D62" s="132" t="s">
        <v>795</v>
      </c>
      <c r="E62" s="18" t="s">
        <v>952</v>
      </c>
      <c r="F62" s="132" t="s">
        <v>1302</v>
      </c>
    </row>
    <row r="63" spans="1:12" s="132" customFormat="1" outlineLevel="1">
      <c r="F63" s="407" t="s">
        <v>930</v>
      </c>
      <c r="K63" s="163"/>
      <c r="L63" s="407"/>
    </row>
    <row r="64" spans="1:12" s="132" customFormat="1" outlineLevel="1">
      <c r="F64" s="407" t="s">
        <v>932</v>
      </c>
      <c r="K64" s="163">
        <v>81800</v>
      </c>
      <c r="L64" s="407" t="s">
        <v>509</v>
      </c>
    </row>
    <row r="65" spans="1:12" s="132" customFormat="1" outlineLevel="1">
      <c r="D65" s="132" t="s">
        <v>796</v>
      </c>
      <c r="E65" s="18" t="s">
        <v>954</v>
      </c>
      <c r="F65" s="132" t="s">
        <v>1303</v>
      </c>
      <c r="K65" s="163"/>
      <c r="L65" s="407"/>
    </row>
    <row r="66" spans="1:12" s="132" customFormat="1" outlineLevel="1">
      <c r="F66" s="407" t="s">
        <v>904</v>
      </c>
      <c r="K66" s="163"/>
      <c r="L66" s="407"/>
    </row>
    <row r="67" spans="1:12" s="132" customFormat="1" outlineLevel="1">
      <c r="F67" s="407" t="s">
        <v>905</v>
      </c>
      <c r="K67" s="163"/>
      <c r="L67" s="407"/>
    </row>
    <row r="68" spans="1:12" s="132" customFormat="1" outlineLevel="1">
      <c r="F68" s="407" t="s">
        <v>1284</v>
      </c>
      <c r="K68" s="163">
        <v>229590</v>
      </c>
      <c r="L68" s="407" t="s">
        <v>509</v>
      </c>
    </row>
    <row r="69" spans="1:12" s="132" customFormat="1" outlineLevel="1">
      <c r="D69" s="132" t="s">
        <v>797</v>
      </c>
      <c r="E69" s="18" t="s">
        <v>955</v>
      </c>
      <c r="F69" s="132" t="s">
        <v>1304</v>
      </c>
    </row>
    <row r="70" spans="1:12" s="132" customFormat="1" outlineLevel="1">
      <c r="F70" s="407" t="s">
        <v>933</v>
      </c>
      <c r="K70" s="163">
        <v>17800</v>
      </c>
      <c r="L70" s="407" t="s">
        <v>509</v>
      </c>
    </row>
    <row r="71" spans="1:12" s="83" customFormat="1" outlineLevel="1">
      <c r="A71" s="132"/>
      <c r="B71" s="132"/>
      <c r="C71" s="132"/>
      <c r="D71" s="132"/>
      <c r="E71" s="132"/>
      <c r="F71" s="132"/>
      <c r="G71" s="132"/>
      <c r="H71" s="5"/>
      <c r="I71" s="132"/>
      <c r="J71" s="132"/>
      <c r="K71" s="163"/>
      <c r="L71" s="5"/>
    </row>
    <row r="72" spans="1:12" s="151" customFormat="1" outlineLevel="1">
      <c r="A72" s="114"/>
      <c r="B72" s="114" t="s">
        <v>906</v>
      </c>
      <c r="C72" s="114"/>
      <c r="D72" s="114"/>
      <c r="E72" s="114"/>
      <c r="F72" s="114"/>
      <c r="G72" s="114"/>
      <c r="H72" s="114"/>
      <c r="I72" s="459">
        <f>SUM(K74:K74)</f>
        <v>638300</v>
      </c>
      <c r="J72" s="459"/>
      <c r="K72" s="111" t="s">
        <v>509</v>
      </c>
      <c r="L72" s="111"/>
    </row>
    <row r="73" spans="1:12" s="83" customFormat="1" outlineLevel="1">
      <c r="A73" s="132"/>
      <c r="B73" s="132"/>
      <c r="C73" s="132"/>
      <c r="D73" s="132" t="s">
        <v>799</v>
      </c>
      <c r="E73" s="314" t="s">
        <v>907</v>
      </c>
      <c r="F73" s="132"/>
      <c r="I73" s="132"/>
      <c r="J73" s="132"/>
    </row>
    <row r="74" spans="1:12" s="83" customFormat="1" outlineLevel="1">
      <c r="A74" s="132"/>
      <c r="B74" s="132"/>
      <c r="C74" s="132"/>
      <c r="D74" s="132"/>
      <c r="E74" s="314" t="s">
        <v>461</v>
      </c>
      <c r="F74" s="132"/>
      <c r="I74" s="132"/>
      <c r="J74" s="132"/>
      <c r="K74" s="163">
        <v>638300</v>
      </c>
      <c r="L74" s="5" t="s">
        <v>509</v>
      </c>
    </row>
    <row r="75" spans="1:12" s="83" customFormat="1" outlineLevel="1">
      <c r="A75" s="132"/>
      <c r="B75" s="132"/>
      <c r="C75" s="132"/>
      <c r="D75" s="132"/>
      <c r="E75" s="132"/>
      <c r="F75" s="132"/>
      <c r="G75" s="132"/>
      <c r="H75" s="19"/>
      <c r="I75" s="132"/>
      <c r="J75" s="132"/>
      <c r="K75" s="163"/>
      <c r="L75" s="412"/>
    </row>
    <row r="76" spans="1:12" s="83" customFormat="1" outlineLevel="1">
      <c r="A76" s="132"/>
      <c r="B76" s="132"/>
      <c r="C76" s="132"/>
      <c r="D76" s="132"/>
      <c r="E76" s="132"/>
      <c r="F76" s="132"/>
      <c r="G76" s="132"/>
      <c r="H76" s="19"/>
      <c r="I76" s="132"/>
      <c r="J76" s="132"/>
      <c r="K76" s="163"/>
      <c r="L76" s="412"/>
    </row>
    <row r="77" spans="1:12" s="83" customFormat="1" outlineLevel="1">
      <c r="A77" s="132"/>
      <c r="B77" s="132"/>
      <c r="C77" s="132"/>
      <c r="D77" s="132"/>
      <c r="E77" s="132"/>
      <c r="F77" s="132"/>
      <c r="G77" s="132"/>
      <c r="H77" s="19"/>
      <c r="I77" s="132"/>
      <c r="J77" s="132"/>
      <c r="K77" s="163"/>
      <c r="L77" s="412"/>
    </row>
    <row r="78" spans="1:12" s="83" customFormat="1" outlineLevel="1">
      <c r="A78" s="132"/>
      <c r="B78" s="132"/>
      <c r="C78" s="132"/>
      <c r="D78" s="132"/>
      <c r="E78" s="132"/>
      <c r="F78" s="132"/>
      <c r="G78" s="132"/>
      <c r="H78" s="19"/>
      <c r="I78" s="132"/>
      <c r="J78" s="132"/>
      <c r="K78" s="163"/>
      <c r="L78" s="412"/>
    </row>
    <row r="79" spans="1:12" s="83" customFormat="1" outlineLevel="1">
      <c r="A79" s="132"/>
      <c r="B79" s="132"/>
      <c r="C79" s="132"/>
      <c r="D79" s="132"/>
      <c r="E79" s="132"/>
      <c r="F79" s="132"/>
      <c r="G79" s="132"/>
      <c r="H79" s="19"/>
      <c r="I79" s="132"/>
      <c r="J79" s="132"/>
      <c r="K79" s="163"/>
      <c r="L79" s="412"/>
    </row>
    <row r="80" spans="1:12" s="114" customFormat="1">
      <c r="A80" s="131" t="s">
        <v>709</v>
      </c>
      <c r="B80" s="131"/>
      <c r="C80" s="131"/>
      <c r="J80" s="460">
        <f>SUM(I81)</f>
        <v>352000</v>
      </c>
      <c r="K80" s="460"/>
      <c r="L80" s="321" t="s">
        <v>509</v>
      </c>
    </row>
    <row r="81" spans="1:12" s="151" customFormat="1" outlineLevel="1">
      <c r="A81" s="114" t="s">
        <v>749</v>
      </c>
      <c r="C81" s="114"/>
      <c r="D81" s="114"/>
      <c r="E81" s="114"/>
      <c r="F81" s="114"/>
      <c r="G81" s="114"/>
      <c r="H81" s="114"/>
      <c r="I81" s="459">
        <f>SUM(K83:K83)</f>
        <v>352000</v>
      </c>
      <c r="J81" s="459"/>
      <c r="K81" s="111" t="s">
        <v>509</v>
      </c>
      <c r="L81" s="111"/>
    </row>
    <row r="82" spans="1:12" s="83" customFormat="1" outlineLevel="1">
      <c r="A82" s="132"/>
      <c r="B82" s="132"/>
      <c r="C82" s="132"/>
      <c r="D82" s="132" t="s">
        <v>800</v>
      </c>
      <c r="E82" s="314" t="s">
        <v>908</v>
      </c>
      <c r="F82" s="132"/>
      <c r="I82" s="132"/>
      <c r="J82" s="132"/>
    </row>
    <row r="83" spans="1:12" s="83" customFormat="1" outlineLevel="1">
      <c r="A83" s="132"/>
      <c r="B83" s="132"/>
      <c r="C83" s="132"/>
      <c r="D83" s="132"/>
      <c r="E83" s="314" t="s">
        <v>909</v>
      </c>
      <c r="F83" s="132"/>
      <c r="I83" s="132"/>
      <c r="J83" s="132"/>
      <c r="K83" s="163">
        <v>352000</v>
      </c>
      <c r="L83" s="5" t="s">
        <v>509</v>
      </c>
    </row>
    <row r="84" spans="1:12" s="83" customFormat="1" outlineLevel="1">
      <c r="A84" s="132"/>
      <c r="B84" s="132"/>
      <c r="C84" s="132"/>
      <c r="D84" s="132"/>
      <c r="E84" s="132"/>
      <c r="F84" s="132"/>
      <c r="G84" s="132"/>
      <c r="H84" s="19"/>
      <c r="I84" s="132"/>
      <c r="J84" s="132"/>
      <c r="K84" s="163"/>
      <c r="L84" s="5"/>
    </row>
    <row r="85" spans="1:12" s="83" customFormat="1" outlineLevel="1">
      <c r="A85" s="132"/>
      <c r="B85" s="132"/>
      <c r="C85" s="132"/>
      <c r="D85" s="132"/>
      <c r="E85" s="132"/>
      <c r="F85" s="132"/>
      <c r="G85" s="132"/>
      <c r="H85" s="19"/>
      <c r="I85" s="132"/>
      <c r="J85" s="132"/>
      <c r="K85" s="163"/>
      <c r="L85" s="5"/>
    </row>
    <row r="86" spans="1:12" s="83" customFormat="1" outlineLevel="1">
      <c r="A86" s="132"/>
      <c r="B86" s="132"/>
      <c r="C86" s="132"/>
      <c r="D86" s="132"/>
      <c r="E86" s="132"/>
      <c r="F86" s="132"/>
      <c r="G86" s="132"/>
      <c r="H86" s="19"/>
      <c r="I86" s="132"/>
      <c r="J86" s="132"/>
      <c r="K86" s="163"/>
      <c r="L86" s="5"/>
    </row>
    <row r="87" spans="1:12" s="83" customFormat="1" outlineLevel="1">
      <c r="A87" s="132"/>
      <c r="B87" s="132"/>
      <c r="C87" s="132"/>
      <c r="D87" s="132"/>
      <c r="E87" s="132"/>
      <c r="F87" s="132"/>
      <c r="G87" s="132"/>
      <c r="H87" s="19"/>
      <c r="I87" s="132"/>
      <c r="J87" s="132"/>
      <c r="K87" s="163"/>
      <c r="L87" s="5"/>
    </row>
    <row r="88" spans="1:12" s="83" customFormat="1" outlineLevel="1">
      <c r="A88" s="132"/>
      <c r="B88" s="132"/>
      <c r="C88" s="132"/>
      <c r="D88" s="132"/>
      <c r="E88" s="132"/>
      <c r="F88" s="132"/>
      <c r="G88" s="132"/>
      <c r="H88" s="19"/>
      <c r="I88" s="132"/>
      <c r="J88" s="132"/>
      <c r="K88" s="163"/>
      <c r="L88" s="5"/>
    </row>
    <row r="89" spans="1:12" s="83" customFormat="1" outlineLevel="1">
      <c r="A89" s="132"/>
      <c r="B89" s="132"/>
      <c r="C89" s="132"/>
      <c r="D89" s="132"/>
      <c r="E89" s="132"/>
      <c r="F89" s="132"/>
      <c r="G89" s="132"/>
      <c r="H89" s="19"/>
      <c r="I89" s="132"/>
      <c r="J89" s="132"/>
      <c r="K89" s="163"/>
      <c r="L89" s="5"/>
    </row>
    <row r="90" spans="1:12" s="83" customFormat="1" outlineLevel="1">
      <c r="A90" s="132"/>
      <c r="B90" s="132"/>
      <c r="C90" s="132"/>
      <c r="D90" s="132"/>
      <c r="E90" s="132"/>
      <c r="F90" s="132"/>
      <c r="G90" s="132"/>
      <c r="H90" s="19"/>
      <c r="I90" s="132"/>
      <c r="J90" s="132"/>
      <c r="K90" s="163"/>
      <c r="L90" s="5"/>
    </row>
    <row r="91" spans="1:12" s="83" customFormat="1" outlineLevel="1">
      <c r="A91" s="132"/>
      <c r="B91" s="132"/>
      <c r="C91" s="132"/>
      <c r="D91" s="132"/>
      <c r="E91" s="132"/>
      <c r="F91" s="132"/>
      <c r="G91" s="132"/>
      <c r="H91" s="19"/>
      <c r="I91" s="132"/>
      <c r="J91" s="132"/>
      <c r="K91" s="163"/>
      <c r="L91" s="5"/>
    </row>
    <row r="92" spans="1:12" s="83" customFormat="1" outlineLevel="1">
      <c r="A92" s="132"/>
      <c r="B92" s="132"/>
      <c r="C92" s="132"/>
      <c r="D92" s="132"/>
      <c r="E92" s="132"/>
      <c r="F92" s="132"/>
      <c r="G92" s="132"/>
      <c r="H92" s="19"/>
      <c r="I92" s="132"/>
      <c r="J92" s="132"/>
      <c r="K92" s="163"/>
      <c r="L92" s="5"/>
    </row>
    <row r="93" spans="1:12" s="83" customFormat="1" outlineLevel="1">
      <c r="A93" s="132"/>
      <c r="B93" s="132"/>
      <c r="C93" s="132"/>
      <c r="D93" s="132"/>
      <c r="E93" s="132"/>
      <c r="F93" s="132"/>
      <c r="G93" s="132"/>
      <c r="H93" s="19"/>
      <c r="I93" s="132"/>
      <c r="J93" s="132"/>
      <c r="K93" s="163"/>
      <c r="L93" s="5"/>
    </row>
    <row r="94" spans="1:12" s="83" customFormat="1" outlineLevel="1">
      <c r="A94" s="132"/>
      <c r="B94" s="132"/>
      <c r="C94" s="132"/>
      <c r="D94" s="132"/>
      <c r="E94" s="132"/>
      <c r="F94" s="132"/>
      <c r="G94" s="132"/>
      <c r="H94" s="19"/>
      <c r="I94" s="132"/>
      <c r="J94" s="132"/>
      <c r="K94" s="163"/>
      <c r="L94" s="5"/>
    </row>
    <row r="95" spans="1:12" s="83" customFormat="1" outlineLevel="1">
      <c r="A95" s="132"/>
      <c r="B95" s="132"/>
      <c r="C95" s="132"/>
      <c r="D95" s="132"/>
      <c r="E95" s="132"/>
      <c r="F95" s="132"/>
      <c r="G95" s="132"/>
      <c r="H95" s="19"/>
      <c r="I95" s="132"/>
      <c r="J95" s="132"/>
      <c r="K95" s="163"/>
      <c r="L95" s="5"/>
    </row>
    <row r="96" spans="1:12" s="83" customFormat="1" outlineLevel="1">
      <c r="A96" s="132"/>
      <c r="B96" s="132"/>
      <c r="C96" s="132"/>
      <c r="D96" s="132"/>
      <c r="E96" s="132"/>
      <c r="F96" s="132"/>
      <c r="G96" s="132"/>
      <c r="H96" s="19"/>
      <c r="I96" s="132"/>
      <c r="J96" s="132"/>
      <c r="K96" s="163"/>
      <c r="L96" s="5"/>
    </row>
    <row r="97" spans="1:12" s="83" customFormat="1" outlineLevel="1">
      <c r="A97" s="132"/>
      <c r="B97" s="132"/>
      <c r="C97" s="132"/>
      <c r="D97" s="132"/>
      <c r="E97" s="132"/>
      <c r="F97" s="132"/>
      <c r="G97" s="132"/>
      <c r="H97" s="19"/>
      <c r="I97" s="132"/>
      <c r="J97" s="132"/>
      <c r="K97" s="163"/>
      <c r="L97" s="5"/>
    </row>
    <row r="98" spans="1:12" s="83" customFormat="1" outlineLevel="1">
      <c r="A98" s="132"/>
      <c r="B98" s="132"/>
      <c r="C98" s="132"/>
      <c r="D98" s="132"/>
      <c r="E98" s="132"/>
      <c r="F98" s="132"/>
      <c r="G98" s="132"/>
      <c r="H98" s="19"/>
      <c r="I98" s="132"/>
      <c r="J98" s="132"/>
      <c r="K98" s="163"/>
      <c r="L98" s="5"/>
    </row>
    <row r="99" spans="1:12" s="83" customFormat="1" outlineLevel="1">
      <c r="A99" s="132"/>
      <c r="B99" s="132"/>
      <c r="C99" s="132"/>
      <c r="D99" s="132"/>
      <c r="E99" s="132"/>
      <c r="F99" s="132"/>
      <c r="G99" s="132"/>
      <c r="H99" s="19"/>
      <c r="I99" s="132"/>
      <c r="J99" s="132"/>
      <c r="K99" s="163"/>
      <c r="L99" s="5"/>
    </row>
    <row r="100" spans="1:12" s="83" customFormat="1" outlineLevel="1">
      <c r="A100" s="132"/>
      <c r="B100" s="132"/>
      <c r="C100" s="132"/>
      <c r="D100" s="132"/>
      <c r="E100" s="132"/>
      <c r="F100" s="132"/>
      <c r="G100" s="132"/>
      <c r="H100" s="19"/>
      <c r="I100" s="132"/>
      <c r="J100" s="132"/>
      <c r="K100" s="163"/>
      <c r="L100" s="5"/>
    </row>
    <row r="101" spans="1:12" s="83" customFormat="1" outlineLevel="1">
      <c r="A101" s="132"/>
      <c r="B101" s="132"/>
      <c r="C101" s="132"/>
      <c r="D101" s="132"/>
      <c r="E101" s="132"/>
      <c r="F101" s="132"/>
      <c r="G101" s="132"/>
      <c r="H101" s="19"/>
      <c r="I101" s="132"/>
      <c r="J101" s="132"/>
      <c r="K101" s="163"/>
      <c r="L101" s="5"/>
    </row>
    <row r="102" spans="1:12" s="83" customFormat="1" outlineLevel="1">
      <c r="A102" s="132"/>
      <c r="B102" s="132"/>
      <c r="C102" s="132"/>
      <c r="D102" s="132"/>
      <c r="E102" s="132"/>
      <c r="F102" s="132"/>
      <c r="G102" s="132"/>
      <c r="H102" s="19"/>
      <c r="I102" s="132"/>
      <c r="J102" s="132"/>
      <c r="K102" s="163"/>
      <c r="L102" s="5"/>
    </row>
    <row r="103" spans="1:12" s="83" customFormat="1" outlineLevel="1">
      <c r="A103" s="132"/>
      <c r="B103" s="132"/>
      <c r="C103" s="132"/>
      <c r="D103" s="132"/>
      <c r="E103" s="132"/>
      <c r="F103" s="132"/>
      <c r="G103" s="132"/>
      <c r="H103" s="19"/>
      <c r="I103" s="132"/>
      <c r="J103" s="132"/>
      <c r="K103" s="163"/>
      <c r="L103" s="5"/>
    </row>
    <row r="104" spans="1:12" s="83" customFormat="1" outlineLevel="1">
      <c r="A104" s="132"/>
      <c r="B104" s="132"/>
      <c r="C104" s="132"/>
      <c r="D104" s="132"/>
      <c r="E104" s="132"/>
      <c r="F104" s="132"/>
      <c r="G104" s="132"/>
      <c r="H104" s="19"/>
      <c r="I104" s="132"/>
      <c r="J104" s="132"/>
      <c r="K104" s="163"/>
      <c r="L104" s="5"/>
    </row>
    <row r="105" spans="1:12" s="83" customFormat="1" outlineLevel="1">
      <c r="A105" s="132"/>
      <c r="B105" s="132"/>
      <c r="C105" s="132"/>
      <c r="D105" s="132"/>
      <c r="E105" s="132"/>
      <c r="F105" s="132"/>
      <c r="G105" s="132"/>
      <c r="H105" s="19"/>
      <c r="I105" s="132"/>
      <c r="J105" s="132"/>
      <c r="K105" s="163"/>
      <c r="L105" s="5"/>
    </row>
    <row r="106" spans="1:12" s="83" customFormat="1" outlineLevel="1">
      <c r="A106" s="132"/>
      <c r="B106" s="132"/>
      <c r="C106" s="132"/>
      <c r="D106" s="132"/>
      <c r="E106" s="132"/>
      <c r="F106" s="132"/>
      <c r="G106" s="132"/>
      <c r="H106" s="19"/>
      <c r="I106" s="132"/>
      <c r="J106" s="132"/>
      <c r="K106" s="163"/>
      <c r="L106" s="5"/>
    </row>
    <row r="107" spans="1:12" s="83" customFormat="1" outlineLevel="1">
      <c r="A107" s="132"/>
      <c r="B107" s="132"/>
      <c r="C107" s="132"/>
      <c r="D107" s="132"/>
      <c r="E107" s="132"/>
      <c r="F107" s="132"/>
      <c r="G107" s="132"/>
      <c r="H107" s="19"/>
      <c r="I107" s="132"/>
      <c r="J107" s="132"/>
      <c r="K107" s="163"/>
      <c r="L107" s="5"/>
    </row>
    <row r="108" spans="1:12" s="83" customFormat="1" outlineLevel="1">
      <c r="A108" s="132"/>
      <c r="B108" s="132"/>
      <c r="C108" s="132"/>
      <c r="D108" s="132"/>
      <c r="E108" s="132"/>
      <c r="F108" s="132"/>
      <c r="G108" s="132"/>
      <c r="H108" s="19"/>
      <c r="I108" s="132"/>
      <c r="J108" s="132"/>
      <c r="K108" s="163"/>
      <c r="L108" s="5"/>
    </row>
    <row r="109" spans="1:12" s="83" customFormat="1" outlineLevel="1">
      <c r="A109" s="132"/>
      <c r="B109" s="132"/>
      <c r="C109" s="132"/>
      <c r="D109" s="132"/>
      <c r="E109" s="132"/>
      <c r="F109" s="132"/>
      <c r="G109" s="132"/>
      <c r="H109" s="19"/>
      <c r="I109" s="132"/>
      <c r="J109" s="132"/>
      <c r="K109" s="163"/>
      <c r="L109" s="5"/>
    </row>
    <row r="110" spans="1:12" s="83" customFormat="1" outlineLevel="1">
      <c r="A110" s="132"/>
      <c r="B110" s="132"/>
      <c r="C110" s="132"/>
      <c r="D110" s="132"/>
      <c r="E110" s="132"/>
      <c r="F110" s="132"/>
      <c r="G110" s="132"/>
      <c r="H110" s="19"/>
      <c r="I110" s="132"/>
      <c r="J110" s="132"/>
      <c r="K110" s="163"/>
      <c r="L110" s="5"/>
    </row>
    <row r="111" spans="1:12" s="83" customFormat="1" outlineLevel="1">
      <c r="A111" s="132"/>
      <c r="B111" s="132"/>
      <c r="C111" s="132"/>
      <c r="D111" s="132"/>
      <c r="E111" s="132"/>
      <c r="F111" s="132"/>
      <c r="G111" s="132"/>
      <c r="H111" s="19"/>
      <c r="I111" s="132"/>
      <c r="J111" s="132"/>
      <c r="K111" s="163"/>
      <c r="L111" s="5"/>
    </row>
    <row r="112" spans="1:12" s="83" customFormat="1" outlineLevel="1">
      <c r="A112" s="132"/>
      <c r="B112" s="132"/>
      <c r="C112" s="132"/>
      <c r="D112" s="132"/>
      <c r="E112" s="132"/>
      <c r="F112" s="132"/>
      <c r="G112" s="132"/>
      <c r="H112" s="19"/>
      <c r="I112" s="132"/>
      <c r="J112" s="132"/>
      <c r="K112" s="163"/>
      <c r="L112" s="5"/>
    </row>
    <row r="113" spans="1:12" s="83" customFormat="1" outlineLevel="1">
      <c r="A113" s="132"/>
      <c r="B113" s="132"/>
      <c r="C113" s="132"/>
      <c r="D113" s="132"/>
      <c r="E113" s="132"/>
      <c r="F113" s="132"/>
      <c r="G113" s="132"/>
      <c r="H113" s="19"/>
      <c r="I113" s="132"/>
      <c r="J113" s="132"/>
      <c r="K113" s="163"/>
      <c r="L113" s="5"/>
    </row>
    <row r="114" spans="1:12" s="83" customFormat="1" outlineLevel="1">
      <c r="A114" s="132"/>
      <c r="B114" s="132"/>
      <c r="C114" s="132"/>
      <c r="D114" s="132"/>
      <c r="E114" s="132"/>
      <c r="F114" s="132"/>
      <c r="G114" s="132"/>
      <c r="H114" s="19"/>
      <c r="I114" s="132"/>
      <c r="J114" s="132"/>
      <c r="K114" s="163"/>
      <c r="L114" s="5"/>
    </row>
    <row r="115" spans="1:12" s="83" customFormat="1" outlineLevel="1">
      <c r="A115" s="132"/>
      <c r="B115" s="132"/>
      <c r="C115" s="132"/>
      <c r="D115" s="132"/>
      <c r="E115" s="132"/>
      <c r="F115" s="132"/>
      <c r="G115" s="132"/>
      <c r="H115" s="19"/>
      <c r="I115" s="132"/>
      <c r="J115" s="132"/>
      <c r="K115" s="163"/>
      <c r="L115" s="5"/>
    </row>
    <row r="116" spans="1:12" s="83" customFormat="1" outlineLevel="1">
      <c r="A116" s="132"/>
      <c r="B116" s="132"/>
      <c r="C116" s="132"/>
      <c r="D116" s="132"/>
      <c r="E116" s="132"/>
      <c r="F116" s="132"/>
      <c r="G116" s="132"/>
      <c r="H116" s="19"/>
      <c r="I116" s="132"/>
      <c r="J116" s="132"/>
      <c r="K116" s="163"/>
      <c r="L116" s="412"/>
    </row>
    <row r="117" spans="1:12" s="83" customFormat="1" outlineLevel="1">
      <c r="A117" s="132"/>
      <c r="B117" s="132"/>
      <c r="C117" s="132"/>
      <c r="D117" s="132"/>
      <c r="E117" s="132"/>
      <c r="F117" s="132"/>
      <c r="G117" s="132"/>
      <c r="H117" s="19"/>
      <c r="I117" s="132"/>
      <c r="J117" s="132"/>
      <c r="K117" s="163"/>
      <c r="L117" s="412"/>
    </row>
    <row r="118" spans="1:12" s="83" customFormat="1" outlineLevel="1">
      <c r="A118" s="132"/>
      <c r="B118" s="132"/>
      <c r="C118" s="132"/>
      <c r="D118" s="132"/>
      <c r="E118" s="132"/>
      <c r="F118" s="132"/>
      <c r="G118" s="132"/>
      <c r="H118" s="19"/>
      <c r="I118" s="132"/>
      <c r="J118" s="132"/>
      <c r="K118" s="163"/>
      <c r="L118" s="412"/>
    </row>
    <row r="119" spans="1:12" s="83" customFormat="1" outlineLevel="1">
      <c r="A119" s="319" t="s">
        <v>1201</v>
      </c>
      <c r="B119" s="132"/>
      <c r="C119" s="319"/>
      <c r="D119" s="132"/>
      <c r="E119" s="132"/>
      <c r="F119" s="132"/>
      <c r="G119" s="132"/>
      <c r="H119" s="19"/>
      <c r="I119" s="132"/>
      <c r="J119" s="132"/>
      <c r="K119" s="163"/>
      <c r="L119" s="5"/>
    </row>
    <row r="120" spans="1:12" s="315" customFormat="1">
      <c r="A120" s="160" t="s">
        <v>911</v>
      </c>
      <c r="B120" s="86"/>
      <c r="C120" s="86"/>
      <c r="D120" s="132"/>
      <c r="E120" s="132"/>
      <c r="F120" s="132"/>
      <c r="G120" s="132"/>
      <c r="H120" s="132"/>
      <c r="I120" s="132"/>
      <c r="J120" s="132"/>
      <c r="K120" s="326">
        <f>I121</f>
        <v>95900</v>
      </c>
      <c r="L120" s="325" t="s">
        <v>509</v>
      </c>
    </row>
    <row r="121" spans="1:12" s="315" customFormat="1">
      <c r="A121" s="160" t="s">
        <v>749</v>
      </c>
      <c r="B121" s="86"/>
      <c r="C121" s="86"/>
      <c r="D121" s="132"/>
      <c r="E121" s="132"/>
      <c r="F121" s="132"/>
      <c r="G121" s="132"/>
      <c r="H121" s="132"/>
      <c r="I121" s="459">
        <f>SUM(K123:K123)</f>
        <v>95900</v>
      </c>
      <c r="J121" s="459"/>
      <c r="K121" s="111" t="s">
        <v>509</v>
      </c>
      <c r="L121" s="5"/>
    </row>
    <row r="122" spans="1:12" s="315" customFormat="1">
      <c r="A122" s="86"/>
      <c r="B122" s="86"/>
      <c r="C122" s="86"/>
      <c r="D122" s="132" t="s">
        <v>801</v>
      </c>
      <c r="E122" s="132" t="s">
        <v>910</v>
      </c>
      <c r="F122" s="132"/>
      <c r="I122" s="132"/>
      <c r="J122" s="132"/>
      <c r="K122" s="163"/>
      <c r="L122" s="5"/>
    </row>
    <row r="123" spans="1:12" s="315" customFormat="1">
      <c r="A123" s="86"/>
      <c r="B123" s="86"/>
      <c r="C123" s="86"/>
      <c r="D123" s="132"/>
      <c r="E123" s="132" t="s">
        <v>1252</v>
      </c>
      <c r="F123" s="132"/>
      <c r="I123" s="132"/>
      <c r="J123" s="132"/>
      <c r="K123" s="163">
        <v>95900</v>
      </c>
      <c r="L123" s="5" t="s">
        <v>509</v>
      </c>
    </row>
    <row r="124" spans="1:12" s="315" customFormat="1">
      <c r="A124" s="86"/>
      <c r="B124" s="86"/>
      <c r="C124" s="86"/>
      <c r="D124" s="132"/>
      <c r="E124" s="132"/>
      <c r="F124" s="132"/>
      <c r="G124" s="132"/>
      <c r="H124" s="132"/>
      <c r="I124" s="132"/>
      <c r="J124" s="132"/>
      <c r="K124" s="163"/>
      <c r="L124" s="5"/>
    </row>
    <row r="125" spans="1:12" s="114" customFormat="1">
      <c r="A125" s="86"/>
      <c r="B125" s="86"/>
      <c r="C125" s="86"/>
      <c r="D125" s="132"/>
      <c r="E125" s="132"/>
      <c r="F125" s="132"/>
      <c r="G125" s="132"/>
      <c r="H125" s="162"/>
      <c r="I125" s="162"/>
      <c r="J125" s="162"/>
      <c r="K125" s="163"/>
      <c r="L125" s="5"/>
    </row>
    <row r="126" spans="1:12" s="114" customFormat="1">
      <c r="A126" s="86"/>
      <c r="B126" s="86"/>
      <c r="C126" s="86"/>
      <c r="D126" s="132"/>
      <c r="E126" s="132"/>
      <c r="F126" s="132"/>
      <c r="G126" s="132"/>
      <c r="H126" s="162"/>
      <c r="I126" s="162"/>
      <c r="J126" s="162"/>
      <c r="K126" s="163"/>
      <c r="L126" s="5"/>
    </row>
    <row r="127" spans="1:12" s="114" customFormat="1">
      <c r="A127" s="86"/>
      <c r="B127" s="86"/>
      <c r="C127" s="86"/>
      <c r="D127" s="132"/>
      <c r="E127" s="132"/>
      <c r="F127" s="132"/>
      <c r="G127" s="132"/>
      <c r="H127" s="162"/>
      <c r="I127" s="162"/>
      <c r="J127" s="162"/>
      <c r="K127" s="163"/>
      <c r="L127" s="5"/>
    </row>
    <row r="128" spans="1:12" s="114" customFormat="1">
      <c r="A128" s="86"/>
      <c r="B128" s="86"/>
      <c r="C128" s="86"/>
      <c r="D128" s="132"/>
      <c r="E128" s="132"/>
      <c r="F128" s="132"/>
      <c r="G128" s="132"/>
      <c r="H128" s="162"/>
      <c r="I128" s="162"/>
      <c r="J128" s="162"/>
      <c r="K128" s="163"/>
      <c r="L128" s="5"/>
    </row>
    <row r="129" spans="1:12" s="114" customFormat="1">
      <c r="A129" s="86"/>
      <c r="B129" s="86"/>
      <c r="C129" s="86"/>
      <c r="D129" s="132"/>
      <c r="E129" s="132"/>
      <c r="F129" s="132"/>
      <c r="G129" s="132"/>
      <c r="H129" s="162"/>
      <c r="I129" s="162"/>
      <c r="J129" s="162"/>
      <c r="K129" s="163"/>
      <c r="L129" s="5"/>
    </row>
    <row r="130" spans="1:12" s="114" customFormat="1">
      <c r="A130" s="86"/>
      <c r="B130" s="86"/>
      <c r="C130" s="86"/>
      <c r="D130" s="132"/>
      <c r="E130" s="132"/>
      <c r="F130" s="132"/>
      <c r="G130" s="132"/>
      <c r="H130" s="162"/>
      <c r="I130" s="162"/>
      <c r="J130" s="162"/>
      <c r="K130" s="163"/>
      <c r="L130" s="5"/>
    </row>
    <row r="131" spans="1:12" s="114" customFormat="1">
      <c r="A131" s="86"/>
      <c r="B131" s="86"/>
      <c r="C131" s="86"/>
      <c r="D131" s="132"/>
      <c r="E131" s="132"/>
      <c r="F131" s="132"/>
      <c r="G131" s="132"/>
      <c r="H131" s="162"/>
      <c r="I131" s="162"/>
      <c r="J131" s="162"/>
      <c r="K131" s="163"/>
      <c r="L131" s="5"/>
    </row>
    <row r="132" spans="1:12" s="114" customFormat="1">
      <c r="A132" s="86"/>
      <c r="B132" s="86"/>
      <c r="C132" s="86"/>
      <c r="D132" s="132"/>
      <c r="E132" s="132"/>
      <c r="F132" s="132"/>
      <c r="G132" s="132"/>
      <c r="H132" s="162"/>
      <c r="I132" s="162"/>
      <c r="J132" s="162"/>
      <c r="K132" s="163"/>
      <c r="L132" s="5"/>
    </row>
    <row r="133" spans="1:12" s="114" customFormat="1">
      <c r="A133" s="86"/>
      <c r="B133" s="86"/>
      <c r="C133" s="86"/>
      <c r="D133" s="132"/>
      <c r="E133" s="132"/>
      <c r="F133" s="132"/>
      <c r="G133" s="132"/>
      <c r="H133" s="162"/>
      <c r="I133" s="162"/>
      <c r="J133" s="162"/>
      <c r="K133" s="163"/>
      <c r="L133" s="5"/>
    </row>
    <row r="134" spans="1:12" s="114" customFormat="1">
      <c r="A134" s="86"/>
      <c r="B134" s="86"/>
      <c r="C134" s="86"/>
      <c r="D134" s="132"/>
      <c r="E134" s="132"/>
      <c r="F134" s="132"/>
      <c r="G134" s="132"/>
      <c r="H134" s="162"/>
      <c r="I134" s="162"/>
      <c r="J134" s="162"/>
      <c r="K134" s="163"/>
      <c r="L134" s="5"/>
    </row>
    <row r="135" spans="1:12" s="114" customFormat="1">
      <c r="A135" s="86"/>
      <c r="B135" s="86"/>
      <c r="C135" s="86"/>
      <c r="D135" s="132"/>
      <c r="E135" s="132"/>
      <c r="F135" s="132"/>
      <c r="G135" s="132"/>
      <c r="H135" s="162"/>
      <c r="I135" s="162"/>
      <c r="J135" s="162"/>
      <c r="K135" s="163"/>
      <c r="L135" s="5"/>
    </row>
    <row r="136" spans="1:12" s="114" customFormat="1">
      <c r="A136" s="86"/>
      <c r="B136" s="86"/>
      <c r="C136" s="86"/>
      <c r="D136" s="132"/>
      <c r="E136" s="132"/>
      <c r="F136" s="132"/>
      <c r="G136" s="132"/>
      <c r="H136" s="162"/>
      <c r="I136" s="162"/>
      <c r="J136" s="162"/>
      <c r="K136" s="163"/>
      <c r="L136" s="5"/>
    </row>
    <row r="137" spans="1:12" s="114" customFormat="1">
      <c r="A137" s="86"/>
      <c r="B137" s="86"/>
      <c r="C137" s="86"/>
      <c r="D137" s="132"/>
      <c r="E137" s="132"/>
      <c r="F137" s="132"/>
      <c r="G137" s="132"/>
      <c r="H137" s="162"/>
      <c r="I137" s="162"/>
      <c r="J137" s="162"/>
      <c r="K137" s="163"/>
      <c r="L137" s="5"/>
    </row>
    <row r="138" spans="1:12" s="114" customFormat="1">
      <c r="A138" s="86"/>
      <c r="B138" s="86"/>
      <c r="C138" s="86"/>
      <c r="D138" s="132"/>
      <c r="E138" s="132"/>
      <c r="F138" s="132"/>
      <c r="G138" s="132"/>
      <c r="H138" s="162"/>
      <c r="I138" s="162"/>
      <c r="J138" s="162"/>
      <c r="K138" s="163"/>
      <c r="L138" s="5"/>
    </row>
    <row r="139" spans="1:12" s="114" customFormat="1">
      <c r="A139" s="86"/>
      <c r="B139" s="86"/>
      <c r="C139" s="86"/>
      <c r="D139" s="132"/>
      <c r="E139" s="132"/>
      <c r="F139" s="132"/>
      <c r="G139" s="132"/>
      <c r="H139" s="162"/>
      <c r="I139" s="162"/>
      <c r="J139" s="162"/>
      <c r="K139" s="163"/>
      <c r="L139" s="5"/>
    </row>
    <row r="140" spans="1:12" s="114" customFormat="1">
      <c r="A140" s="86"/>
      <c r="B140" s="86"/>
      <c r="C140" s="86"/>
      <c r="D140" s="132"/>
      <c r="E140" s="132"/>
      <c r="F140" s="132"/>
      <c r="G140" s="132"/>
      <c r="H140" s="162"/>
      <c r="I140" s="162"/>
      <c r="J140" s="162"/>
      <c r="K140" s="163"/>
      <c r="L140" s="5"/>
    </row>
    <row r="141" spans="1:12" s="114" customFormat="1">
      <c r="A141" s="86"/>
      <c r="B141" s="86"/>
      <c r="C141" s="86"/>
      <c r="D141" s="132"/>
      <c r="E141" s="132"/>
      <c r="F141" s="132"/>
      <c r="G141" s="132"/>
      <c r="H141" s="162"/>
      <c r="I141" s="162"/>
      <c r="J141" s="162"/>
      <c r="K141" s="163"/>
      <c r="L141" s="5"/>
    </row>
    <row r="142" spans="1:12" s="114" customFormat="1">
      <c r="A142" s="86"/>
      <c r="B142" s="86"/>
      <c r="C142" s="86"/>
      <c r="D142" s="132"/>
      <c r="E142" s="132"/>
      <c r="F142" s="132"/>
      <c r="G142" s="132"/>
      <c r="H142" s="162"/>
      <c r="I142" s="162"/>
      <c r="J142" s="162"/>
      <c r="K142" s="163"/>
      <c r="L142" s="5"/>
    </row>
    <row r="143" spans="1:12" s="114" customFormat="1">
      <c r="A143" s="86"/>
      <c r="B143" s="86"/>
      <c r="C143" s="86"/>
      <c r="D143" s="132"/>
      <c r="E143" s="132"/>
      <c r="F143" s="132"/>
      <c r="G143" s="132"/>
      <c r="H143" s="162"/>
      <c r="I143" s="162"/>
      <c r="J143" s="162"/>
      <c r="K143" s="163"/>
      <c r="L143" s="5"/>
    </row>
    <row r="144" spans="1:12" s="114" customFormat="1">
      <c r="A144" s="86"/>
      <c r="B144" s="86"/>
      <c r="C144" s="86"/>
      <c r="D144" s="132"/>
      <c r="E144" s="132"/>
      <c r="F144" s="132"/>
      <c r="G144" s="132"/>
      <c r="H144" s="162"/>
      <c r="I144" s="162"/>
      <c r="J144" s="162"/>
      <c r="K144" s="163"/>
      <c r="L144" s="5"/>
    </row>
    <row r="145" spans="1:12" s="114" customFormat="1">
      <c r="A145" s="86"/>
      <c r="B145" s="86"/>
      <c r="C145" s="86"/>
      <c r="D145" s="132"/>
      <c r="E145" s="132"/>
      <c r="F145" s="132"/>
      <c r="G145" s="132"/>
      <c r="H145" s="162"/>
      <c r="I145" s="162"/>
      <c r="J145" s="162"/>
      <c r="K145" s="163"/>
      <c r="L145" s="5"/>
    </row>
    <row r="146" spans="1:12" s="114" customFormat="1">
      <c r="A146" s="86"/>
      <c r="B146" s="86"/>
      <c r="C146" s="86"/>
      <c r="D146" s="132"/>
      <c r="E146" s="132"/>
      <c r="F146" s="132"/>
      <c r="G146" s="132"/>
      <c r="H146" s="162"/>
      <c r="I146" s="162"/>
      <c r="J146" s="162"/>
      <c r="K146" s="163"/>
      <c r="L146" s="5"/>
    </row>
    <row r="147" spans="1:12" s="114" customFormat="1">
      <c r="A147" s="86"/>
      <c r="B147" s="86"/>
      <c r="C147" s="86"/>
      <c r="D147" s="132"/>
      <c r="E147" s="132"/>
      <c r="F147" s="132"/>
      <c r="G147" s="132"/>
      <c r="H147" s="162"/>
      <c r="I147" s="162"/>
      <c r="J147" s="162"/>
      <c r="K147" s="163"/>
      <c r="L147" s="5"/>
    </row>
    <row r="148" spans="1:12" s="114" customFormat="1">
      <c r="A148" s="86"/>
      <c r="B148" s="86"/>
      <c r="C148" s="86"/>
      <c r="D148" s="132"/>
      <c r="E148" s="132"/>
      <c r="F148" s="132"/>
      <c r="G148" s="132"/>
      <c r="H148" s="162"/>
      <c r="I148" s="162"/>
      <c r="J148" s="162"/>
      <c r="K148" s="163"/>
      <c r="L148" s="5"/>
    </row>
    <row r="149" spans="1:12" s="114" customFormat="1">
      <c r="A149" s="86"/>
      <c r="B149" s="86"/>
      <c r="C149" s="86"/>
      <c r="D149" s="132"/>
      <c r="E149" s="132"/>
      <c r="F149" s="132"/>
      <c r="G149" s="132"/>
      <c r="H149" s="162"/>
      <c r="I149" s="162"/>
      <c r="J149" s="162"/>
      <c r="K149" s="163"/>
      <c r="L149" s="5"/>
    </row>
    <row r="150" spans="1:12" s="114" customFormat="1">
      <c r="A150" s="86"/>
      <c r="B150" s="86"/>
      <c r="C150" s="86"/>
      <c r="D150" s="132"/>
      <c r="E150" s="132"/>
      <c r="F150" s="132"/>
      <c r="G150" s="132"/>
      <c r="H150" s="162"/>
      <c r="I150" s="162"/>
      <c r="J150" s="162"/>
      <c r="K150" s="163"/>
      <c r="L150" s="5"/>
    </row>
    <row r="151" spans="1:12" s="114" customFormat="1">
      <c r="A151" s="86"/>
      <c r="B151" s="86"/>
      <c r="C151" s="86"/>
      <c r="D151" s="132"/>
      <c r="E151" s="132"/>
      <c r="F151" s="132"/>
      <c r="G151" s="132"/>
      <c r="H151" s="162"/>
      <c r="I151" s="162"/>
      <c r="J151" s="162"/>
      <c r="K151" s="163"/>
      <c r="L151" s="5"/>
    </row>
    <row r="152" spans="1:12" s="114" customFormat="1">
      <c r="A152" s="86"/>
      <c r="B152" s="86"/>
      <c r="C152" s="86"/>
      <c r="D152" s="132"/>
      <c r="E152" s="132"/>
      <c r="F152" s="132"/>
      <c r="G152" s="132"/>
      <c r="H152" s="162"/>
      <c r="I152" s="162"/>
      <c r="J152" s="162"/>
      <c r="K152" s="163"/>
      <c r="L152" s="5"/>
    </row>
    <row r="153" spans="1:12" s="114" customFormat="1">
      <c r="A153" s="86"/>
      <c r="B153" s="86"/>
      <c r="C153" s="86"/>
      <c r="D153" s="132"/>
      <c r="E153" s="132"/>
      <c r="F153" s="132"/>
      <c r="G153" s="132"/>
      <c r="H153" s="162"/>
      <c r="I153" s="162"/>
      <c r="J153" s="162"/>
      <c r="K153" s="163"/>
      <c r="L153" s="5"/>
    </row>
    <row r="154" spans="1:12" s="114" customFormat="1">
      <c r="A154" s="86"/>
      <c r="B154" s="86"/>
      <c r="C154" s="86"/>
      <c r="D154" s="132"/>
      <c r="E154" s="132"/>
      <c r="F154" s="132"/>
      <c r="G154" s="132"/>
      <c r="H154" s="162"/>
      <c r="I154" s="162"/>
      <c r="J154" s="162"/>
      <c r="K154" s="163"/>
      <c r="L154" s="5"/>
    </row>
    <row r="155" spans="1:12" s="114" customFormat="1" ht="20.25" customHeight="1">
      <c r="A155" s="86"/>
      <c r="B155" s="86"/>
      <c r="C155" s="86"/>
      <c r="D155" s="132"/>
      <c r="E155" s="132"/>
      <c r="F155" s="132"/>
      <c r="G155" s="132"/>
      <c r="H155" s="162"/>
      <c r="I155" s="162"/>
      <c r="J155" s="162"/>
      <c r="K155" s="163"/>
      <c r="L155" s="5"/>
    </row>
    <row r="156" spans="1:12" s="114" customFormat="1" ht="20.25" customHeight="1">
      <c r="A156" s="86"/>
      <c r="B156" s="86"/>
      <c r="C156" s="86"/>
      <c r="D156" s="132"/>
      <c r="E156" s="132"/>
      <c r="F156" s="132"/>
      <c r="G156" s="132"/>
      <c r="H156" s="162"/>
      <c r="I156" s="162"/>
      <c r="J156" s="162"/>
      <c r="K156" s="163"/>
      <c r="L156" s="412"/>
    </row>
    <row r="157" spans="1:12" s="114" customFormat="1" ht="20.25" customHeight="1">
      <c r="A157" s="86"/>
      <c r="B157" s="86"/>
      <c r="C157" s="86"/>
      <c r="D157" s="132"/>
      <c r="E157" s="132"/>
      <c r="F157" s="132"/>
      <c r="G157" s="132"/>
      <c r="H157" s="162"/>
      <c r="I157" s="162"/>
      <c r="J157" s="162"/>
      <c r="K157" s="163"/>
      <c r="L157" s="412"/>
    </row>
    <row r="158" spans="1:12" s="114" customFormat="1">
      <c r="A158" s="131" t="s">
        <v>710</v>
      </c>
      <c r="B158" s="131"/>
      <c r="C158" s="131"/>
      <c r="J158" s="460">
        <f>I159+I171</f>
        <v>2141310</v>
      </c>
      <c r="K158" s="460"/>
      <c r="L158" s="321" t="s">
        <v>509</v>
      </c>
    </row>
    <row r="159" spans="1:12" s="151" customFormat="1" outlineLevel="1">
      <c r="A159" s="114" t="s">
        <v>785</v>
      </c>
      <c r="C159" s="114"/>
      <c r="D159" s="114"/>
      <c r="E159" s="114"/>
      <c r="F159" s="114"/>
      <c r="G159" s="114"/>
      <c r="H159" s="114"/>
      <c r="I159" s="459">
        <f>I160</f>
        <v>2116800</v>
      </c>
      <c r="J159" s="459"/>
      <c r="K159" s="111" t="s">
        <v>509</v>
      </c>
      <c r="L159" s="111"/>
    </row>
    <row r="160" spans="1:12" s="151" customFormat="1" outlineLevel="1">
      <c r="A160" s="86"/>
      <c r="B160" s="160" t="s">
        <v>1285</v>
      </c>
      <c r="C160" s="160"/>
      <c r="D160" s="160"/>
      <c r="E160" s="160"/>
      <c r="F160" s="160"/>
      <c r="G160" s="160"/>
      <c r="H160" s="160"/>
      <c r="I160" s="458">
        <f>SUM(I161,I163,I166)</f>
        <v>2116800</v>
      </c>
      <c r="J160" s="458"/>
      <c r="K160" s="323" t="s">
        <v>509</v>
      </c>
      <c r="L160" s="323"/>
    </row>
    <row r="161" spans="1:12" s="151" customFormat="1" outlineLevel="1">
      <c r="A161" s="86"/>
      <c r="C161" s="160" t="s">
        <v>786</v>
      </c>
      <c r="D161" s="160"/>
      <c r="E161" s="160"/>
      <c r="F161" s="160"/>
      <c r="G161" s="160"/>
      <c r="H161" s="160"/>
      <c r="I161" s="458">
        <v>528000</v>
      </c>
      <c r="J161" s="458"/>
      <c r="K161" s="323" t="s">
        <v>509</v>
      </c>
      <c r="L161" s="323"/>
    </row>
    <row r="162" spans="1:12" s="114" customFormat="1">
      <c r="A162" s="86"/>
      <c r="B162" s="86"/>
      <c r="C162" s="86"/>
      <c r="D162" s="132" t="s">
        <v>903</v>
      </c>
      <c r="E162" s="132"/>
      <c r="F162" s="132"/>
      <c r="G162" s="132"/>
      <c r="I162" s="86"/>
      <c r="J162" s="86"/>
      <c r="K162" s="159"/>
      <c r="L162" s="324"/>
    </row>
    <row r="163" spans="1:12" s="118" customFormat="1">
      <c r="A163" s="86"/>
      <c r="C163" s="160" t="s">
        <v>788</v>
      </c>
      <c r="D163" s="160"/>
      <c r="E163" s="160"/>
      <c r="F163" s="160"/>
      <c r="G163" s="160"/>
      <c r="H163" s="160"/>
      <c r="I163" s="458">
        <v>1257700</v>
      </c>
      <c r="J163" s="458"/>
      <c r="K163" s="323" t="s">
        <v>509</v>
      </c>
      <c r="L163" s="323"/>
    </row>
    <row r="164" spans="1:12" s="151" customFormat="1" outlineLevel="1">
      <c r="A164" s="86"/>
      <c r="B164" s="86"/>
      <c r="C164" s="86"/>
      <c r="D164" s="132" t="s">
        <v>1208</v>
      </c>
      <c r="E164" s="132"/>
      <c r="F164" s="132"/>
      <c r="G164" s="132"/>
      <c r="I164" s="86"/>
      <c r="J164" s="86"/>
      <c r="K164" s="159"/>
      <c r="L164" s="324"/>
    </row>
    <row r="165" spans="1:12" s="151" customFormat="1" outlineLevel="1">
      <c r="A165" s="86"/>
      <c r="B165" s="86"/>
      <c r="C165" s="86"/>
      <c r="D165" s="132" t="s">
        <v>1209</v>
      </c>
      <c r="E165" s="132"/>
      <c r="F165" s="132"/>
      <c r="G165" s="132"/>
      <c r="I165" s="86"/>
      <c r="J165" s="86"/>
      <c r="K165" s="159"/>
      <c r="L165" s="324"/>
    </row>
    <row r="166" spans="1:12" s="151" customFormat="1" outlineLevel="1">
      <c r="A166" s="86"/>
      <c r="C166" s="160" t="s">
        <v>899</v>
      </c>
      <c r="D166" s="160"/>
      <c r="E166" s="160"/>
      <c r="F166" s="160"/>
      <c r="G166" s="160"/>
      <c r="H166" s="160"/>
      <c r="I166" s="458">
        <v>331100</v>
      </c>
      <c r="J166" s="458"/>
      <c r="K166" s="323" t="s">
        <v>509</v>
      </c>
      <c r="L166" s="323"/>
    </row>
    <row r="167" spans="1:12" s="151" customFormat="1" outlineLevel="1">
      <c r="A167" s="86"/>
      <c r="B167" s="86"/>
      <c r="C167" s="86"/>
      <c r="D167" s="132" t="s">
        <v>1294</v>
      </c>
      <c r="E167" s="132"/>
      <c r="F167" s="132"/>
      <c r="G167" s="132"/>
      <c r="I167" s="86"/>
      <c r="J167" s="86"/>
      <c r="K167" s="159"/>
      <c r="L167" s="324"/>
    </row>
    <row r="168" spans="1:12" s="151" customFormat="1" outlineLevel="1">
      <c r="A168" s="86"/>
      <c r="B168" s="86"/>
      <c r="C168" s="86"/>
      <c r="D168" s="132" t="s">
        <v>1236</v>
      </c>
      <c r="E168" s="132"/>
      <c r="F168" s="132"/>
      <c r="G168" s="132"/>
      <c r="I168" s="86"/>
      <c r="J168" s="86"/>
      <c r="K168" s="159"/>
      <c r="L168" s="324"/>
    </row>
    <row r="169" spans="1:12" s="151" customFormat="1" outlineLevel="1">
      <c r="A169" s="86"/>
      <c r="B169" s="86"/>
      <c r="C169" s="86"/>
      <c r="D169" s="132" t="s">
        <v>1210</v>
      </c>
      <c r="E169" s="132"/>
      <c r="F169" s="132"/>
      <c r="G169" s="132"/>
      <c r="I169" s="86"/>
      <c r="J169" s="86"/>
      <c r="K169" s="159"/>
      <c r="L169" s="324"/>
    </row>
    <row r="170" spans="1:12" s="151" customFormat="1" outlineLevel="1">
      <c r="A170" s="86"/>
      <c r="B170" s="86"/>
      <c r="C170" s="86"/>
      <c r="D170" s="132"/>
      <c r="E170" s="132"/>
      <c r="F170" s="132"/>
      <c r="G170" s="132"/>
      <c r="H170" s="162"/>
      <c r="I170" s="86"/>
      <c r="J170" s="86"/>
      <c r="K170" s="159"/>
      <c r="L170" s="324"/>
    </row>
    <row r="171" spans="1:12" s="151" customFormat="1" ht="21.75" customHeight="1" outlineLevel="1">
      <c r="A171" s="114" t="s">
        <v>793</v>
      </c>
      <c r="C171" s="114"/>
      <c r="D171" s="114"/>
      <c r="E171" s="114"/>
      <c r="F171" s="114"/>
      <c r="G171" s="114"/>
      <c r="H171" s="114"/>
      <c r="I171" s="459">
        <f>I172</f>
        <v>24510</v>
      </c>
      <c r="J171" s="459"/>
      <c r="K171" s="111" t="s">
        <v>509</v>
      </c>
      <c r="L171" s="111"/>
    </row>
    <row r="172" spans="1:12" s="151" customFormat="1" ht="21.75" customHeight="1" outlineLevel="1">
      <c r="A172" s="86"/>
      <c r="B172" s="160" t="s">
        <v>902</v>
      </c>
      <c r="D172" s="160"/>
      <c r="E172" s="160"/>
      <c r="F172" s="160"/>
      <c r="G172" s="160"/>
      <c r="H172" s="160"/>
      <c r="I172" s="458">
        <f>I173</f>
        <v>24510</v>
      </c>
      <c r="J172" s="458"/>
      <c r="K172" s="323" t="s">
        <v>509</v>
      </c>
      <c r="L172" s="323"/>
    </row>
    <row r="173" spans="1:12" s="151" customFormat="1" ht="21.75" customHeight="1" outlineLevel="1">
      <c r="A173" s="86"/>
      <c r="B173" s="160" t="s">
        <v>901</v>
      </c>
      <c r="D173" s="160"/>
      <c r="E173" s="160"/>
      <c r="F173" s="160"/>
      <c r="G173" s="160"/>
      <c r="H173" s="160"/>
      <c r="I173" s="458">
        <f>SUM(K176:K176)</f>
        <v>24510</v>
      </c>
      <c r="J173" s="458"/>
      <c r="K173" s="323" t="s">
        <v>509</v>
      </c>
      <c r="L173" s="323"/>
    </row>
    <row r="174" spans="1:12" s="83" customFormat="1" ht="21.75" customHeight="1" outlineLevel="1">
      <c r="A174" s="132"/>
      <c r="B174" s="132"/>
      <c r="C174" s="132"/>
      <c r="D174" s="132" t="s">
        <v>796</v>
      </c>
      <c r="E174" s="314" t="s">
        <v>912</v>
      </c>
      <c r="F174" s="132"/>
      <c r="I174" s="132"/>
      <c r="J174" s="132"/>
    </row>
    <row r="175" spans="1:12" s="83" customFormat="1" ht="21.75" customHeight="1" outlineLevel="1">
      <c r="A175" s="132"/>
      <c r="B175" s="132"/>
      <c r="C175" s="132"/>
      <c r="D175" s="132"/>
      <c r="E175" s="314" t="s">
        <v>913</v>
      </c>
      <c r="F175" s="132"/>
      <c r="I175" s="132"/>
      <c r="J175" s="132"/>
      <c r="K175" s="163"/>
      <c r="L175" s="5"/>
    </row>
    <row r="176" spans="1:12" s="83" customFormat="1" ht="21.75" customHeight="1" outlineLevel="1">
      <c r="A176" s="132"/>
      <c r="B176" s="132"/>
      <c r="C176" s="132"/>
      <c r="D176" s="132"/>
      <c r="E176" s="314" t="s">
        <v>1283</v>
      </c>
      <c r="F176" s="132"/>
      <c r="I176" s="132"/>
      <c r="J176" s="132"/>
      <c r="K176" s="163">
        <v>24510</v>
      </c>
      <c r="L176" s="5" t="s">
        <v>509</v>
      </c>
    </row>
    <row r="177" spans="1:12" s="83" customFormat="1" outlineLevel="1">
      <c r="A177" s="132"/>
      <c r="B177" s="132"/>
      <c r="C177" s="132"/>
      <c r="D177" s="132"/>
      <c r="E177" s="132"/>
      <c r="F177" s="132"/>
      <c r="G177" s="132"/>
      <c r="H177" s="19"/>
      <c r="I177" s="132"/>
      <c r="J177" s="132"/>
      <c r="K177" s="163"/>
      <c r="L177" s="5"/>
    </row>
    <row r="178" spans="1:12" s="83" customFormat="1" ht="21.75" customHeight="1" outlineLevel="1">
      <c r="A178" s="132"/>
      <c r="B178" s="132"/>
      <c r="C178" s="132"/>
      <c r="D178" s="132"/>
      <c r="E178" s="132"/>
      <c r="F178" s="132"/>
      <c r="G178" s="132"/>
      <c r="H178" s="19"/>
      <c r="I178" s="132"/>
      <c r="J178" s="132"/>
      <c r="K178" s="163"/>
      <c r="L178" s="5"/>
    </row>
    <row r="179" spans="1:12" s="83" customFormat="1" ht="21.75" customHeight="1" outlineLevel="1">
      <c r="A179" s="132"/>
      <c r="B179" s="132"/>
      <c r="C179" s="132"/>
      <c r="D179" s="132"/>
      <c r="E179" s="132"/>
      <c r="F179" s="132"/>
      <c r="G179" s="132"/>
      <c r="H179" s="19"/>
      <c r="I179" s="132"/>
      <c r="J179" s="132"/>
      <c r="K179" s="163"/>
      <c r="L179" s="5"/>
    </row>
    <row r="180" spans="1:12" s="83" customFormat="1" ht="21.75" customHeight="1" outlineLevel="1">
      <c r="A180" s="132"/>
      <c r="B180" s="132"/>
      <c r="C180" s="132"/>
      <c r="D180" s="132"/>
      <c r="E180" s="132"/>
      <c r="F180" s="132"/>
      <c r="G180" s="132"/>
      <c r="H180" s="19"/>
      <c r="I180" s="132"/>
      <c r="J180" s="132"/>
      <c r="K180" s="163"/>
      <c r="L180" s="5"/>
    </row>
    <row r="181" spans="1:12" s="83" customFormat="1" ht="21.75" customHeight="1" outlineLevel="1">
      <c r="A181" s="132"/>
      <c r="B181" s="132"/>
      <c r="C181" s="132"/>
      <c r="D181" s="132"/>
      <c r="E181" s="132"/>
      <c r="F181" s="132"/>
      <c r="G181" s="132"/>
      <c r="H181" s="19"/>
      <c r="I181" s="132"/>
      <c r="J181" s="132"/>
      <c r="K181" s="163"/>
      <c r="L181" s="5"/>
    </row>
    <row r="182" spans="1:12" s="83" customFormat="1" ht="21.75" customHeight="1" outlineLevel="1">
      <c r="A182" s="132"/>
      <c r="B182" s="132"/>
      <c r="C182" s="132"/>
      <c r="D182" s="132"/>
      <c r="E182" s="132"/>
      <c r="F182" s="132"/>
      <c r="G182" s="132"/>
      <c r="H182" s="19"/>
      <c r="I182" s="132"/>
      <c r="J182" s="132"/>
      <c r="K182" s="163"/>
      <c r="L182" s="5"/>
    </row>
    <row r="183" spans="1:12" s="83" customFormat="1" ht="21.75" customHeight="1" outlineLevel="1">
      <c r="A183" s="132"/>
      <c r="B183" s="132"/>
      <c r="C183" s="132"/>
      <c r="D183" s="132"/>
      <c r="E183" s="132"/>
      <c r="F183" s="132"/>
      <c r="G183" s="132"/>
      <c r="H183" s="19"/>
      <c r="I183" s="132"/>
      <c r="J183" s="132"/>
      <c r="K183" s="163"/>
      <c r="L183" s="5"/>
    </row>
    <row r="184" spans="1:12" s="83" customFormat="1" ht="21.75" customHeight="1" outlineLevel="1">
      <c r="A184" s="132"/>
      <c r="B184" s="132"/>
      <c r="C184" s="132"/>
      <c r="D184" s="132"/>
      <c r="E184" s="132"/>
      <c r="F184" s="132"/>
      <c r="G184" s="132"/>
      <c r="H184" s="19"/>
      <c r="I184" s="132"/>
      <c r="J184" s="132"/>
      <c r="K184" s="163"/>
      <c r="L184" s="5"/>
    </row>
    <row r="185" spans="1:12" s="83" customFormat="1" ht="21.75" customHeight="1" outlineLevel="1">
      <c r="A185" s="132"/>
      <c r="B185" s="132"/>
      <c r="C185" s="132"/>
      <c r="D185" s="132"/>
      <c r="E185" s="132"/>
      <c r="F185" s="132"/>
      <c r="G185" s="132"/>
      <c r="H185" s="19"/>
      <c r="I185" s="132"/>
      <c r="J185" s="132"/>
      <c r="K185" s="163"/>
      <c r="L185" s="5"/>
    </row>
    <row r="186" spans="1:12" s="83" customFormat="1" ht="21.75" customHeight="1" outlineLevel="1">
      <c r="A186" s="132"/>
      <c r="B186" s="132"/>
      <c r="C186" s="132"/>
      <c r="D186" s="132"/>
      <c r="E186" s="132"/>
      <c r="F186" s="132"/>
      <c r="G186" s="132"/>
      <c r="H186" s="19"/>
      <c r="I186" s="132"/>
      <c r="J186" s="132"/>
      <c r="K186" s="163"/>
      <c r="L186" s="5"/>
    </row>
    <row r="187" spans="1:12" s="83" customFormat="1" ht="21.75" customHeight="1" outlineLevel="1">
      <c r="A187" s="132"/>
      <c r="B187" s="132"/>
      <c r="C187" s="132"/>
      <c r="D187" s="132"/>
      <c r="E187" s="132"/>
      <c r="F187" s="132"/>
      <c r="G187" s="132"/>
      <c r="H187" s="19"/>
      <c r="I187" s="132"/>
      <c r="J187" s="132"/>
      <c r="K187" s="163"/>
      <c r="L187" s="5"/>
    </row>
    <row r="188" spans="1:12" s="83" customFormat="1" ht="21.75" customHeight="1" outlineLevel="1">
      <c r="A188" s="132"/>
      <c r="B188" s="132"/>
      <c r="C188" s="132"/>
      <c r="D188" s="132"/>
      <c r="E188" s="132"/>
      <c r="F188" s="132"/>
      <c r="G188" s="132"/>
      <c r="H188" s="19"/>
      <c r="I188" s="132"/>
      <c r="J188" s="132"/>
      <c r="K188" s="163"/>
      <c r="L188" s="5"/>
    </row>
    <row r="189" spans="1:12" s="83" customFormat="1" ht="21.75" customHeight="1" outlineLevel="1">
      <c r="A189" s="132"/>
      <c r="B189" s="132"/>
      <c r="C189" s="132"/>
      <c r="D189" s="132"/>
      <c r="E189" s="132"/>
      <c r="F189" s="132"/>
      <c r="G189" s="132"/>
      <c r="H189" s="19"/>
      <c r="I189" s="132"/>
      <c r="J189" s="132"/>
      <c r="K189" s="163"/>
      <c r="L189" s="5"/>
    </row>
    <row r="190" spans="1:12" s="83" customFormat="1" ht="21.75" customHeight="1" outlineLevel="1">
      <c r="A190" s="132"/>
      <c r="B190" s="132"/>
      <c r="C190" s="132"/>
      <c r="D190" s="132"/>
      <c r="E190" s="132"/>
      <c r="F190" s="132"/>
      <c r="G190" s="132"/>
      <c r="H190" s="19"/>
      <c r="I190" s="132"/>
      <c r="J190" s="132"/>
      <c r="K190" s="163"/>
      <c r="L190" s="5"/>
    </row>
    <row r="191" spans="1:12" s="83" customFormat="1" ht="21.75" customHeight="1" outlineLevel="1">
      <c r="A191" s="132"/>
      <c r="B191" s="132"/>
      <c r="C191" s="132"/>
      <c r="D191" s="132"/>
      <c r="E191" s="132"/>
      <c r="F191" s="132"/>
      <c r="G191" s="132"/>
      <c r="H191" s="19"/>
      <c r="I191" s="132"/>
      <c r="J191" s="132"/>
      <c r="K191" s="163"/>
      <c r="L191" s="5"/>
    </row>
    <row r="192" spans="1:12" s="83" customFormat="1" ht="21.75" customHeight="1" outlineLevel="1">
      <c r="A192" s="132"/>
      <c r="B192" s="132"/>
      <c r="C192" s="132"/>
      <c r="D192" s="132"/>
      <c r="E192" s="132"/>
      <c r="F192" s="132"/>
      <c r="G192" s="132"/>
      <c r="H192" s="19"/>
      <c r="I192" s="132"/>
      <c r="J192" s="132"/>
      <c r="K192" s="163"/>
      <c r="L192" s="5"/>
    </row>
    <row r="193" spans="1:12" s="83" customFormat="1" ht="21.75" customHeight="1" outlineLevel="1">
      <c r="A193" s="132"/>
      <c r="B193" s="132"/>
      <c r="C193" s="132"/>
      <c r="D193" s="132"/>
      <c r="E193" s="132"/>
      <c r="F193" s="132"/>
      <c r="G193" s="132"/>
      <c r="H193" s="19"/>
      <c r="I193" s="132"/>
      <c r="J193" s="132"/>
      <c r="K193" s="163"/>
      <c r="L193" s="5"/>
    </row>
    <row r="194" spans="1:12" s="83" customFormat="1" ht="21.75" customHeight="1" outlineLevel="1">
      <c r="A194" s="132"/>
      <c r="B194" s="132"/>
      <c r="C194" s="132"/>
      <c r="D194" s="132"/>
      <c r="E194" s="132"/>
      <c r="F194" s="132"/>
      <c r="G194" s="132"/>
      <c r="H194" s="19"/>
      <c r="I194" s="132"/>
      <c r="J194" s="132"/>
      <c r="K194" s="163"/>
      <c r="L194" s="5"/>
    </row>
    <row r="195" spans="1:12" s="83" customFormat="1" ht="21.75" customHeight="1" outlineLevel="1">
      <c r="A195" s="132"/>
      <c r="B195" s="132"/>
      <c r="C195" s="132"/>
      <c r="D195" s="132"/>
      <c r="E195" s="132"/>
      <c r="F195" s="132"/>
      <c r="G195" s="132"/>
      <c r="H195" s="19"/>
      <c r="I195" s="132"/>
      <c r="J195" s="132"/>
      <c r="K195" s="163"/>
      <c r="L195" s="5"/>
    </row>
    <row r="196" spans="1:12" s="83" customFormat="1" ht="21.75" customHeight="1" outlineLevel="1">
      <c r="A196" s="132"/>
      <c r="B196" s="132"/>
      <c r="C196" s="132"/>
      <c r="D196" s="132"/>
      <c r="E196" s="132"/>
      <c r="F196" s="132"/>
      <c r="G196" s="132"/>
      <c r="H196" s="19"/>
      <c r="I196" s="132"/>
      <c r="J196" s="132"/>
      <c r="K196" s="163"/>
      <c r="L196" s="381"/>
    </row>
    <row r="197" spans="1:12" s="83" customFormat="1" ht="21.75" customHeight="1" outlineLevel="1">
      <c r="A197" s="132"/>
      <c r="B197" s="132"/>
      <c r="C197" s="132"/>
      <c r="D197" s="132"/>
      <c r="E197" s="132"/>
      <c r="F197" s="132"/>
      <c r="G197" s="132"/>
      <c r="H197" s="19"/>
      <c r="I197" s="132"/>
      <c r="J197" s="132"/>
      <c r="K197" s="163"/>
      <c r="L197" s="412"/>
    </row>
    <row r="198" spans="1:12" s="83" customFormat="1" ht="21.75" customHeight="1" outlineLevel="1">
      <c r="A198" s="132"/>
      <c r="B198" s="132"/>
      <c r="C198" s="132"/>
      <c r="D198" s="132"/>
      <c r="E198" s="132"/>
      <c r="F198" s="132"/>
      <c r="G198" s="132"/>
      <c r="H198" s="19"/>
      <c r="I198" s="132"/>
      <c r="J198" s="132"/>
      <c r="K198" s="163"/>
      <c r="L198" s="412"/>
    </row>
    <row r="199" spans="1:12" s="114" customFormat="1">
      <c r="A199" s="131" t="s">
        <v>711</v>
      </c>
      <c r="C199" s="131"/>
      <c r="J199" s="460">
        <f>SUM(I200,I214)</f>
        <v>1202340</v>
      </c>
      <c r="K199" s="460"/>
      <c r="L199" s="321" t="s">
        <v>509</v>
      </c>
    </row>
    <row r="200" spans="1:12" s="151" customFormat="1" outlineLevel="1">
      <c r="A200" s="114" t="s">
        <v>785</v>
      </c>
      <c r="C200" s="114"/>
      <c r="D200" s="114"/>
      <c r="E200" s="114"/>
      <c r="F200" s="114"/>
      <c r="G200" s="114"/>
      <c r="H200" s="114"/>
      <c r="I200" s="459">
        <f>I201+I211</f>
        <v>1100300</v>
      </c>
      <c r="J200" s="459"/>
      <c r="K200" s="111" t="s">
        <v>509</v>
      </c>
      <c r="L200" s="111"/>
    </row>
    <row r="201" spans="1:12" s="151" customFormat="1" outlineLevel="1">
      <c r="A201" s="86"/>
      <c r="B201" s="160" t="s">
        <v>1285</v>
      </c>
      <c r="C201" s="160"/>
      <c r="D201" s="160"/>
      <c r="E201" s="160"/>
      <c r="F201" s="160"/>
      <c r="G201" s="160"/>
      <c r="H201" s="160"/>
      <c r="I201" s="458">
        <f>SUM(I202,I204,I208)</f>
        <v>880300</v>
      </c>
      <c r="J201" s="458"/>
      <c r="K201" s="323" t="s">
        <v>509</v>
      </c>
      <c r="L201" s="323"/>
    </row>
    <row r="202" spans="1:12" s="151" customFormat="1" outlineLevel="1">
      <c r="A202" s="86"/>
      <c r="C202" s="160" t="s">
        <v>786</v>
      </c>
      <c r="D202" s="160"/>
      <c r="E202" s="160"/>
      <c r="F202" s="160"/>
      <c r="G202" s="160"/>
      <c r="H202" s="160"/>
      <c r="I202" s="458">
        <v>288400</v>
      </c>
      <c r="J202" s="458"/>
      <c r="K202" s="323" t="s">
        <v>509</v>
      </c>
      <c r="L202" s="323"/>
    </row>
    <row r="203" spans="1:12" s="114" customFormat="1">
      <c r="A203" s="86"/>
      <c r="B203" s="86"/>
      <c r="C203" s="86"/>
      <c r="D203" s="132" t="s">
        <v>903</v>
      </c>
      <c r="E203" s="132"/>
      <c r="F203" s="132"/>
      <c r="G203" s="132"/>
      <c r="I203" s="86"/>
      <c r="J203" s="86"/>
      <c r="K203" s="159"/>
      <c r="L203" s="324"/>
    </row>
    <row r="204" spans="1:12" s="118" customFormat="1">
      <c r="A204" s="86"/>
      <c r="C204" s="160" t="s">
        <v>788</v>
      </c>
      <c r="D204" s="160"/>
      <c r="E204" s="160"/>
      <c r="F204" s="160"/>
      <c r="G204" s="160"/>
      <c r="H204" s="160"/>
      <c r="I204" s="458">
        <v>274500</v>
      </c>
      <c r="J204" s="458"/>
      <c r="K204" s="323" t="s">
        <v>509</v>
      </c>
      <c r="L204" s="323"/>
    </row>
    <row r="205" spans="1:12" s="151" customFormat="1" outlineLevel="1">
      <c r="A205" s="86"/>
      <c r="B205" s="86"/>
      <c r="C205" s="86"/>
      <c r="D205" s="132" t="s">
        <v>1224</v>
      </c>
      <c r="E205" s="132"/>
      <c r="F205" s="132"/>
      <c r="G205" s="132"/>
      <c r="I205" s="86"/>
      <c r="J205" s="86"/>
      <c r="K205" s="159"/>
      <c r="L205" s="324"/>
    </row>
    <row r="206" spans="1:12" s="151" customFormat="1" outlineLevel="1">
      <c r="A206" s="86"/>
      <c r="B206" s="86"/>
      <c r="C206" s="86"/>
      <c r="D206" s="132" t="s">
        <v>1225</v>
      </c>
      <c r="E206" s="132"/>
      <c r="F206" s="132"/>
      <c r="G206" s="132"/>
      <c r="I206" s="86"/>
      <c r="J206" s="86"/>
      <c r="K206" s="159"/>
      <c r="L206" s="324"/>
    </row>
    <row r="207" spans="1:12" s="151" customFormat="1" outlineLevel="1">
      <c r="A207" s="86"/>
      <c r="B207" s="86"/>
      <c r="C207" s="86"/>
      <c r="D207" s="132" t="s">
        <v>1226</v>
      </c>
      <c r="E207" s="132"/>
      <c r="F207" s="132"/>
      <c r="G207" s="132"/>
      <c r="I207" s="86"/>
      <c r="J207" s="86"/>
      <c r="K207" s="159"/>
      <c r="L207" s="324"/>
    </row>
    <row r="208" spans="1:12" s="151" customFormat="1" outlineLevel="1">
      <c r="A208" s="86"/>
      <c r="C208" s="333" t="s">
        <v>899</v>
      </c>
      <c r="D208" s="333"/>
      <c r="E208" s="333"/>
      <c r="F208" s="333"/>
      <c r="G208" s="333"/>
      <c r="H208" s="333"/>
      <c r="I208" s="458">
        <v>317400</v>
      </c>
      <c r="J208" s="458"/>
      <c r="K208" s="334" t="s">
        <v>509</v>
      </c>
      <c r="L208" s="323"/>
    </row>
    <row r="209" spans="1:12" s="151" customFormat="1" outlineLevel="1">
      <c r="A209" s="86"/>
      <c r="B209" s="86"/>
      <c r="C209" s="86"/>
      <c r="D209" s="132" t="s">
        <v>1227</v>
      </c>
      <c r="E209" s="132"/>
      <c r="F209" s="132"/>
      <c r="G209" s="132"/>
      <c r="I209" s="86"/>
      <c r="J209" s="86"/>
      <c r="K209" s="159"/>
      <c r="L209" s="324"/>
    </row>
    <row r="210" spans="1:12" s="151" customFormat="1" outlineLevel="1">
      <c r="A210" s="86"/>
      <c r="B210" s="86"/>
      <c r="C210" s="86"/>
      <c r="D210" s="132" t="s">
        <v>1228</v>
      </c>
      <c r="E210" s="132"/>
      <c r="F210" s="132"/>
      <c r="G210" s="132"/>
      <c r="I210" s="86"/>
      <c r="J210" s="86"/>
      <c r="K210" s="159"/>
      <c r="L210" s="324"/>
    </row>
    <row r="211" spans="1:12" s="151" customFormat="1" outlineLevel="1">
      <c r="A211" s="86"/>
      <c r="B211" s="160" t="s">
        <v>791</v>
      </c>
      <c r="C211" s="160"/>
      <c r="D211" s="160"/>
      <c r="E211" s="160"/>
      <c r="F211" s="160"/>
      <c r="G211" s="160"/>
      <c r="H211" s="160"/>
      <c r="I211" s="458">
        <v>220000</v>
      </c>
      <c r="J211" s="458"/>
      <c r="K211" s="323" t="s">
        <v>509</v>
      </c>
      <c r="L211" s="323"/>
    </row>
    <row r="212" spans="1:12" s="151" customFormat="1" outlineLevel="1">
      <c r="A212" s="86"/>
      <c r="B212" s="86"/>
      <c r="C212" s="86"/>
      <c r="D212" s="132" t="s">
        <v>1295</v>
      </c>
      <c r="E212" s="132"/>
      <c r="F212" s="132"/>
      <c r="G212" s="132"/>
      <c r="I212" s="86"/>
      <c r="J212" s="86"/>
      <c r="K212" s="159"/>
      <c r="L212" s="324"/>
    </row>
    <row r="213" spans="1:12" s="118" customFormat="1">
      <c r="A213" s="86"/>
      <c r="B213" s="86"/>
      <c r="C213" s="86"/>
      <c r="D213" s="132"/>
      <c r="E213" s="132"/>
      <c r="F213" s="132"/>
      <c r="G213" s="132"/>
      <c r="H213" s="162"/>
      <c r="I213" s="86"/>
      <c r="J213" s="86"/>
      <c r="K213" s="159"/>
      <c r="L213" s="324"/>
    </row>
    <row r="214" spans="1:12" s="151" customFormat="1" outlineLevel="1">
      <c r="A214" s="114" t="s">
        <v>793</v>
      </c>
      <c r="C214" s="114"/>
      <c r="D214" s="114"/>
      <c r="E214" s="114"/>
      <c r="F214" s="114"/>
      <c r="G214" s="114"/>
      <c r="H214" s="114"/>
      <c r="I214" s="459">
        <f>I215</f>
        <v>102040</v>
      </c>
      <c r="J214" s="459"/>
      <c r="K214" s="111" t="s">
        <v>509</v>
      </c>
      <c r="L214" s="111"/>
    </row>
    <row r="215" spans="1:12" s="151" customFormat="1" outlineLevel="1">
      <c r="A215" s="86"/>
      <c r="B215" s="160" t="s">
        <v>902</v>
      </c>
      <c r="C215" s="160"/>
      <c r="D215" s="160"/>
      <c r="E215" s="160"/>
      <c r="F215" s="160"/>
      <c r="G215" s="160"/>
      <c r="H215" s="160"/>
      <c r="I215" s="458">
        <f>I216</f>
        <v>102040</v>
      </c>
      <c r="J215" s="458"/>
      <c r="K215" s="323" t="s">
        <v>509</v>
      </c>
      <c r="L215" s="323"/>
    </row>
    <row r="216" spans="1:12" s="151" customFormat="1" outlineLevel="1">
      <c r="A216" s="86"/>
      <c r="B216" s="160" t="s">
        <v>901</v>
      </c>
      <c r="D216" s="160"/>
      <c r="E216" s="160"/>
      <c r="F216" s="160"/>
      <c r="G216" s="160"/>
      <c r="H216" s="160"/>
      <c r="I216" s="458">
        <f>SUM(K220:K220)</f>
        <v>102040</v>
      </c>
      <c r="J216" s="458"/>
      <c r="K216" s="323" t="s">
        <v>509</v>
      </c>
      <c r="L216" s="323"/>
    </row>
    <row r="217" spans="1:12" s="83" customFormat="1" outlineLevel="1">
      <c r="A217" s="132"/>
      <c r="B217" s="132"/>
      <c r="C217" s="132"/>
      <c r="D217" s="132" t="s">
        <v>796</v>
      </c>
      <c r="E217" s="314" t="s">
        <v>914</v>
      </c>
      <c r="F217" s="132"/>
      <c r="I217" s="132"/>
      <c r="J217" s="132"/>
    </row>
    <row r="218" spans="1:12" s="83" customFormat="1" outlineLevel="1">
      <c r="A218" s="132"/>
      <c r="B218" s="132"/>
      <c r="C218" s="132"/>
      <c r="D218" s="132"/>
      <c r="E218" s="314" t="s">
        <v>904</v>
      </c>
      <c r="F218" s="132"/>
      <c r="I218" s="132"/>
      <c r="J218" s="132"/>
      <c r="K218" s="163"/>
      <c r="L218" s="314"/>
    </row>
    <row r="219" spans="1:12" s="83" customFormat="1" outlineLevel="1">
      <c r="A219" s="132"/>
      <c r="B219" s="132"/>
      <c r="C219" s="132"/>
      <c r="D219" s="132"/>
      <c r="E219" s="314" t="s">
        <v>905</v>
      </c>
      <c r="F219" s="132"/>
      <c r="I219" s="132"/>
      <c r="J219" s="132"/>
      <c r="K219" s="163"/>
      <c r="L219" s="314"/>
    </row>
    <row r="220" spans="1:12" s="83" customFormat="1" outlineLevel="1">
      <c r="A220" s="132"/>
      <c r="B220" s="132"/>
      <c r="C220" s="132"/>
      <c r="D220" s="132"/>
      <c r="E220" s="314" t="s">
        <v>915</v>
      </c>
      <c r="F220" s="132"/>
      <c r="I220" s="132"/>
      <c r="J220" s="132"/>
      <c r="K220" s="163">
        <v>102040</v>
      </c>
      <c r="L220" s="5" t="s">
        <v>509</v>
      </c>
    </row>
    <row r="221" spans="1:12" s="83" customFormat="1" outlineLevel="1">
      <c r="A221" s="132"/>
      <c r="B221" s="132"/>
      <c r="C221" s="132"/>
      <c r="D221" s="132"/>
      <c r="E221" s="132"/>
      <c r="F221" s="132"/>
      <c r="G221" s="132"/>
      <c r="H221" s="314"/>
      <c r="I221" s="132"/>
      <c r="J221" s="132"/>
      <c r="K221" s="163"/>
      <c r="L221" s="314"/>
    </row>
    <row r="222" spans="1:12" s="83" customFormat="1" outlineLevel="1">
      <c r="A222" s="132"/>
      <c r="B222" s="132"/>
      <c r="C222" s="132"/>
      <c r="D222" s="132"/>
      <c r="E222" s="132"/>
      <c r="F222" s="132"/>
      <c r="G222" s="132"/>
      <c r="H222" s="314"/>
      <c r="I222" s="132"/>
      <c r="J222" s="132"/>
      <c r="K222" s="163"/>
      <c r="L222" s="314"/>
    </row>
    <row r="223" spans="1:12" s="83" customFormat="1" outlineLevel="1">
      <c r="A223" s="132"/>
      <c r="B223" s="132"/>
      <c r="C223" s="132"/>
      <c r="D223" s="132"/>
      <c r="E223" s="132"/>
      <c r="F223" s="132"/>
      <c r="G223" s="132"/>
      <c r="H223" s="314"/>
      <c r="I223" s="132"/>
      <c r="J223" s="132"/>
      <c r="K223" s="163"/>
      <c r="L223" s="314"/>
    </row>
    <row r="224" spans="1:12" s="83" customFormat="1" outlineLevel="1">
      <c r="A224" s="132"/>
      <c r="B224" s="132"/>
      <c r="C224" s="132"/>
      <c r="D224" s="132"/>
      <c r="E224" s="132"/>
      <c r="F224" s="132"/>
      <c r="G224" s="132"/>
      <c r="H224" s="314"/>
      <c r="I224" s="132"/>
      <c r="J224" s="132"/>
      <c r="K224" s="163"/>
      <c r="L224" s="314"/>
    </row>
    <row r="225" spans="1:12" s="83" customFormat="1" outlineLevel="1">
      <c r="A225" s="132"/>
      <c r="B225" s="132"/>
      <c r="C225" s="132"/>
      <c r="D225" s="132"/>
      <c r="E225" s="132"/>
      <c r="F225" s="132"/>
      <c r="G225" s="132"/>
      <c r="H225" s="314"/>
      <c r="I225" s="132"/>
      <c r="J225" s="132"/>
      <c r="K225" s="163"/>
      <c r="L225" s="314"/>
    </row>
    <row r="226" spans="1:12" s="83" customFormat="1" outlineLevel="1">
      <c r="A226" s="132"/>
      <c r="B226" s="132"/>
      <c r="C226" s="132"/>
      <c r="D226" s="132"/>
      <c r="E226" s="132"/>
      <c r="F226" s="132"/>
      <c r="G226" s="132"/>
      <c r="H226" s="314"/>
      <c r="I226" s="132"/>
      <c r="J226" s="132"/>
      <c r="K226" s="163"/>
      <c r="L226" s="314"/>
    </row>
    <row r="227" spans="1:12" s="83" customFormat="1" outlineLevel="1">
      <c r="A227" s="132"/>
      <c r="B227" s="132"/>
      <c r="C227" s="132"/>
      <c r="D227" s="132"/>
      <c r="E227" s="132"/>
      <c r="F227" s="132"/>
      <c r="G227" s="132"/>
      <c r="H227" s="314"/>
      <c r="I227" s="132"/>
      <c r="J227" s="132"/>
      <c r="K227" s="163"/>
      <c r="L227" s="314"/>
    </row>
    <row r="228" spans="1:12" s="83" customFormat="1" outlineLevel="1">
      <c r="A228" s="132"/>
      <c r="B228" s="132"/>
      <c r="C228" s="132"/>
      <c r="D228" s="132"/>
      <c r="E228" s="132"/>
      <c r="F228" s="132"/>
      <c r="G228" s="132"/>
      <c r="H228" s="314"/>
      <c r="I228" s="132"/>
      <c r="J228" s="132"/>
      <c r="K228" s="163"/>
      <c r="L228" s="314"/>
    </row>
    <row r="229" spans="1:12" s="83" customFormat="1" outlineLevel="1">
      <c r="A229" s="132"/>
      <c r="B229" s="132"/>
      <c r="C229" s="132"/>
      <c r="D229" s="132"/>
      <c r="E229" s="132"/>
      <c r="F229" s="132"/>
      <c r="G229" s="132"/>
      <c r="H229" s="314"/>
      <c r="I229" s="132"/>
      <c r="J229" s="132"/>
      <c r="K229" s="163"/>
      <c r="L229" s="314"/>
    </row>
    <row r="230" spans="1:12" s="83" customFormat="1" outlineLevel="1">
      <c r="A230" s="132"/>
      <c r="B230" s="132"/>
      <c r="C230" s="132"/>
      <c r="D230" s="132"/>
      <c r="E230" s="132"/>
      <c r="F230" s="132"/>
      <c r="G230" s="132"/>
      <c r="H230" s="314"/>
      <c r="I230" s="132"/>
      <c r="J230" s="132"/>
      <c r="K230" s="163"/>
      <c r="L230" s="314"/>
    </row>
    <row r="231" spans="1:12" s="83" customFormat="1" outlineLevel="1">
      <c r="A231" s="132"/>
      <c r="B231" s="132"/>
      <c r="C231" s="132"/>
      <c r="D231" s="132"/>
      <c r="E231" s="132"/>
      <c r="F231" s="132"/>
      <c r="G231" s="132"/>
      <c r="H231" s="314"/>
      <c r="I231" s="132"/>
      <c r="J231" s="132"/>
      <c r="K231" s="163"/>
      <c r="L231" s="314"/>
    </row>
    <row r="232" spans="1:12" s="83" customFormat="1" outlineLevel="1">
      <c r="A232" s="132"/>
      <c r="B232" s="132"/>
      <c r="C232" s="132"/>
      <c r="D232" s="132"/>
      <c r="E232" s="132"/>
      <c r="F232" s="132"/>
      <c r="G232" s="132"/>
      <c r="H232" s="314"/>
      <c r="I232" s="132"/>
      <c r="J232" s="132"/>
      <c r="K232" s="163"/>
      <c r="L232" s="314"/>
    </row>
    <row r="233" spans="1:12" s="83" customFormat="1" outlineLevel="1">
      <c r="A233" s="132"/>
      <c r="B233" s="132"/>
      <c r="C233" s="132"/>
      <c r="D233" s="132"/>
      <c r="E233" s="132"/>
      <c r="F233" s="132"/>
      <c r="G233" s="132"/>
      <c r="H233" s="381"/>
      <c r="I233" s="132"/>
      <c r="J233" s="132"/>
      <c r="K233" s="163"/>
      <c r="L233" s="381"/>
    </row>
    <row r="234" spans="1:12" s="83" customFormat="1" outlineLevel="1">
      <c r="A234" s="132"/>
      <c r="B234" s="132"/>
      <c r="C234" s="132"/>
      <c r="D234" s="132"/>
      <c r="E234" s="132"/>
      <c r="F234" s="132"/>
      <c r="G234" s="132"/>
      <c r="H234" s="314"/>
      <c r="I234" s="132"/>
      <c r="J234" s="132"/>
      <c r="K234" s="163"/>
      <c r="L234" s="314"/>
    </row>
    <row r="235" spans="1:12" s="83" customFormat="1" outlineLevel="1">
      <c r="A235" s="132"/>
      <c r="B235" s="132"/>
      <c r="C235" s="132"/>
      <c r="D235" s="132"/>
      <c r="E235" s="132"/>
      <c r="F235" s="132"/>
      <c r="G235" s="132"/>
      <c r="H235" s="412"/>
      <c r="I235" s="132"/>
      <c r="J235" s="132"/>
      <c r="K235" s="163"/>
      <c r="L235" s="412"/>
    </row>
    <row r="236" spans="1:12" s="83" customFormat="1" outlineLevel="1">
      <c r="A236" s="132"/>
      <c r="B236" s="132"/>
      <c r="C236" s="132"/>
      <c r="D236" s="132"/>
      <c r="E236" s="132"/>
      <c r="F236" s="132"/>
      <c r="G236" s="132"/>
      <c r="H236" s="412"/>
      <c r="I236" s="132"/>
      <c r="J236" s="132"/>
      <c r="K236" s="163"/>
      <c r="L236" s="412"/>
    </row>
    <row r="237" spans="1:12" s="83" customFormat="1" outlineLevel="1">
      <c r="A237" s="132"/>
      <c r="B237" s="132"/>
      <c r="C237" s="132"/>
      <c r="D237" s="132"/>
      <c r="E237" s="132"/>
      <c r="F237" s="132"/>
      <c r="G237" s="132"/>
      <c r="H237" s="412"/>
      <c r="I237" s="132"/>
      <c r="J237" s="132"/>
      <c r="K237" s="163"/>
      <c r="L237" s="412"/>
    </row>
    <row r="238" spans="1:12" s="114" customFormat="1">
      <c r="A238" s="131" t="s">
        <v>712</v>
      </c>
      <c r="C238" s="131"/>
      <c r="J238" s="460">
        <f>I239+I254</f>
        <v>2518800</v>
      </c>
      <c r="K238" s="460"/>
      <c r="L238" s="321" t="s">
        <v>509</v>
      </c>
    </row>
    <row r="239" spans="1:12" s="151" customFormat="1" outlineLevel="1">
      <c r="A239" s="114" t="s">
        <v>785</v>
      </c>
      <c r="C239" s="114"/>
      <c r="D239" s="114"/>
      <c r="E239" s="114"/>
      <c r="F239" s="114"/>
      <c r="G239" s="114"/>
      <c r="H239" s="114"/>
      <c r="I239" s="459">
        <f>I240+I251</f>
        <v>2499900</v>
      </c>
      <c r="J239" s="459"/>
      <c r="K239" s="111" t="s">
        <v>509</v>
      </c>
      <c r="L239" s="111"/>
    </row>
    <row r="240" spans="1:12" s="151" customFormat="1" outlineLevel="1">
      <c r="A240" s="86"/>
      <c r="B240" s="160" t="s">
        <v>1285</v>
      </c>
      <c r="C240" s="160"/>
      <c r="D240" s="160"/>
      <c r="E240" s="160"/>
      <c r="F240" s="160"/>
      <c r="G240" s="160"/>
      <c r="H240" s="160"/>
      <c r="I240" s="458">
        <f>SUM(I241,I243,I247)</f>
        <v>1199900</v>
      </c>
      <c r="J240" s="458"/>
      <c r="K240" s="323" t="s">
        <v>509</v>
      </c>
      <c r="L240" s="323"/>
    </row>
    <row r="241" spans="1:12" s="151" customFormat="1" outlineLevel="1">
      <c r="A241" s="86"/>
      <c r="C241" s="160" t="s">
        <v>786</v>
      </c>
      <c r="D241" s="160"/>
      <c r="E241" s="160"/>
      <c r="F241" s="160"/>
      <c r="G241" s="160"/>
      <c r="H241" s="160"/>
      <c r="I241" s="458">
        <v>130500</v>
      </c>
      <c r="J241" s="458"/>
      <c r="K241" s="323" t="s">
        <v>509</v>
      </c>
      <c r="L241" s="323"/>
    </row>
    <row r="242" spans="1:12" s="114" customFormat="1">
      <c r="A242" s="86"/>
      <c r="B242" s="86"/>
      <c r="C242" s="86"/>
      <c r="D242" s="132" t="s">
        <v>903</v>
      </c>
      <c r="E242" s="132"/>
      <c r="F242" s="132"/>
      <c r="G242" s="132"/>
      <c r="I242" s="86"/>
      <c r="J242" s="86"/>
      <c r="K242" s="159"/>
      <c r="L242" s="324"/>
    </row>
    <row r="243" spans="1:12" s="118" customFormat="1">
      <c r="A243" s="86"/>
      <c r="C243" s="160" t="s">
        <v>788</v>
      </c>
      <c r="D243" s="160"/>
      <c r="E243" s="160"/>
      <c r="F243" s="160"/>
      <c r="G243" s="160"/>
      <c r="H243" s="160"/>
      <c r="I243" s="458">
        <v>229000</v>
      </c>
      <c r="J243" s="458"/>
      <c r="K243" s="323" t="s">
        <v>509</v>
      </c>
      <c r="L243" s="323"/>
    </row>
    <row r="244" spans="1:12" s="151" customFormat="1" outlineLevel="1">
      <c r="A244" s="86"/>
      <c r="B244" s="86"/>
      <c r="C244" s="86"/>
      <c r="D244" s="132" t="s">
        <v>1212</v>
      </c>
      <c r="E244" s="132"/>
      <c r="F244" s="132"/>
      <c r="G244" s="132"/>
      <c r="I244" s="86"/>
      <c r="J244" s="86"/>
      <c r="K244" s="159"/>
      <c r="L244" s="324"/>
    </row>
    <row r="245" spans="1:12" s="151" customFormat="1" outlineLevel="1">
      <c r="A245" s="86"/>
      <c r="B245" s="86"/>
      <c r="C245" s="86"/>
      <c r="D245" s="132" t="s">
        <v>1213</v>
      </c>
      <c r="E245" s="132"/>
      <c r="F245" s="132"/>
      <c r="G245" s="132"/>
      <c r="I245" s="86"/>
      <c r="J245" s="86"/>
      <c r="K245" s="159"/>
      <c r="L245" s="324"/>
    </row>
    <row r="246" spans="1:12" s="151" customFormat="1" outlineLevel="1">
      <c r="A246" s="86"/>
      <c r="B246" s="86"/>
      <c r="C246" s="86"/>
      <c r="D246" s="132" t="s">
        <v>1209</v>
      </c>
      <c r="E246" s="132"/>
      <c r="F246" s="132"/>
      <c r="G246" s="132"/>
      <c r="I246" s="86"/>
      <c r="J246" s="86"/>
      <c r="K246" s="159"/>
      <c r="L246" s="324"/>
    </row>
    <row r="247" spans="1:12" s="151" customFormat="1" outlineLevel="1">
      <c r="A247" s="86"/>
      <c r="C247" s="160" t="s">
        <v>899</v>
      </c>
      <c r="D247" s="160"/>
      <c r="E247" s="160"/>
      <c r="F247" s="160"/>
      <c r="G247" s="160"/>
      <c r="H247" s="160"/>
      <c r="I247" s="458">
        <v>840400</v>
      </c>
      <c r="J247" s="458"/>
      <c r="K247" s="323" t="s">
        <v>509</v>
      </c>
      <c r="L247" s="323"/>
    </row>
    <row r="248" spans="1:12" s="151" customFormat="1" outlineLevel="1">
      <c r="A248" s="86"/>
      <c r="B248" s="86"/>
      <c r="C248" s="86"/>
      <c r="D248" s="132" t="s">
        <v>1296</v>
      </c>
      <c r="E248" s="132"/>
      <c r="F248" s="132"/>
      <c r="G248" s="132"/>
      <c r="I248" s="86"/>
      <c r="J248" s="86"/>
      <c r="K248" s="159"/>
      <c r="L248" s="324"/>
    </row>
    <row r="249" spans="1:12" s="151" customFormat="1" outlineLevel="1">
      <c r="A249" s="86"/>
      <c r="B249" s="86"/>
      <c r="C249" s="86"/>
      <c r="D249" s="132" t="s">
        <v>1297</v>
      </c>
      <c r="E249" s="132"/>
      <c r="F249" s="132"/>
      <c r="G249" s="132"/>
      <c r="I249" s="86"/>
      <c r="J249" s="86"/>
      <c r="K249" s="159"/>
      <c r="L249" s="324"/>
    </row>
    <row r="250" spans="1:12" s="151" customFormat="1" outlineLevel="1">
      <c r="A250" s="86"/>
      <c r="B250" s="86"/>
      <c r="C250" s="86"/>
      <c r="D250" s="132" t="s">
        <v>1222</v>
      </c>
      <c r="E250" s="132"/>
      <c r="F250" s="132"/>
      <c r="G250" s="132"/>
      <c r="I250" s="86"/>
      <c r="J250" s="86"/>
      <c r="K250" s="159"/>
      <c r="L250" s="324"/>
    </row>
    <row r="251" spans="1:12" s="151" customFormat="1" outlineLevel="1">
      <c r="A251" s="86"/>
      <c r="B251" s="160" t="s">
        <v>791</v>
      </c>
      <c r="C251" s="160"/>
      <c r="D251" s="160"/>
      <c r="E251" s="160"/>
      <c r="F251" s="160"/>
      <c r="G251" s="160"/>
      <c r="H251" s="160"/>
      <c r="I251" s="458">
        <v>1300000</v>
      </c>
      <c r="J251" s="458"/>
      <c r="K251" s="323" t="s">
        <v>509</v>
      </c>
      <c r="L251" s="323"/>
    </row>
    <row r="252" spans="1:12" s="151" customFormat="1" outlineLevel="1">
      <c r="A252" s="86"/>
      <c r="B252" s="86"/>
      <c r="C252" s="86"/>
      <c r="D252" s="132" t="s">
        <v>802</v>
      </c>
      <c r="E252" s="132"/>
      <c r="F252" s="132"/>
      <c r="G252" s="132"/>
      <c r="I252" s="86"/>
      <c r="J252" s="86"/>
      <c r="K252" s="159"/>
      <c r="L252" s="324"/>
    </row>
    <row r="253" spans="1:12" s="118" customFormat="1">
      <c r="A253" s="86"/>
      <c r="B253" s="86"/>
      <c r="C253" s="86"/>
      <c r="D253" s="132"/>
      <c r="E253" s="132"/>
      <c r="F253" s="132"/>
      <c r="G253" s="132"/>
      <c r="H253" s="162"/>
      <c r="I253" s="86"/>
      <c r="J253" s="86"/>
      <c r="K253" s="159"/>
      <c r="L253" s="324"/>
    </row>
    <row r="254" spans="1:12" s="151" customFormat="1" outlineLevel="1">
      <c r="A254" s="114" t="s">
        <v>793</v>
      </c>
      <c r="C254" s="114"/>
      <c r="D254" s="114"/>
      <c r="E254" s="114"/>
      <c r="F254" s="114"/>
      <c r="G254" s="114"/>
      <c r="H254" s="114"/>
      <c r="I254" s="459">
        <f>I255</f>
        <v>18900</v>
      </c>
      <c r="J254" s="459"/>
      <c r="K254" s="111" t="s">
        <v>509</v>
      </c>
      <c r="L254" s="111"/>
    </row>
    <row r="255" spans="1:12" s="151" customFormat="1" outlineLevel="1">
      <c r="A255" s="86"/>
      <c r="B255" s="160" t="s">
        <v>902</v>
      </c>
      <c r="C255" s="160"/>
      <c r="D255" s="160"/>
      <c r="E255" s="160"/>
      <c r="F255" s="160"/>
      <c r="G255" s="160"/>
      <c r="H255" s="160"/>
      <c r="I255" s="458">
        <f>I256</f>
        <v>18900</v>
      </c>
      <c r="J255" s="458"/>
      <c r="K255" s="323" t="s">
        <v>509</v>
      </c>
      <c r="L255" s="323"/>
    </row>
    <row r="256" spans="1:12" s="151" customFormat="1" outlineLevel="1">
      <c r="A256" s="86"/>
      <c r="B256" s="160" t="s">
        <v>901</v>
      </c>
      <c r="D256" s="160"/>
      <c r="E256" s="160"/>
      <c r="F256" s="160"/>
      <c r="G256" s="160"/>
      <c r="H256" s="160"/>
      <c r="I256" s="458">
        <f>SUM(K258:K260)</f>
        <v>18900</v>
      </c>
      <c r="J256" s="458"/>
      <c r="K256" s="323" t="s">
        <v>509</v>
      </c>
      <c r="L256" s="323"/>
    </row>
    <row r="257" spans="1:12" s="132" customFormat="1" outlineLevel="1">
      <c r="D257" s="132" t="s">
        <v>803</v>
      </c>
      <c r="E257" s="18" t="s">
        <v>951</v>
      </c>
      <c r="F257" s="132" t="s">
        <v>1305</v>
      </c>
    </row>
    <row r="258" spans="1:12" s="132" customFormat="1" outlineLevel="1">
      <c r="F258" s="407" t="s">
        <v>916</v>
      </c>
      <c r="K258" s="163">
        <v>8900</v>
      </c>
      <c r="L258" s="407" t="s">
        <v>509</v>
      </c>
    </row>
    <row r="259" spans="1:12" s="132" customFormat="1" outlineLevel="1">
      <c r="D259" s="132" t="s">
        <v>797</v>
      </c>
      <c r="E259" s="18" t="s">
        <v>952</v>
      </c>
      <c r="F259" s="132" t="s">
        <v>1306</v>
      </c>
    </row>
    <row r="260" spans="1:12" s="86" customFormat="1" outlineLevel="1">
      <c r="B260" s="160"/>
      <c r="C260" s="160"/>
      <c r="D260" s="160"/>
      <c r="F260" s="86" t="s">
        <v>929</v>
      </c>
      <c r="I260" s="408"/>
      <c r="J260" s="408"/>
      <c r="K260" s="163">
        <v>10000</v>
      </c>
      <c r="L260" s="407" t="s">
        <v>509</v>
      </c>
    </row>
    <row r="261" spans="1:12" s="86" customFormat="1" ht="20.25" customHeight="1" outlineLevel="1">
      <c r="B261" s="160"/>
      <c r="C261" s="160"/>
      <c r="D261" s="160"/>
      <c r="E261" s="160"/>
      <c r="F261" s="160"/>
      <c r="G261" s="160"/>
      <c r="H261" s="160"/>
      <c r="I261" s="408"/>
      <c r="J261" s="408"/>
      <c r="K261" s="95"/>
      <c r="L261" s="323"/>
    </row>
    <row r="262" spans="1:12" s="151" customFormat="1" outlineLevel="1">
      <c r="A262" s="86"/>
      <c r="B262" s="160"/>
      <c r="C262" s="160"/>
      <c r="D262" s="160"/>
      <c r="E262" s="160"/>
      <c r="F262" s="160"/>
      <c r="G262" s="160"/>
      <c r="H262" s="160"/>
      <c r="I262" s="305"/>
      <c r="J262" s="305"/>
      <c r="K262" s="95"/>
      <c r="L262" s="323"/>
    </row>
    <row r="263" spans="1:12" s="151" customFormat="1" outlineLevel="1">
      <c r="A263" s="86"/>
      <c r="B263" s="160"/>
      <c r="C263" s="160"/>
      <c r="D263" s="160"/>
      <c r="E263" s="160"/>
      <c r="F263" s="160"/>
      <c r="G263" s="160"/>
      <c r="H263" s="160"/>
      <c r="I263" s="305"/>
      <c r="J263" s="305"/>
      <c r="K263" s="95"/>
      <c r="L263" s="323"/>
    </row>
    <row r="264" spans="1:12" s="151" customFormat="1" outlineLevel="1">
      <c r="A264" s="86"/>
      <c r="B264" s="160"/>
      <c r="C264" s="160"/>
      <c r="D264" s="160"/>
      <c r="E264" s="160"/>
      <c r="F264" s="160"/>
      <c r="G264" s="160"/>
      <c r="H264" s="160"/>
      <c r="I264" s="305"/>
      <c r="J264" s="305"/>
      <c r="K264" s="95"/>
      <c r="L264" s="323"/>
    </row>
    <row r="265" spans="1:12" s="151" customFormat="1" outlineLevel="1">
      <c r="A265" s="86"/>
      <c r="B265" s="160"/>
      <c r="C265" s="160"/>
      <c r="D265" s="160"/>
      <c r="E265" s="160"/>
      <c r="F265" s="160"/>
      <c r="G265" s="160"/>
      <c r="H265" s="160"/>
      <c r="I265" s="305"/>
      <c r="J265" s="305"/>
      <c r="K265" s="95"/>
      <c r="L265" s="323"/>
    </row>
    <row r="266" spans="1:12" s="151" customFormat="1" outlineLevel="1">
      <c r="A266" s="86"/>
      <c r="B266" s="160"/>
      <c r="C266" s="160"/>
      <c r="D266" s="160"/>
      <c r="E266" s="160"/>
      <c r="F266" s="160"/>
      <c r="G266" s="160"/>
      <c r="H266" s="160"/>
      <c r="I266" s="305"/>
      <c r="J266" s="305"/>
      <c r="K266" s="95"/>
      <c r="L266" s="323"/>
    </row>
    <row r="267" spans="1:12" s="151" customFormat="1" outlineLevel="1">
      <c r="A267" s="86"/>
      <c r="B267" s="160"/>
      <c r="C267" s="160"/>
      <c r="D267" s="160"/>
      <c r="E267" s="160"/>
      <c r="F267" s="160"/>
      <c r="G267" s="160"/>
      <c r="H267" s="160"/>
      <c r="I267" s="305"/>
      <c r="J267" s="305"/>
      <c r="K267" s="95"/>
      <c r="L267" s="323"/>
    </row>
    <row r="268" spans="1:12" s="151" customFormat="1" outlineLevel="1">
      <c r="A268" s="86"/>
      <c r="B268" s="160"/>
      <c r="C268" s="160"/>
      <c r="D268" s="160"/>
      <c r="E268" s="160"/>
      <c r="F268" s="160"/>
      <c r="G268" s="160"/>
      <c r="H268" s="160"/>
      <c r="I268" s="305"/>
      <c r="J268" s="305"/>
      <c r="K268" s="95"/>
      <c r="L268" s="323"/>
    </row>
    <row r="269" spans="1:12" s="151" customFormat="1" outlineLevel="1">
      <c r="A269" s="86"/>
      <c r="B269" s="160"/>
      <c r="C269" s="160"/>
      <c r="D269" s="160"/>
      <c r="E269" s="160"/>
      <c r="F269" s="160"/>
      <c r="G269" s="160"/>
      <c r="H269" s="160"/>
      <c r="I269" s="305"/>
      <c r="J269" s="305"/>
      <c r="K269" s="95"/>
      <c r="L269" s="323"/>
    </row>
    <row r="270" spans="1:12" s="151" customFormat="1" outlineLevel="1">
      <c r="A270" s="86"/>
      <c r="B270" s="160"/>
      <c r="C270" s="160"/>
      <c r="D270" s="160"/>
      <c r="E270" s="160"/>
      <c r="F270" s="160"/>
      <c r="G270" s="160"/>
      <c r="H270" s="160"/>
      <c r="I270" s="305"/>
      <c r="J270" s="305"/>
      <c r="K270" s="95"/>
      <c r="L270" s="323"/>
    </row>
    <row r="271" spans="1:12" s="151" customFormat="1" outlineLevel="1">
      <c r="A271" s="86"/>
      <c r="B271" s="160"/>
      <c r="C271" s="160"/>
      <c r="D271" s="160"/>
      <c r="E271" s="160"/>
      <c r="F271" s="160"/>
      <c r="G271" s="160"/>
      <c r="H271" s="160"/>
      <c r="I271" s="305"/>
      <c r="J271" s="305"/>
      <c r="K271" s="95"/>
      <c r="L271" s="323"/>
    </row>
    <row r="272" spans="1:12" s="151" customFormat="1" outlineLevel="1">
      <c r="A272" s="86"/>
      <c r="B272" s="160"/>
      <c r="C272" s="160"/>
      <c r="D272" s="160"/>
      <c r="E272" s="160"/>
      <c r="F272" s="160"/>
      <c r="G272" s="160"/>
      <c r="H272" s="160"/>
      <c r="I272" s="305"/>
      <c r="J272" s="305"/>
      <c r="K272" s="95"/>
      <c r="L272" s="323"/>
    </row>
    <row r="273" spans="1:12" s="151" customFormat="1" outlineLevel="1">
      <c r="A273" s="86"/>
      <c r="B273" s="160"/>
      <c r="C273" s="160"/>
      <c r="D273" s="160"/>
      <c r="E273" s="160"/>
      <c r="F273" s="160"/>
      <c r="G273" s="160"/>
      <c r="H273" s="160"/>
      <c r="I273" s="305"/>
      <c r="J273" s="305"/>
      <c r="K273" s="95"/>
      <c r="L273" s="323"/>
    </row>
    <row r="274" spans="1:12" s="151" customFormat="1" outlineLevel="1">
      <c r="A274" s="86"/>
      <c r="B274" s="160"/>
      <c r="C274" s="160"/>
      <c r="D274" s="160"/>
      <c r="E274" s="160"/>
      <c r="F274" s="160"/>
      <c r="G274" s="160"/>
      <c r="H274" s="160"/>
      <c r="I274" s="305"/>
      <c r="J274" s="305"/>
      <c r="K274" s="95"/>
      <c r="L274" s="323"/>
    </row>
    <row r="275" spans="1:12" s="151" customFormat="1" outlineLevel="1">
      <c r="A275" s="86"/>
      <c r="B275" s="160"/>
      <c r="C275" s="160"/>
      <c r="D275" s="160"/>
      <c r="E275" s="160"/>
      <c r="F275" s="160"/>
      <c r="G275" s="160"/>
      <c r="H275" s="160"/>
      <c r="I275" s="414"/>
      <c r="J275" s="414"/>
      <c r="K275" s="95"/>
      <c r="L275" s="323"/>
    </row>
    <row r="276" spans="1:12" s="151" customFormat="1" outlineLevel="1">
      <c r="A276" s="86"/>
      <c r="B276" s="160"/>
      <c r="C276" s="160"/>
      <c r="D276" s="160"/>
      <c r="E276" s="160"/>
      <c r="F276" s="160"/>
      <c r="G276" s="160"/>
      <c r="H276" s="160"/>
      <c r="I276" s="414"/>
      <c r="J276" s="414"/>
      <c r="K276" s="95"/>
      <c r="L276" s="323"/>
    </row>
    <row r="277" spans="1:12" s="114" customFormat="1">
      <c r="A277" s="131" t="s">
        <v>713</v>
      </c>
      <c r="C277" s="131"/>
      <c r="J277" s="460">
        <f>SUM(I278,I290)</f>
        <v>14535100</v>
      </c>
      <c r="K277" s="460"/>
      <c r="L277" s="321" t="s">
        <v>509</v>
      </c>
    </row>
    <row r="278" spans="1:12" s="151" customFormat="1" outlineLevel="1">
      <c r="A278" s="114" t="s">
        <v>785</v>
      </c>
      <c r="C278" s="114"/>
      <c r="D278" s="114"/>
      <c r="E278" s="114"/>
      <c r="F278" s="114"/>
      <c r="G278" s="114"/>
      <c r="H278" s="114"/>
      <c r="I278" s="459">
        <f>SUM(I279)</f>
        <v>14530700</v>
      </c>
      <c r="J278" s="459"/>
      <c r="K278" s="111" t="s">
        <v>509</v>
      </c>
      <c r="L278" s="111"/>
    </row>
    <row r="279" spans="1:12" s="151" customFormat="1" outlineLevel="1">
      <c r="A279" s="86"/>
      <c r="B279" s="160" t="s">
        <v>1285</v>
      </c>
      <c r="C279" s="160"/>
      <c r="D279" s="160"/>
      <c r="E279" s="160"/>
      <c r="F279" s="160"/>
      <c r="G279" s="160"/>
      <c r="H279" s="160"/>
      <c r="I279" s="458">
        <f>SUM(I280,I282,I286)</f>
        <v>14530700</v>
      </c>
      <c r="J279" s="458"/>
      <c r="K279" s="323" t="s">
        <v>509</v>
      </c>
      <c r="L279" s="323"/>
    </row>
    <row r="280" spans="1:12" s="151" customFormat="1" outlineLevel="1">
      <c r="A280" s="86"/>
      <c r="C280" s="160" t="s">
        <v>786</v>
      </c>
      <c r="D280" s="160"/>
      <c r="E280" s="160"/>
      <c r="F280" s="160"/>
      <c r="G280" s="160"/>
      <c r="H280" s="160"/>
      <c r="I280" s="458">
        <v>13792500</v>
      </c>
      <c r="J280" s="458"/>
      <c r="K280" s="323" t="s">
        <v>509</v>
      </c>
      <c r="L280" s="323"/>
    </row>
    <row r="281" spans="1:12" s="114" customFormat="1">
      <c r="A281" s="86"/>
      <c r="B281" s="86"/>
      <c r="C281" s="86"/>
      <c r="D281" s="132" t="s">
        <v>903</v>
      </c>
      <c r="E281" s="132"/>
      <c r="F281" s="132"/>
      <c r="G281" s="132"/>
      <c r="I281" s="86"/>
      <c r="J281" s="86"/>
      <c r="K281" s="159"/>
      <c r="L281" s="324"/>
    </row>
    <row r="282" spans="1:12" s="118" customFormat="1">
      <c r="A282" s="86"/>
      <c r="C282" s="160" t="s">
        <v>788</v>
      </c>
      <c r="D282" s="160"/>
      <c r="E282" s="160"/>
      <c r="F282" s="160"/>
      <c r="G282" s="160"/>
      <c r="H282" s="160"/>
      <c r="I282" s="458">
        <v>193300</v>
      </c>
      <c r="J282" s="458"/>
      <c r="K282" s="323" t="s">
        <v>509</v>
      </c>
      <c r="L282" s="323"/>
    </row>
    <row r="283" spans="1:12" s="151" customFormat="1" outlineLevel="1">
      <c r="A283" s="86"/>
      <c r="B283" s="86"/>
      <c r="C283" s="86"/>
      <c r="D283" s="132" t="s">
        <v>1211</v>
      </c>
      <c r="E283" s="132"/>
      <c r="F283" s="132"/>
      <c r="G283" s="132"/>
      <c r="I283" s="86"/>
      <c r="J283" s="86"/>
      <c r="K283" s="159"/>
      <c r="L283" s="324"/>
    </row>
    <row r="284" spans="1:12" s="151" customFormat="1" outlineLevel="1">
      <c r="A284" s="86"/>
      <c r="B284" s="86"/>
      <c r="C284" s="86"/>
      <c r="D284" s="132" t="s">
        <v>1212</v>
      </c>
      <c r="E284" s="132"/>
      <c r="F284" s="132"/>
      <c r="G284" s="132"/>
      <c r="I284" s="86"/>
      <c r="J284" s="86"/>
      <c r="K284" s="159"/>
      <c r="L284" s="324"/>
    </row>
    <row r="285" spans="1:12" s="151" customFormat="1" outlineLevel="1">
      <c r="A285" s="86"/>
      <c r="B285" s="86"/>
      <c r="C285" s="86"/>
      <c r="D285" s="132" t="s">
        <v>1213</v>
      </c>
      <c r="E285" s="132"/>
      <c r="F285" s="132"/>
      <c r="G285" s="132"/>
      <c r="I285" s="86"/>
      <c r="J285" s="86"/>
      <c r="K285" s="159"/>
      <c r="L285" s="324"/>
    </row>
    <row r="286" spans="1:12" s="151" customFormat="1" outlineLevel="1">
      <c r="A286" s="86"/>
      <c r="C286" s="160" t="s">
        <v>899</v>
      </c>
      <c r="D286" s="160"/>
      <c r="E286" s="160"/>
      <c r="F286" s="160"/>
      <c r="G286" s="160"/>
      <c r="H286" s="160"/>
      <c r="I286" s="458">
        <v>544900</v>
      </c>
      <c r="J286" s="458"/>
      <c r="K286" s="323" t="s">
        <v>509</v>
      </c>
      <c r="L286" s="323"/>
    </row>
    <row r="287" spans="1:12" s="151" customFormat="1" outlineLevel="1">
      <c r="A287" s="86"/>
      <c r="B287" s="86"/>
      <c r="C287" s="86"/>
      <c r="D287" s="132" t="s">
        <v>1214</v>
      </c>
      <c r="E287" s="132"/>
      <c r="F287" s="132"/>
      <c r="G287" s="132"/>
      <c r="I287" s="86"/>
      <c r="J287" s="86"/>
      <c r="K287" s="159"/>
      <c r="L287" s="324"/>
    </row>
    <row r="288" spans="1:12" s="151" customFormat="1" outlineLevel="1">
      <c r="A288" s="86"/>
      <c r="B288" s="86"/>
      <c r="C288" s="86"/>
      <c r="D288" s="132" t="s">
        <v>1215</v>
      </c>
      <c r="E288" s="132"/>
      <c r="F288" s="132"/>
      <c r="G288" s="132"/>
      <c r="I288" s="86"/>
      <c r="J288" s="86"/>
      <c r="K288" s="159"/>
      <c r="L288" s="324"/>
    </row>
    <row r="289" spans="1:12" s="118" customFormat="1">
      <c r="A289" s="86"/>
      <c r="B289" s="86"/>
      <c r="C289" s="86"/>
      <c r="D289" s="132"/>
      <c r="E289" s="132"/>
      <c r="F289" s="132"/>
      <c r="G289" s="132"/>
      <c r="H289" s="162"/>
      <c r="I289" s="86"/>
      <c r="J289" s="86"/>
      <c r="K289" s="159"/>
      <c r="L289" s="324"/>
    </row>
    <row r="290" spans="1:12" s="151" customFormat="1" outlineLevel="1">
      <c r="A290" s="114" t="s">
        <v>793</v>
      </c>
      <c r="C290" s="114"/>
      <c r="D290" s="114"/>
      <c r="E290" s="114"/>
      <c r="F290" s="114"/>
      <c r="G290" s="114"/>
      <c r="H290" s="114"/>
      <c r="I290" s="459">
        <f>I291</f>
        <v>4400</v>
      </c>
      <c r="J290" s="459"/>
      <c r="K290" s="111" t="s">
        <v>509</v>
      </c>
      <c r="L290" s="111"/>
    </row>
    <row r="291" spans="1:12" s="151" customFormat="1" outlineLevel="1">
      <c r="A291" s="86"/>
      <c r="B291" s="160" t="s">
        <v>902</v>
      </c>
      <c r="C291" s="160"/>
      <c r="D291" s="160"/>
      <c r="E291" s="160"/>
      <c r="F291" s="160"/>
      <c r="G291" s="160"/>
      <c r="H291" s="160"/>
      <c r="I291" s="458">
        <f>I292</f>
        <v>4400</v>
      </c>
      <c r="J291" s="458"/>
      <c r="K291" s="323" t="s">
        <v>509</v>
      </c>
      <c r="L291" s="323"/>
    </row>
    <row r="292" spans="1:12" s="151" customFormat="1" outlineLevel="1">
      <c r="A292" s="86"/>
      <c r="B292" s="160" t="s">
        <v>901</v>
      </c>
      <c r="D292" s="160"/>
      <c r="E292" s="160"/>
      <c r="F292" s="160"/>
      <c r="G292" s="160"/>
      <c r="H292" s="160"/>
      <c r="I292" s="458">
        <f>SUM(K293:K293)</f>
        <v>4400</v>
      </c>
      <c r="J292" s="458"/>
      <c r="K292" s="323" t="s">
        <v>509</v>
      </c>
      <c r="L292" s="323"/>
    </row>
    <row r="293" spans="1:12" s="83" customFormat="1" outlineLevel="1">
      <c r="A293" s="132"/>
      <c r="B293" s="132"/>
      <c r="C293" s="132"/>
      <c r="D293" s="132" t="s">
        <v>803</v>
      </c>
      <c r="E293" s="314" t="s">
        <v>804</v>
      </c>
      <c r="F293" s="132"/>
      <c r="I293" s="132"/>
      <c r="J293" s="132"/>
      <c r="K293" s="163">
        <v>4400</v>
      </c>
      <c r="L293" s="5" t="s">
        <v>509</v>
      </c>
    </row>
    <row r="294" spans="1:12" s="151" customFormat="1" outlineLevel="1">
      <c r="A294" s="86"/>
      <c r="B294" s="86"/>
      <c r="C294" s="86"/>
      <c r="D294" s="132"/>
      <c r="E294" s="132"/>
      <c r="F294" s="132"/>
      <c r="G294" s="132"/>
      <c r="H294" s="162"/>
      <c r="I294" s="86"/>
      <c r="J294" s="86"/>
      <c r="K294" s="159"/>
      <c r="L294" s="324"/>
    </row>
    <row r="295" spans="1:12" s="151" customFormat="1" outlineLevel="1">
      <c r="A295" s="86"/>
      <c r="B295" s="86"/>
      <c r="C295" s="86"/>
      <c r="D295" s="132"/>
      <c r="E295" s="132"/>
      <c r="F295" s="132"/>
      <c r="G295" s="132"/>
      <c r="H295" s="162"/>
      <c r="I295" s="86"/>
      <c r="J295" s="86"/>
      <c r="K295" s="159"/>
      <c r="L295" s="324"/>
    </row>
    <row r="296" spans="1:12" s="151" customFormat="1" outlineLevel="1">
      <c r="A296" s="86"/>
      <c r="B296" s="86"/>
      <c r="C296" s="86"/>
      <c r="D296" s="132"/>
      <c r="E296" s="132"/>
      <c r="F296" s="132"/>
      <c r="G296" s="132"/>
      <c r="H296" s="162"/>
      <c r="I296" s="86"/>
      <c r="J296" s="86"/>
      <c r="K296" s="159"/>
      <c r="L296" s="324"/>
    </row>
    <row r="297" spans="1:12" s="151" customFormat="1" outlineLevel="1">
      <c r="A297" s="86"/>
      <c r="B297" s="86"/>
      <c r="C297" s="86"/>
      <c r="D297" s="132"/>
      <c r="E297" s="132"/>
      <c r="F297" s="132"/>
      <c r="G297" s="132"/>
      <c r="H297" s="162"/>
      <c r="I297" s="86"/>
      <c r="J297" s="86"/>
      <c r="K297" s="159"/>
      <c r="L297" s="324"/>
    </row>
    <row r="298" spans="1:12" s="151" customFormat="1" outlineLevel="1">
      <c r="A298" s="86"/>
      <c r="B298" s="86"/>
      <c r="C298" s="86"/>
      <c r="D298" s="132"/>
      <c r="E298" s="132"/>
      <c r="F298" s="132"/>
      <c r="G298" s="132"/>
      <c r="H298" s="162"/>
      <c r="I298" s="86"/>
      <c r="J298" s="86"/>
      <c r="K298" s="159"/>
      <c r="L298" s="324"/>
    </row>
    <row r="299" spans="1:12" s="151" customFormat="1" outlineLevel="1">
      <c r="A299" s="86"/>
      <c r="B299" s="86"/>
      <c r="C299" s="86"/>
      <c r="D299" s="132"/>
      <c r="E299" s="132"/>
      <c r="F299" s="132"/>
      <c r="G299" s="132"/>
      <c r="H299" s="162"/>
      <c r="I299" s="86"/>
      <c r="J299" s="86"/>
      <c r="K299" s="159"/>
      <c r="L299" s="324"/>
    </row>
    <row r="300" spans="1:12" s="151" customFormat="1" outlineLevel="1">
      <c r="A300" s="86"/>
      <c r="B300" s="86"/>
      <c r="C300" s="86"/>
      <c r="D300" s="132"/>
      <c r="E300" s="132"/>
      <c r="F300" s="132"/>
      <c r="G300" s="132"/>
      <c r="H300" s="162"/>
      <c r="I300" s="86"/>
      <c r="J300" s="86"/>
      <c r="K300" s="159"/>
      <c r="L300" s="324"/>
    </row>
    <row r="301" spans="1:12" s="151" customFormat="1" outlineLevel="1">
      <c r="A301" s="86"/>
      <c r="B301" s="86"/>
      <c r="C301" s="86"/>
      <c r="D301" s="132"/>
      <c r="E301" s="132"/>
      <c r="F301" s="132"/>
      <c r="G301" s="132"/>
      <c r="H301" s="162"/>
      <c r="I301" s="86"/>
      <c r="J301" s="86"/>
      <c r="K301" s="159"/>
      <c r="L301" s="324"/>
    </row>
    <row r="302" spans="1:12" s="151" customFormat="1" outlineLevel="1">
      <c r="A302" s="86"/>
      <c r="B302" s="86"/>
      <c r="C302" s="86"/>
      <c r="D302" s="132"/>
      <c r="E302" s="132"/>
      <c r="F302" s="132"/>
      <c r="G302" s="132"/>
      <c r="H302" s="162"/>
      <c r="I302" s="86"/>
      <c r="J302" s="86"/>
      <c r="K302" s="159"/>
      <c r="L302" s="324"/>
    </row>
    <row r="303" spans="1:12" s="151" customFormat="1" outlineLevel="1">
      <c r="A303" s="86"/>
      <c r="B303" s="86"/>
      <c r="C303" s="86"/>
      <c r="D303" s="132"/>
      <c r="E303" s="132"/>
      <c r="F303" s="132"/>
      <c r="G303" s="132"/>
      <c r="H303" s="162"/>
      <c r="I303" s="86"/>
      <c r="J303" s="86"/>
      <c r="K303" s="159"/>
      <c r="L303" s="324"/>
    </row>
    <row r="304" spans="1:12" s="151" customFormat="1" outlineLevel="1">
      <c r="A304" s="86"/>
      <c r="B304" s="86"/>
      <c r="C304" s="86"/>
      <c r="D304" s="132"/>
      <c r="E304" s="132"/>
      <c r="F304" s="132"/>
      <c r="G304" s="132"/>
      <c r="H304" s="162"/>
      <c r="I304" s="86"/>
      <c r="J304" s="86"/>
      <c r="K304" s="159"/>
      <c r="L304" s="324"/>
    </row>
    <row r="305" spans="1:12" s="151" customFormat="1" outlineLevel="1">
      <c r="A305" s="86"/>
      <c r="B305" s="86"/>
      <c r="C305" s="86"/>
      <c r="D305" s="132"/>
      <c r="E305" s="132"/>
      <c r="F305" s="132"/>
      <c r="G305" s="132"/>
      <c r="H305" s="162"/>
      <c r="I305" s="86"/>
      <c r="J305" s="86"/>
      <c r="K305" s="159"/>
      <c r="L305" s="324"/>
    </row>
    <row r="306" spans="1:12" s="151" customFormat="1" outlineLevel="1">
      <c r="A306" s="86"/>
      <c r="B306" s="86"/>
      <c r="C306" s="86"/>
      <c r="D306" s="132"/>
      <c r="E306" s="132"/>
      <c r="F306" s="132"/>
      <c r="G306" s="132"/>
      <c r="H306" s="162"/>
      <c r="I306" s="86"/>
      <c r="J306" s="86"/>
      <c r="K306" s="159"/>
      <c r="L306" s="324"/>
    </row>
    <row r="307" spans="1:12" s="151" customFormat="1" outlineLevel="1">
      <c r="A307" s="86"/>
      <c r="B307" s="86"/>
      <c r="C307" s="86"/>
      <c r="D307" s="132"/>
      <c r="E307" s="132"/>
      <c r="F307" s="132"/>
      <c r="G307" s="132"/>
      <c r="H307" s="162"/>
      <c r="I307" s="86"/>
      <c r="J307" s="86"/>
      <c r="K307" s="159"/>
      <c r="L307" s="324"/>
    </row>
    <row r="308" spans="1:12" s="151" customFormat="1" outlineLevel="1">
      <c r="A308" s="86"/>
      <c r="B308" s="86"/>
      <c r="C308" s="86"/>
      <c r="D308" s="132"/>
      <c r="E308" s="132"/>
      <c r="F308" s="132"/>
      <c r="G308" s="132"/>
      <c r="H308" s="162"/>
      <c r="I308" s="86"/>
      <c r="J308" s="86"/>
      <c r="K308" s="159"/>
      <c r="L308" s="324"/>
    </row>
    <row r="309" spans="1:12" s="151" customFormat="1" outlineLevel="1">
      <c r="A309" s="86"/>
      <c r="B309" s="86"/>
      <c r="C309" s="86"/>
      <c r="D309" s="132"/>
      <c r="E309" s="132"/>
      <c r="F309" s="132"/>
      <c r="G309" s="132"/>
      <c r="H309" s="162"/>
      <c r="I309" s="86"/>
      <c r="J309" s="86"/>
      <c r="K309" s="159"/>
      <c r="L309" s="324"/>
    </row>
    <row r="310" spans="1:12" s="151" customFormat="1" outlineLevel="1">
      <c r="A310" s="86"/>
      <c r="B310" s="86"/>
      <c r="C310" s="86"/>
      <c r="D310" s="132"/>
      <c r="E310" s="132"/>
      <c r="F310" s="132"/>
      <c r="G310" s="132"/>
      <c r="H310" s="162"/>
      <c r="I310" s="86"/>
      <c r="J310" s="86"/>
      <c r="K310" s="159"/>
      <c r="L310" s="324"/>
    </row>
    <row r="311" spans="1:12" s="151" customFormat="1" outlineLevel="1">
      <c r="A311" s="86"/>
      <c r="B311" s="86"/>
      <c r="C311" s="86"/>
      <c r="D311" s="132"/>
      <c r="E311" s="132"/>
      <c r="F311" s="132"/>
      <c r="G311" s="132"/>
      <c r="H311" s="162"/>
      <c r="I311" s="86"/>
      <c r="J311" s="86"/>
      <c r="K311" s="159"/>
      <c r="L311" s="324"/>
    </row>
    <row r="312" spans="1:12" s="151" customFormat="1" outlineLevel="1">
      <c r="A312" s="86"/>
      <c r="B312" s="86"/>
      <c r="C312" s="86"/>
      <c r="D312" s="132"/>
      <c r="E312" s="132"/>
      <c r="F312" s="132"/>
      <c r="G312" s="132"/>
      <c r="H312" s="162"/>
      <c r="I312" s="86"/>
      <c r="J312" s="86"/>
      <c r="K312" s="159"/>
      <c r="L312" s="324"/>
    </row>
    <row r="313" spans="1:12" s="151" customFormat="1" outlineLevel="1">
      <c r="A313" s="86"/>
      <c r="B313" s="86"/>
      <c r="C313" s="86"/>
      <c r="D313" s="132"/>
      <c r="E313" s="132"/>
      <c r="F313" s="132"/>
      <c r="G313" s="132"/>
      <c r="H313" s="162"/>
      <c r="I313" s="86"/>
      <c r="J313" s="86"/>
      <c r="K313" s="159"/>
      <c r="L313" s="324"/>
    </row>
    <row r="314" spans="1:12" s="151" customFormat="1" outlineLevel="1">
      <c r="A314" s="86"/>
      <c r="B314" s="86"/>
      <c r="C314" s="86"/>
      <c r="D314" s="132"/>
      <c r="E314" s="132"/>
      <c r="F314" s="132"/>
      <c r="G314" s="132"/>
      <c r="H314" s="162"/>
      <c r="I314" s="86"/>
      <c r="J314" s="86"/>
      <c r="K314" s="159"/>
      <c r="L314" s="324"/>
    </row>
    <row r="315" spans="1:12" s="151" customFormat="1" outlineLevel="1">
      <c r="A315" s="86"/>
      <c r="B315" s="86"/>
      <c r="C315" s="86"/>
      <c r="D315" s="132"/>
      <c r="E315" s="132"/>
      <c r="F315" s="132"/>
      <c r="G315" s="132"/>
      <c r="H315" s="162"/>
      <c r="I315" s="86"/>
      <c r="J315" s="86"/>
      <c r="K315" s="159"/>
      <c r="L315" s="324"/>
    </row>
    <row r="316" spans="1:12" s="114" customFormat="1">
      <c r="A316" s="131" t="s">
        <v>714</v>
      </c>
      <c r="C316" s="131"/>
      <c r="J316" s="460">
        <f>I317</f>
        <v>1172500</v>
      </c>
      <c r="K316" s="460"/>
      <c r="L316" s="321" t="s">
        <v>509</v>
      </c>
    </row>
    <row r="317" spans="1:12" s="151" customFormat="1" outlineLevel="1">
      <c r="A317" s="114" t="s">
        <v>746</v>
      </c>
      <c r="C317" s="114"/>
      <c r="D317" s="114"/>
      <c r="E317" s="114"/>
      <c r="F317" s="114"/>
      <c r="G317" s="114"/>
      <c r="H317" s="114"/>
      <c r="I317" s="459">
        <f>I318</f>
        <v>1172500</v>
      </c>
      <c r="J317" s="459"/>
      <c r="K317" s="111" t="s">
        <v>509</v>
      </c>
      <c r="L317" s="111"/>
    </row>
    <row r="318" spans="1:12" s="151" customFormat="1" outlineLevel="1">
      <c r="A318" s="86"/>
      <c r="B318" s="160" t="s">
        <v>1286</v>
      </c>
      <c r="C318" s="160"/>
      <c r="D318" s="160"/>
      <c r="E318" s="160"/>
      <c r="F318" s="160"/>
      <c r="G318" s="160"/>
      <c r="H318" s="160"/>
      <c r="I318" s="458">
        <f>I319</f>
        <v>1172500</v>
      </c>
      <c r="J318" s="458"/>
      <c r="K318" s="323" t="s">
        <v>509</v>
      </c>
      <c r="L318" s="323"/>
    </row>
    <row r="319" spans="1:12" s="151" customFormat="1" outlineLevel="1">
      <c r="A319" s="86"/>
      <c r="B319" s="160" t="s">
        <v>918</v>
      </c>
      <c r="D319" s="160"/>
      <c r="E319" s="160"/>
      <c r="F319" s="160"/>
      <c r="G319" s="160"/>
      <c r="H319" s="160"/>
      <c r="I319" s="458">
        <v>1172500</v>
      </c>
      <c r="J319" s="458"/>
      <c r="K319" s="323" t="s">
        <v>509</v>
      </c>
      <c r="L319" s="323"/>
    </row>
    <row r="320" spans="1:12" s="151" customFormat="1" outlineLevel="1">
      <c r="A320" s="86"/>
      <c r="B320" s="86"/>
      <c r="C320" s="86"/>
      <c r="D320" s="132" t="s">
        <v>805</v>
      </c>
      <c r="E320" s="132"/>
      <c r="F320" s="132"/>
      <c r="G320" s="132"/>
      <c r="I320" s="86"/>
      <c r="J320" s="86"/>
      <c r="K320" s="159"/>
      <c r="L320" s="324"/>
    </row>
    <row r="321" spans="1:12" s="151" customFormat="1" outlineLevel="1">
      <c r="A321" s="86"/>
      <c r="B321" s="86"/>
      <c r="C321" s="86"/>
      <c r="D321" s="132" t="s">
        <v>806</v>
      </c>
      <c r="E321" s="132"/>
      <c r="F321" s="132"/>
      <c r="G321" s="132"/>
      <c r="I321" s="86"/>
      <c r="J321" s="86"/>
      <c r="K321" s="159"/>
      <c r="L321" s="324"/>
    </row>
    <row r="322" spans="1:12" s="151" customFormat="1" outlineLevel="1">
      <c r="A322" s="86"/>
      <c r="B322" s="86"/>
      <c r="C322" s="86"/>
      <c r="D322" s="132" t="s">
        <v>807</v>
      </c>
      <c r="E322" s="132"/>
      <c r="F322" s="132"/>
      <c r="G322" s="132"/>
      <c r="I322" s="86"/>
      <c r="J322" s="86"/>
      <c r="K322" s="159"/>
      <c r="L322" s="324"/>
    </row>
    <row r="323" spans="1:12" s="151" customFormat="1" outlineLevel="1">
      <c r="A323" s="114"/>
      <c r="B323" s="114"/>
      <c r="C323" s="114"/>
      <c r="D323" s="114"/>
      <c r="E323" s="114"/>
      <c r="F323" s="114"/>
      <c r="G323" s="114"/>
      <c r="H323" s="114"/>
      <c r="I323" s="153"/>
      <c r="J323" s="153"/>
      <c r="K323" s="112"/>
      <c r="L323" s="111"/>
    </row>
    <row r="324" spans="1:12" s="151" customFormat="1" outlineLevel="1">
      <c r="A324" s="114"/>
      <c r="B324" s="114"/>
      <c r="C324" s="114"/>
      <c r="D324" s="114"/>
      <c r="E324" s="114"/>
      <c r="F324" s="114"/>
      <c r="G324" s="114"/>
      <c r="H324" s="114"/>
      <c r="I324" s="306"/>
      <c r="J324" s="306"/>
      <c r="K324" s="299"/>
      <c r="L324" s="111"/>
    </row>
    <row r="325" spans="1:12" s="151" customFormat="1" outlineLevel="1">
      <c r="A325" s="114"/>
      <c r="B325" s="114"/>
      <c r="C325" s="114"/>
      <c r="D325" s="114"/>
      <c r="E325" s="114"/>
      <c r="F325" s="114"/>
      <c r="G325" s="114"/>
      <c r="H325" s="114"/>
      <c r="I325" s="306"/>
      <c r="J325" s="306"/>
      <c r="K325" s="299"/>
      <c r="L325" s="111"/>
    </row>
    <row r="326" spans="1:12" s="151" customFormat="1" outlineLevel="1">
      <c r="A326" s="114"/>
      <c r="B326" s="114"/>
      <c r="C326" s="114"/>
      <c r="D326" s="114"/>
      <c r="E326" s="114"/>
      <c r="F326" s="114"/>
      <c r="G326" s="114"/>
      <c r="H326" s="114"/>
      <c r="I326" s="306"/>
      <c r="J326" s="306"/>
      <c r="K326" s="299"/>
      <c r="L326" s="111"/>
    </row>
    <row r="327" spans="1:12" s="151" customFormat="1" outlineLevel="1">
      <c r="A327" s="114"/>
      <c r="B327" s="114"/>
      <c r="C327" s="114"/>
      <c r="D327" s="114"/>
      <c r="E327" s="114"/>
      <c r="F327" s="114"/>
      <c r="G327" s="114"/>
      <c r="H327" s="114"/>
      <c r="I327" s="306"/>
      <c r="J327" s="306"/>
      <c r="K327" s="299"/>
      <c r="L327" s="111"/>
    </row>
    <row r="328" spans="1:12" s="151" customFormat="1" outlineLevel="1">
      <c r="A328" s="114"/>
      <c r="B328" s="114"/>
      <c r="C328" s="114"/>
      <c r="D328" s="114"/>
      <c r="E328" s="114"/>
      <c r="F328" s="114"/>
      <c r="G328" s="114"/>
      <c r="H328" s="114"/>
      <c r="I328" s="306"/>
      <c r="J328" s="306"/>
      <c r="K328" s="299"/>
      <c r="L328" s="111"/>
    </row>
    <row r="329" spans="1:12" s="151" customFormat="1" outlineLevel="1">
      <c r="A329" s="114"/>
      <c r="B329" s="114"/>
      <c r="C329" s="114"/>
      <c r="D329" s="114"/>
      <c r="E329" s="114"/>
      <c r="F329" s="114"/>
      <c r="G329" s="114"/>
      <c r="H329" s="114"/>
      <c r="I329" s="306"/>
      <c r="J329" s="306"/>
      <c r="K329" s="299"/>
      <c r="L329" s="111"/>
    </row>
    <row r="330" spans="1:12" s="151" customFormat="1" outlineLevel="1">
      <c r="A330" s="114"/>
      <c r="B330" s="114"/>
      <c r="C330" s="114"/>
      <c r="D330" s="114"/>
      <c r="E330" s="114"/>
      <c r="F330" s="114"/>
      <c r="G330" s="114"/>
      <c r="H330" s="114"/>
      <c r="I330" s="306"/>
      <c r="J330" s="306"/>
      <c r="K330" s="299"/>
      <c r="L330" s="111"/>
    </row>
    <row r="331" spans="1:12" s="151" customFormat="1" outlineLevel="1">
      <c r="A331" s="114"/>
      <c r="B331" s="114"/>
      <c r="C331" s="114"/>
      <c r="D331" s="114"/>
      <c r="E331" s="114"/>
      <c r="F331" s="114"/>
      <c r="G331" s="114"/>
      <c r="H331" s="114"/>
      <c r="I331" s="306"/>
      <c r="J331" s="306"/>
      <c r="K331" s="299"/>
      <c r="L331" s="111"/>
    </row>
    <row r="332" spans="1:12" s="151" customFormat="1" outlineLevel="1">
      <c r="A332" s="114"/>
      <c r="B332" s="114"/>
      <c r="C332" s="114"/>
      <c r="D332" s="114"/>
      <c r="E332" s="114"/>
      <c r="F332" s="114"/>
      <c r="G332" s="114"/>
      <c r="H332" s="114"/>
      <c r="I332" s="306"/>
      <c r="J332" s="306"/>
      <c r="K332" s="299"/>
      <c r="L332" s="111"/>
    </row>
    <row r="333" spans="1:12" s="151" customFormat="1" outlineLevel="1">
      <c r="A333" s="114"/>
      <c r="B333" s="114"/>
      <c r="C333" s="114"/>
      <c r="D333" s="114"/>
      <c r="E333" s="114"/>
      <c r="F333" s="114"/>
      <c r="G333" s="114"/>
      <c r="H333" s="114"/>
      <c r="I333" s="306"/>
      <c r="J333" s="306"/>
      <c r="K333" s="299"/>
      <c r="L333" s="111"/>
    </row>
    <row r="334" spans="1:12" s="151" customFormat="1" outlineLevel="1">
      <c r="A334" s="114"/>
      <c r="B334" s="114"/>
      <c r="C334" s="114"/>
      <c r="D334" s="114"/>
      <c r="E334" s="114"/>
      <c r="F334" s="114"/>
      <c r="G334" s="114"/>
      <c r="H334" s="114"/>
      <c r="I334" s="306"/>
      <c r="J334" s="306"/>
      <c r="K334" s="299"/>
      <c r="L334" s="111"/>
    </row>
    <row r="335" spans="1:12" s="151" customFormat="1" outlineLevel="1">
      <c r="A335" s="114"/>
      <c r="B335" s="114"/>
      <c r="C335" s="114"/>
      <c r="D335" s="114"/>
      <c r="E335" s="114"/>
      <c r="F335" s="114"/>
      <c r="G335" s="114"/>
      <c r="H335" s="114"/>
      <c r="I335" s="306"/>
      <c r="J335" s="306"/>
      <c r="K335" s="299"/>
      <c r="L335" s="111"/>
    </row>
    <row r="336" spans="1:12" s="151" customFormat="1" outlineLevel="1">
      <c r="A336" s="114"/>
      <c r="B336" s="114"/>
      <c r="C336" s="114"/>
      <c r="D336" s="114"/>
      <c r="E336" s="114"/>
      <c r="F336" s="114"/>
      <c r="G336" s="114"/>
      <c r="H336" s="114"/>
      <c r="I336" s="306"/>
      <c r="J336" s="306"/>
      <c r="K336" s="299"/>
      <c r="L336" s="111"/>
    </row>
    <row r="337" spans="1:12" s="151" customFormat="1" outlineLevel="1">
      <c r="A337" s="114"/>
      <c r="B337" s="114"/>
      <c r="C337" s="114"/>
      <c r="D337" s="114"/>
      <c r="E337" s="114"/>
      <c r="F337" s="114"/>
      <c r="G337" s="114"/>
      <c r="H337" s="114"/>
      <c r="I337" s="306"/>
      <c r="J337" s="306"/>
      <c r="K337" s="299"/>
      <c r="L337" s="111"/>
    </row>
    <row r="338" spans="1:12" s="151" customFormat="1" outlineLevel="1">
      <c r="A338" s="114"/>
      <c r="B338" s="114"/>
      <c r="C338" s="114"/>
      <c r="D338" s="114"/>
      <c r="E338" s="114"/>
      <c r="F338" s="114"/>
      <c r="G338" s="114"/>
      <c r="H338" s="114"/>
      <c r="I338" s="306"/>
      <c r="J338" s="306"/>
      <c r="K338" s="299"/>
      <c r="L338" s="111"/>
    </row>
    <row r="339" spans="1:12" s="151" customFormat="1" outlineLevel="1">
      <c r="A339" s="114"/>
      <c r="B339" s="114"/>
      <c r="C339" s="114"/>
      <c r="D339" s="114"/>
      <c r="E339" s="114"/>
      <c r="F339" s="114"/>
      <c r="G339" s="114"/>
      <c r="H339" s="114"/>
      <c r="I339" s="306"/>
      <c r="J339" s="306"/>
      <c r="K339" s="299"/>
      <c r="L339" s="111"/>
    </row>
    <row r="340" spans="1:12" s="151" customFormat="1" outlineLevel="1">
      <c r="A340" s="114"/>
      <c r="B340" s="114"/>
      <c r="C340" s="114"/>
      <c r="D340" s="114"/>
      <c r="E340" s="114"/>
      <c r="F340" s="114"/>
      <c r="G340" s="114"/>
      <c r="H340" s="114"/>
      <c r="I340" s="306"/>
      <c r="J340" s="306"/>
      <c r="K340" s="299"/>
      <c r="L340" s="111"/>
    </row>
    <row r="341" spans="1:12" s="151" customFormat="1" outlineLevel="1">
      <c r="A341" s="114"/>
      <c r="B341" s="114"/>
      <c r="C341" s="114"/>
      <c r="D341" s="114"/>
      <c r="E341" s="114"/>
      <c r="F341" s="114"/>
      <c r="G341" s="114"/>
      <c r="H341" s="114"/>
      <c r="I341" s="306"/>
      <c r="J341" s="306"/>
      <c r="K341" s="299"/>
      <c r="L341" s="111"/>
    </row>
    <row r="342" spans="1:12" s="151" customFormat="1" outlineLevel="1">
      <c r="A342" s="114"/>
      <c r="B342" s="114"/>
      <c r="C342" s="114"/>
      <c r="D342" s="114"/>
      <c r="E342" s="114"/>
      <c r="F342" s="114"/>
      <c r="G342" s="114"/>
      <c r="H342" s="114"/>
      <c r="I342" s="306"/>
      <c r="J342" s="306"/>
      <c r="K342" s="299"/>
      <c r="L342" s="111"/>
    </row>
    <row r="343" spans="1:12" s="151" customFormat="1" outlineLevel="1">
      <c r="A343" s="114"/>
      <c r="B343" s="114"/>
      <c r="C343" s="114"/>
      <c r="D343" s="114"/>
      <c r="E343" s="114"/>
      <c r="F343" s="114"/>
      <c r="G343" s="114"/>
      <c r="H343" s="114"/>
      <c r="I343" s="306"/>
      <c r="J343" s="306"/>
      <c r="K343" s="299"/>
      <c r="L343" s="111"/>
    </row>
    <row r="344" spans="1:12" s="151" customFormat="1" outlineLevel="1">
      <c r="A344" s="114"/>
      <c r="B344" s="114"/>
      <c r="C344" s="114"/>
      <c r="D344" s="114"/>
      <c r="E344" s="114"/>
      <c r="F344" s="114"/>
      <c r="G344" s="114"/>
      <c r="H344" s="114"/>
      <c r="I344" s="306"/>
      <c r="J344" s="306"/>
      <c r="K344" s="299"/>
      <c r="L344" s="111"/>
    </row>
    <row r="345" spans="1:12" s="151" customFormat="1" outlineLevel="1">
      <c r="A345" s="114"/>
      <c r="B345" s="114"/>
      <c r="C345" s="114"/>
      <c r="D345" s="114"/>
      <c r="E345" s="114"/>
      <c r="F345" s="114"/>
      <c r="G345" s="114"/>
      <c r="H345" s="114"/>
      <c r="I345" s="306"/>
      <c r="J345" s="306"/>
      <c r="K345" s="299"/>
      <c r="L345" s="111"/>
    </row>
    <row r="346" spans="1:12" s="151" customFormat="1" outlineLevel="1">
      <c r="A346" s="114"/>
      <c r="B346" s="114"/>
      <c r="C346" s="114"/>
      <c r="D346" s="114"/>
      <c r="E346" s="114"/>
      <c r="F346" s="114"/>
      <c r="G346" s="114"/>
      <c r="H346" s="114"/>
      <c r="I346" s="306"/>
      <c r="J346" s="306"/>
      <c r="K346" s="299"/>
      <c r="L346" s="111"/>
    </row>
    <row r="347" spans="1:12" s="151" customFormat="1" outlineLevel="1">
      <c r="A347" s="114"/>
      <c r="B347" s="114"/>
      <c r="C347" s="114"/>
      <c r="D347" s="114"/>
      <c r="E347" s="114"/>
      <c r="F347" s="114"/>
      <c r="G347" s="114"/>
      <c r="H347" s="114"/>
      <c r="I347" s="306"/>
      <c r="J347" s="306"/>
      <c r="K347" s="299"/>
      <c r="L347" s="111"/>
    </row>
    <row r="348" spans="1:12" s="151" customFormat="1" outlineLevel="1">
      <c r="A348" s="114"/>
      <c r="B348" s="114"/>
      <c r="C348" s="114"/>
      <c r="D348" s="114"/>
      <c r="E348" s="114"/>
      <c r="F348" s="114"/>
      <c r="G348" s="114"/>
      <c r="H348" s="114"/>
      <c r="I348" s="306"/>
      <c r="J348" s="306"/>
      <c r="K348" s="299"/>
      <c r="L348" s="111"/>
    </row>
    <row r="349" spans="1:12" s="151" customFormat="1" outlineLevel="1">
      <c r="A349" s="114"/>
      <c r="B349" s="114"/>
      <c r="C349" s="114"/>
      <c r="D349" s="114"/>
      <c r="E349" s="114"/>
      <c r="F349" s="114"/>
      <c r="G349" s="114"/>
      <c r="H349" s="114"/>
      <c r="I349" s="306"/>
      <c r="J349" s="306"/>
      <c r="K349" s="299"/>
      <c r="L349" s="111"/>
    </row>
    <row r="350" spans="1:12" s="151" customFormat="1" outlineLevel="1">
      <c r="A350" s="114"/>
      <c r="B350" s="114"/>
      <c r="C350" s="114"/>
      <c r="D350" s="114"/>
      <c r="E350" s="114"/>
      <c r="F350" s="114"/>
      <c r="G350" s="114"/>
      <c r="H350" s="114"/>
      <c r="I350" s="306"/>
      <c r="J350" s="306"/>
      <c r="K350" s="299"/>
      <c r="L350" s="111"/>
    </row>
    <row r="351" spans="1:12" s="151" customFormat="1" outlineLevel="1">
      <c r="A351" s="114"/>
      <c r="B351" s="114"/>
      <c r="C351" s="114"/>
      <c r="D351" s="114"/>
      <c r="E351" s="114"/>
      <c r="F351" s="114"/>
      <c r="G351" s="114"/>
      <c r="H351" s="114"/>
      <c r="I351" s="306"/>
      <c r="J351" s="306"/>
      <c r="K351" s="299"/>
      <c r="L351" s="111"/>
    </row>
    <row r="352" spans="1:12" s="151" customFormat="1" outlineLevel="1">
      <c r="A352" s="114"/>
      <c r="B352" s="114"/>
      <c r="C352" s="114"/>
      <c r="D352" s="114"/>
      <c r="E352" s="114"/>
      <c r="F352" s="114"/>
      <c r="G352" s="114"/>
      <c r="H352" s="114"/>
      <c r="I352" s="415"/>
      <c r="J352" s="415"/>
      <c r="K352" s="411"/>
      <c r="L352" s="111"/>
    </row>
    <row r="353" spans="1:12" s="151" customFormat="1" outlineLevel="1">
      <c r="A353" s="114"/>
      <c r="B353" s="114"/>
      <c r="C353" s="114"/>
      <c r="D353" s="114"/>
      <c r="E353" s="114"/>
      <c r="F353" s="114"/>
      <c r="G353" s="114"/>
      <c r="H353" s="114"/>
      <c r="I353" s="415"/>
      <c r="J353" s="415"/>
      <c r="K353" s="411"/>
      <c r="L353" s="111"/>
    </row>
    <row r="354" spans="1:12" s="151" customFormat="1" outlineLevel="1">
      <c r="A354" s="114"/>
      <c r="B354" s="114"/>
      <c r="C354" s="114"/>
      <c r="D354" s="114"/>
      <c r="E354" s="114"/>
      <c r="F354" s="114"/>
      <c r="G354" s="114"/>
      <c r="H354" s="114"/>
      <c r="I354" s="415"/>
      <c r="J354" s="415"/>
      <c r="K354" s="411"/>
      <c r="L354" s="111"/>
    </row>
    <row r="355" spans="1:12" s="114" customFormat="1">
      <c r="A355" s="131" t="s">
        <v>715</v>
      </c>
      <c r="C355" s="131"/>
      <c r="J355" s="460">
        <f>SUM(I356,I370)</f>
        <v>28139100</v>
      </c>
      <c r="K355" s="460"/>
      <c r="L355" s="321" t="s">
        <v>509</v>
      </c>
    </row>
    <row r="356" spans="1:12" s="151" customFormat="1" outlineLevel="1">
      <c r="A356" s="114" t="s">
        <v>785</v>
      </c>
      <c r="C356" s="114"/>
      <c r="D356" s="114"/>
      <c r="E356" s="114"/>
      <c r="F356" s="114"/>
      <c r="G356" s="114"/>
      <c r="H356" s="114"/>
      <c r="I356" s="459">
        <f>I357</f>
        <v>27702500</v>
      </c>
      <c r="J356" s="459"/>
      <c r="K356" s="111" t="s">
        <v>509</v>
      </c>
      <c r="L356" s="111"/>
    </row>
    <row r="357" spans="1:12" s="151" customFormat="1" outlineLevel="1">
      <c r="A357" s="86"/>
      <c r="B357" s="160" t="s">
        <v>1286</v>
      </c>
      <c r="C357" s="160"/>
      <c r="D357" s="160"/>
      <c r="E357" s="160"/>
      <c r="F357" s="160"/>
      <c r="G357" s="160"/>
      <c r="H357" s="160"/>
      <c r="I357" s="458">
        <f>SUM(I358,I362,I365)</f>
        <v>27702500</v>
      </c>
      <c r="J357" s="458"/>
      <c r="K357" s="323" t="s">
        <v>509</v>
      </c>
      <c r="L357" s="323"/>
    </row>
    <row r="358" spans="1:12" s="151" customFormat="1" outlineLevel="1">
      <c r="A358" s="86"/>
      <c r="C358" s="160" t="s">
        <v>1289</v>
      </c>
      <c r="D358" s="160"/>
      <c r="E358" s="160"/>
      <c r="F358" s="160"/>
      <c r="G358" s="160"/>
      <c r="H358" s="160"/>
      <c r="I358" s="458">
        <v>5085000</v>
      </c>
      <c r="J358" s="458"/>
      <c r="K358" s="323" t="s">
        <v>509</v>
      </c>
      <c r="L358" s="323"/>
    </row>
    <row r="359" spans="1:12" s="114" customFormat="1">
      <c r="A359" s="86"/>
      <c r="B359" s="86"/>
      <c r="C359" s="86"/>
      <c r="D359" s="132" t="s">
        <v>1229</v>
      </c>
      <c r="E359" s="132"/>
      <c r="F359" s="132"/>
      <c r="G359" s="132"/>
      <c r="I359" s="86"/>
      <c r="J359" s="86"/>
      <c r="K359" s="159"/>
      <c r="L359" s="324"/>
    </row>
    <row r="360" spans="1:12" s="114" customFormat="1">
      <c r="A360" s="86"/>
      <c r="B360" s="86"/>
      <c r="C360" s="86"/>
      <c r="D360" s="132" t="s">
        <v>1230</v>
      </c>
      <c r="E360" s="132"/>
      <c r="F360" s="132"/>
      <c r="G360" s="132"/>
      <c r="I360" s="86"/>
      <c r="J360" s="86"/>
      <c r="K360" s="159"/>
      <c r="L360" s="324"/>
    </row>
    <row r="361" spans="1:12" s="114" customFormat="1">
      <c r="A361" s="86"/>
      <c r="B361" s="86"/>
      <c r="C361" s="86"/>
      <c r="D361" s="132" t="s">
        <v>1231</v>
      </c>
      <c r="E361" s="132"/>
      <c r="F361" s="132"/>
      <c r="G361" s="132"/>
      <c r="I361" s="86"/>
      <c r="J361" s="86"/>
      <c r="K361" s="159"/>
      <c r="L361" s="324"/>
    </row>
    <row r="362" spans="1:12" s="151" customFormat="1" outlineLevel="1">
      <c r="A362" s="86"/>
      <c r="C362" s="160" t="s">
        <v>1290</v>
      </c>
      <c r="D362" s="160"/>
      <c r="E362" s="160"/>
      <c r="F362" s="160"/>
      <c r="G362" s="160"/>
      <c r="H362" s="160"/>
      <c r="I362" s="458">
        <v>652000</v>
      </c>
      <c r="J362" s="458"/>
      <c r="K362" s="323" t="s">
        <v>509</v>
      </c>
      <c r="L362" s="323"/>
    </row>
    <row r="363" spans="1:12" s="151" customFormat="1" outlineLevel="1">
      <c r="A363" s="86"/>
      <c r="B363" s="86"/>
      <c r="C363" s="86"/>
      <c r="D363" s="132" t="s">
        <v>1212</v>
      </c>
      <c r="E363" s="132"/>
      <c r="F363" s="132"/>
      <c r="G363" s="132"/>
      <c r="I363" s="86"/>
      <c r="J363" s="86"/>
      <c r="K363" s="159"/>
      <c r="L363" s="324"/>
    </row>
    <row r="364" spans="1:12" s="151" customFormat="1" outlineLevel="1">
      <c r="A364" s="86"/>
      <c r="B364" s="86"/>
      <c r="C364" s="86"/>
      <c r="D364" s="132" t="s">
        <v>1232</v>
      </c>
      <c r="E364" s="132"/>
      <c r="F364" s="132"/>
      <c r="G364" s="132"/>
      <c r="I364" s="86"/>
      <c r="J364" s="86"/>
      <c r="K364" s="159"/>
      <c r="L364" s="324"/>
    </row>
    <row r="365" spans="1:12" s="151" customFormat="1" outlineLevel="1">
      <c r="A365" s="86"/>
      <c r="C365" s="160" t="s">
        <v>1291</v>
      </c>
      <c r="H365" s="160"/>
      <c r="I365" s="458">
        <v>21965500</v>
      </c>
      <c r="J365" s="458"/>
      <c r="K365" s="323" t="s">
        <v>509</v>
      </c>
      <c r="L365" s="323"/>
    </row>
    <row r="366" spans="1:12" s="151" customFormat="1" outlineLevel="1">
      <c r="A366" s="86"/>
      <c r="B366" s="86"/>
      <c r="C366" s="86"/>
      <c r="D366" s="132" t="s">
        <v>1214</v>
      </c>
      <c r="E366" s="132"/>
      <c r="F366" s="132"/>
      <c r="G366" s="132"/>
      <c r="I366" s="86"/>
      <c r="J366" s="86"/>
      <c r="K366" s="159"/>
      <c r="L366" s="324"/>
    </row>
    <row r="367" spans="1:12" s="151" customFormat="1" outlineLevel="1">
      <c r="A367" s="86"/>
      <c r="B367" s="86"/>
      <c r="C367" s="86"/>
      <c r="D367" s="132" t="s">
        <v>1233</v>
      </c>
      <c r="E367" s="132"/>
      <c r="F367" s="132"/>
      <c r="G367" s="132"/>
      <c r="I367" s="86"/>
      <c r="J367" s="86"/>
      <c r="K367" s="159"/>
      <c r="L367" s="324"/>
    </row>
    <row r="368" spans="1:12" s="151" customFormat="1" outlineLevel="1">
      <c r="A368" s="86"/>
      <c r="B368" s="86"/>
      <c r="C368" s="86"/>
      <c r="D368" s="132" t="s">
        <v>1234</v>
      </c>
      <c r="E368" s="132"/>
      <c r="F368" s="132"/>
      <c r="G368" s="132"/>
      <c r="I368" s="86"/>
      <c r="J368" s="86"/>
      <c r="K368" s="159"/>
      <c r="L368" s="324"/>
    </row>
    <row r="369" spans="1:12" s="151" customFormat="1" outlineLevel="1">
      <c r="A369" s="86"/>
      <c r="B369" s="86"/>
      <c r="C369" s="86"/>
      <c r="D369" s="132"/>
      <c r="E369" s="132"/>
      <c r="F369" s="132"/>
      <c r="G369" s="132"/>
      <c r="H369" s="162"/>
      <c r="I369" s="86"/>
      <c r="J369" s="86"/>
      <c r="K369" s="159"/>
      <c r="L369" s="324"/>
    </row>
    <row r="370" spans="1:12" s="151" customFormat="1" outlineLevel="1">
      <c r="A370" s="114" t="s">
        <v>919</v>
      </c>
      <c r="C370" s="114"/>
      <c r="D370" s="114"/>
      <c r="E370" s="114"/>
      <c r="F370" s="114"/>
      <c r="G370" s="114"/>
      <c r="H370" s="114"/>
      <c r="I370" s="459">
        <f>SUM(K371:K373)</f>
        <v>436600</v>
      </c>
      <c r="J370" s="459"/>
      <c r="K370" s="111" t="s">
        <v>509</v>
      </c>
      <c r="L370" s="111"/>
    </row>
    <row r="371" spans="1:12" s="83" customFormat="1" outlineLevel="1">
      <c r="A371" s="132"/>
      <c r="B371" s="132"/>
      <c r="C371" s="132"/>
      <c r="D371" s="132" t="s">
        <v>801</v>
      </c>
      <c r="E371" s="314" t="s">
        <v>920</v>
      </c>
      <c r="I371" s="132"/>
      <c r="J371" s="132"/>
      <c r="K371" s="163">
        <v>386600</v>
      </c>
      <c r="L371" s="5" t="s">
        <v>509</v>
      </c>
    </row>
    <row r="372" spans="1:12" s="114" customFormat="1">
      <c r="A372" s="86"/>
      <c r="B372" s="86"/>
      <c r="C372" s="86"/>
      <c r="D372" s="132" t="s">
        <v>808</v>
      </c>
      <c r="E372" s="132" t="s">
        <v>921</v>
      </c>
      <c r="I372" s="86"/>
      <c r="J372" s="86"/>
    </row>
    <row r="373" spans="1:12" s="114" customFormat="1">
      <c r="A373" s="86"/>
      <c r="B373" s="86"/>
      <c r="C373" s="86"/>
      <c r="D373" s="132"/>
      <c r="E373" s="132" t="s">
        <v>922</v>
      </c>
      <c r="I373" s="86"/>
      <c r="J373" s="86"/>
      <c r="K373" s="163">
        <v>50000</v>
      </c>
      <c r="L373" s="5" t="s">
        <v>509</v>
      </c>
    </row>
    <row r="374" spans="1:12" s="114" customFormat="1">
      <c r="A374" s="86"/>
      <c r="B374" s="86"/>
      <c r="C374" s="86"/>
      <c r="D374" s="132"/>
      <c r="E374" s="132"/>
      <c r="F374" s="132"/>
      <c r="G374" s="132"/>
      <c r="H374" s="162"/>
      <c r="I374" s="86"/>
      <c r="J374" s="86"/>
      <c r="K374" s="163"/>
      <c r="L374" s="314"/>
    </row>
    <row r="375" spans="1:12" s="114" customFormat="1">
      <c r="A375" s="86"/>
      <c r="B375" s="86"/>
      <c r="C375" s="86"/>
      <c r="D375" s="132"/>
      <c r="E375" s="132"/>
      <c r="F375" s="132"/>
      <c r="G375" s="132"/>
      <c r="H375" s="162"/>
      <c r="I375" s="86"/>
      <c r="J375" s="86"/>
      <c r="K375" s="163"/>
      <c r="L375" s="314"/>
    </row>
    <row r="376" spans="1:12" s="114" customFormat="1">
      <c r="A376" s="86"/>
      <c r="B376" s="86"/>
      <c r="C376" s="86"/>
      <c r="D376" s="132"/>
      <c r="E376" s="132"/>
      <c r="F376" s="132"/>
      <c r="G376" s="132"/>
      <c r="H376" s="162"/>
      <c r="I376" s="86"/>
      <c r="J376" s="86"/>
      <c r="K376" s="163"/>
      <c r="L376" s="314"/>
    </row>
    <row r="377" spans="1:12" s="114" customFormat="1">
      <c r="A377" s="86"/>
      <c r="B377" s="86"/>
      <c r="C377" s="86"/>
      <c r="D377" s="132"/>
      <c r="E377" s="132"/>
      <c r="F377" s="132"/>
      <c r="G377" s="132"/>
      <c r="H377" s="162"/>
      <c r="I377" s="86"/>
      <c r="J377" s="86"/>
      <c r="K377" s="163"/>
      <c r="L377" s="314"/>
    </row>
    <row r="378" spans="1:12" s="114" customFormat="1">
      <c r="A378" s="86"/>
      <c r="B378" s="86"/>
      <c r="C378" s="86"/>
      <c r="D378" s="132"/>
      <c r="E378" s="132"/>
      <c r="F378" s="132"/>
      <c r="G378" s="132"/>
      <c r="H378" s="162"/>
      <c r="I378" s="86"/>
      <c r="J378" s="86"/>
      <c r="K378" s="163"/>
      <c r="L378" s="314"/>
    </row>
    <row r="379" spans="1:12" s="114" customFormat="1">
      <c r="A379" s="86"/>
      <c r="B379" s="86"/>
      <c r="C379" s="86"/>
      <c r="D379" s="132"/>
      <c r="E379" s="132"/>
      <c r="F379" s="132"/>
      <c r="G379" s="132"/>
      <c r="H379" s="162"/>
      <c r="I379" s="86"/>
      <c r="J379" s="86"/>
      <c r="K379" s="163"/>
      <c r="L379" s="314"/>
    </row>
    <row r="380" spans="1:12" s="114" customFormat="1">
      <c r="A380" s="86"/>
      <c r="B380" s="86"/>
      <c r="C380" s="86"/>
      <c r="D380" s="132"/>
      <c r="E380" s="132"/>
      <c r="F380" s="132"/>
      <c r="G380" s="132"/>
      <c r="H380" s="162"/>
      <c r="I380" s="86"/>
      <c r="J380" s="86"/>
      <c r="K380" s="163"/>
      <c r="L380" s="314"/>
    </row>
    <row r="381" spans="1:12" s="114" customFormat="1">
      <c r="A381" s="86"/>
      <c r="B381" s="86"/>
      <c r="C381" s="86"/>
      <c r="D381" s="132"/>
      <c r="E381" s="132"/>
      <c r="F381" s="132"/>
      <c r="G381" s="132"/>
      <c r="H381" s="162"/>
      <c r="I381" s="86"/>
      <c r="J381" s="86"/>
      <c r="K381" s="163"/>
      <c r="L381" s="314"/>
    </row>
    <row r="382" spans="1:12" s="114" customFormat="1">
      <c r="A382" s="86"/>
      <c r="B382" s="86"/>
      <c r="C382" s="86"/>
      <c r="D382" s="132"/>
      <c r="E382" s="132"/>
      <c r="F382" s="132"/>
      <c r="G382" s="132"/>
      <c r="H382" s="162"/>
      <c r="I382" s="86"/>
      <c r="J382" s="86"/>
      <c r="K382" s="163"/>
      <c r="L382" s="314"/>
    </row>
    <row r="383" spans="1:12" s="114" customFormat="1">
      <c r="A383" s="86"/>
      <c r="B383" s="86"/>
      <c r="C383" s="86"/>
      <c r="D383" s="132"/>
      <c r="E383" s="132"/>
      <c r="F383" s="132"/>
      <c r="G383" s="132"/>
      <c r="H383" s="162"/>
      <c r="I383" s="86"/>
      <c r="J383" s="86"/>
      <c r="K383" s="163"/>
      <c r="L383" s="314"/>
    </row>
    <row r="384" spans="1:12" s="114" customFormat="1">
      <c r="A384" s="86"/>
      <c r="B384" s="86"/>
      <c r="C384" s="86"/>
      <c r="D384" s="132"/>
      <c r="E384" s="132"/>
      <c r="F384" s="132"/>
      <c r="G384" s="132"/>
      <c r="H384" s="162"/>
      <c r="I384" s="86"/>
      <c r="J384" s="86"/>
      <c r="K384" s="163"/>
      <c r="L384" s="314"/>
    </row>
    <row r="385" spans="1:12" s="114" customFormat="1">
      <c r="A385" s="86"/>
      <c r="B385" s="86"/>
      <c r="C385" s="86"/>
      <c r="D385" s="132"/>
      <c r="E385" s="132"/>
      <c r="F385" s="132"/>
      <c r="G385" s="132"/>
      <c r="H385" s="162"/>
      <c r="I385" s="86"/>
      <c r="J385" s="86"/>
      <c r="K385" s="163"/>
      <c r="L385" s="314"/>
    </row>
    <row r="386" spans="1:12" s="114" customFormat="1">
      <c r="A386" s="86"/>
      <c r="B386" s="86"/>
      <c r="C386" s="86"/>
      <c r="D386" s="132"/>
      <c r="E386" s="132"/>
      <c r="F386" s="132"/>
      <c r="G386" s="132"/>
      <c r="H386" s="162"/>
      <c r="I386" s="86"/>
      <c r="J386" s="86"/>
      <c r="K386" s="163"/>
      <c r="L386" s="314"/>
    </row>
    <row r="387" spans="1:12" s="114" customFormat="1">
      <c r="A387" s="86"/>
      <c r="B387" s="86"/>
      <c r="C387" s="86"/>
      <c r="D387" s="132"/>
      <c r="E387" s="132"/>
      <c r="F387" s="132"/>
      <c r="G387" s="132"/>
      <c r="H387" s="162"/>
      <c r="I387" s="86"/>
      <c r="J387" s="86"/>
      <c r="K387" s="163"/>
      <c r="L387" s="314"/>
    </row>
    <row r="388" spans="1:12" s="114" customFormat="1">
      <c r="A388" s="86"/>
      <c r="B388" s="86"/>
      <c r="C388" s="86"/>
      <c r="D388" s="132"/>
      <c r="E388" s="132"/>
      <c r="F388" s="132"/>
      <c r="G388" s="132"/>
      <c r="H388" s="162"/>
      <c r="I388" s="86"/>
      <c r="J388" s="86"/>
      <c r="K388" s="163"/>
      <c r="L388" s="314"/>
    </row>
    <row r="389" spans="1:12" s="114" customFormat="1">
      <c r="A389" s="86"/>
      <c r="B389" s="86"/>
      <c r="C389" s="86"/>
      <c r="D389" s="132"/>
      <c r="E389" s="132"/>
      <c r="F389" s="132"/>
      <c r="G389" s="132"/>
      <c r="H389" s="162"/>
      <c r="I389" s="86"/>
      <c r="J389" s="86"/>
      <c r="K389" s="163"/>
      <c r="L389" s="314"/>
    </row>
    <row r="390" spans="1:12" s="114" customFormat="1">
      <c r="A390" s="86"/>
      <c r="B390" s="86"/>
      <c r="C390" s="86"/>
      <c r="D390" s="132"/>
      <c r="E390" s="132"/>
      <c r="F390" s="132"/>
      <c r="G390" s="132"/>
      <c r="H390" s="162"/>
      <c r="I390" s="86"/>
      <c r="J390" s="86"/>
      <c r="K390" s="163"/>
      <c r="L390" s="314"/>
    </row>
    <row r="391" spans="1:12" s="114" customFormat="1">
      <c r="A391" s="86"/>
      <c r="B391" s="86"/>
      <c r="C391" s="86"/>
      <c r="D391" s="132"/>
      <c r="E391" s="132"/>
      <c r="F391" s="132"/>
      <c r="G391" s="132"/>
      <c r="H391" s="162"/>
      <c r="I391" s="86"/>
      <c r="J391" s="86"/>
      <c r="K391" s="163"/>
      <c r="L391" s="412"/>
    </row>
    <row r="392" spans="1:12" s="114" customFormat="1">
      <c r="A392" s="86"/>
      <c r="B392" s="86"/>
      <c r="C392" s="86"/>
      <c r="D392" s="132"/>
      <c r="E392" s="132"/>
      <c r="F392" s="132"/>
      <c r="G392" s="132"/>
      <c r="H392" s="162"/>
      <c r="I392" s="86"/>
      <c r="J392" s="86"/>
      <c r="K392" s="163"/>
      <c r="L392" s="412"/>
    </row>
    <row r="393" spans="1:12" s="114" customFormat="1">
      <c r="A393" s="86"/>
      <c r="B393" s="86"/>
      <c r="C393" s="86"/>
      <c r="D393" s="132"/>
      <c r="E393" s="132"/>
      <c r="F393" s="132"/>
      <c r="G393" s="132"/>
      <c r="H393" s="162"/>
      <c r="I393" s="86"/>
      <c r="J393" s="86"/>
      <c r="K393" s="163"/>
      <c r="L393" s="412"/>
    </row>
    <row r="394" spans="1:12" s="114" customFormat="1" ht="25.5" customHeight="1">
      <c r="A394" s="131" t="s">
        <v>716</v>
      </c>
      <c r="C394" s="131"/>
      <c r="J394" s="460">
        <f>SUM(I395,I409)</f>
        <v>15349500</v>
      </c>
      <c r="K394" s="460"/>
      <c r="L394" s="321" t="s">
        <v>509</v>
      </c>
    </row>
    <row r="395" spans="1:12" s="151" customFormat="1" ht="25.5" customHeight="1" outlineLevel="1">
      <c r="A395" s="114" t="s">
        <v>785</v>
      </c>
      <c r="C395" s="114"/>
      <c r="D395" s="114"/>
      <c r="E395" s="114"/>
      <c r="F395" s="114"/>
      <c r="G395" s="114"/>
      <c r="H395" s="114"/>
      <c r="I395" s="459">
        <f>SUM(I396,I406)</f>
        <v>14249500</v>
      </c>
      <c r="J395" s="459"/>
      <c r="K395" s="111" t="s">
        <v>509</v>
      </c>
      <c r="L395" s="111"/>
    </row>
    <row r="396" spans="1:12" s="151" customFormat="1" ht="25.5" customHeight="1" outlineLevel="1">
      <c r="A396" s="86"/>
      <c r="B396" s="160" t="s">
        <v>1285</v>
      </c>
      <c r="C396" s="160"/>
      <c r="D396" s="160"/>
      <c r="E396" s="160"/>
      <c r="F396" s="160"/>
      <c r="G396" s="160"/>
      <c r="H396" s="160"/>
      <c r="I396" s="458">
        <f>SUM(I397,I399,I402)</f>
        <v>14074500</v>
      </c>
      <c r="J396" s="458"/>
      <c r="K396" s="323" t="s">
        <v>509</v>
      </c>
      <c r="L396" s="323"/>
    </row>
    <row r="397" spans="1:12" s="151" customFormat="1" ht="25.5" customHeight="1" outlineLevel="1">
      <c r="A397" s="86"/>
      <c r="C397" s="160" t="s">
        <v>786</v>
      </c>
      <c r="D397" s="160"/>
      <c r="E397" s="160"/>
      <c r="F397" s="160"/>
      <c r="G397" s="160"/>
      <c r="H397" s="160"/>
      <c r="I397" s="458">
        <v>1349900</v>
      </c>
      <c r="J397" s="458"/>
      <c r="K397" s="323" t="s">
        <v>509</v>
      </c>
      <c r="L397" s="323"/>
    </row>
    <row r="398" spans="1:12" s="114" customFormat="1" ht="25.5" customHeight="1">
      <c r="A398" s="86"/>
      <c r="B398" s="86"/>
      <c r="C398" s="86"/>
      <c r="D398" s="132" t="s">
        <v>903</v>
      </c>
      <c r="E398" s="132"/>
      <c r="F398" s="132"/>
      <c r="G398" s="132"/>
      <c r="I398" s="86"/>
      <c r="J398" s="86"/>
      <c r="K398" s="159"/>
      <c r="L398" s="324"/>
    </row>
    <row r="399" spans="1:12" s="118" customFormat="1" ht="25.5" customHeight="1">
      <c r="A399" s="86"/>
      <c r="C399" s="160" t="s">
        <v>788</v>
      </c>
      <c r="D399" s="160"/>
      <c r="E399" s="160"/>
      <c r="F399" s="160"/>
      <c r="G399" s="160"/>
      <c r="H399" s="160"/>
      <c r="I399" s="458">
        <v>616600</v>
      </c>
      <c r="J399" s="458"/>
      <c r="K399" s="323" t="s">
        <v>509</v>
      </c>
      <c r="L399" s="323"/>
    </row>
    <row r="400" spans="1:12" s="151" customFormat="1" ht="25.5" customHeight="1" outlineLevel="1">
      <c r="A400" s="86"/>
      <c r="B400" s="86"/>
      <c r="C400" s="86"/>
      <c r="D400" s="132" t="s">
        <v>1212</v>
      </c>
      <c r="E400" s="132"/>
      <c r="F400" s="132"/>
      <c r="G400" s="132"/>
      <c r="I400" s="86"/>
      <c r="J400" s="86"/>
      <c r="K400" s="159"/>
      <c r="L400" s="324"/>
    </row>
    <row r="401" spans="1:12" s="151" customFormat="1" ht="25.5" customHeight="1" outlineLevel="1">
      <c r="A401" s="86"/>
      <c r="B401" s="86"/>
      <c r="C401" s="86"/>
      <c r="D401" s="132" t="s">
        <v>1232</v>
      </c>
      <c r="E401" s="132"/>
      <c r="F401" s="132"/>
      <c r="G401" s="132"/>
      <c r="I401" s="86"/>
      <c r="J401" s="86"/>
      <c r="K401" s="159"/>
      <c r="L401" s="324"/>
    </row>
    <row r="402" spans="1:12" s="151" customFormat="1" ht="25.5" customHeight="1" outlineLevel="1">
      <c r="A402" s="86"/>
      <c r="C402" s="160" t="s">
        <v>899</v>
      </c>
      <c r="D402" s="160"/>
      <c r="E402" s="160"/>
      <c r="F402" s="160"/>
      <c r="G402" s="160"/>
      <c r="H402" s="160"/>
      <c r="I402" s="458">
        <v>12108000</v>
      </c>
      <c r="J402" s="458"/>
      <c r="K402" s="323" t="s">
        <v>509</v>
      </c>
      <c r="L402" s="323"/>
    </row>
    <row r="403" spans="1:12" s="151" customFormat="1" ht="25.5" customHeight="1" outlineLevel="1">
      <c r="A403" s="86"/>
      <c r="B403" s="86"/>
      <c r="C403" s="86"/>
      <c r="D403" s="132" t="s">
        <v>1235</v>
      </c>
      <c r="E403" s="132"/>
      <c r="F403" s="132"/>
      <c r="G403" s="132"/>
      <c r="I403" s="86"/>
      <c r="J403" s="86"/>
      <c r="K403" s="159"/>
      <c r="L403" s="324"/>
    </row>
    <row r="404" spans="1:12" s="151" customFormat="1" ht="25.5" customHeight="1" outlineLevel="1">
      <c r="A404" s="86"/>
      <c r="B404" s="86"/>
      <c r="C404" s="86"/>
      <c r="D404" s="132" t="s">
        <v>1236</v>
      </c>
      <c r="E404" s="132"/>
      <c r="F404" s="132"/>
      <c r="G404" s="132"/>
      <c r="I404" s="86"/>
      <c r="J404" s="86"/>
      <c r="K404" s="159"/>
      <c r="L404" s="324"/>
    </row>
    <row r="405" spans="1:12" s="118" customFormat="1" ht="25.5" customHeight="1">
      <c r="A405" s="86"/>
      <c r="B405" s="86"/>
      <c r="C405" s="86"/>
      <c r="D405" s="132" t="s">
        <v>1234</v>
      </c>
      <c r="E405" s="132"/>
      <c r="F405" s="132"/>
      <c r="G405" s="132"/>
      <c r="I405" s="86"/>
      <c r="J405" s="86"/>
      <c r="K405" s="159"/>
      <c r="L405" s="324"/>
    </row>
    <row r="406" spans="1:12" s="151" customFormat="1" ht="25.5" customHeight="1" outlineLevel="1">
      <c r="A406" s="86"/>
      <c r="B406" s="160" t="s">
        <v>791</v>
      </c>
      <c r="C406" s="160"/>
      <c r="D406" s="160"/>
      <c r="E406" s="160"/>
      <c r="F406" s="160"/>
      <c r="G406" s="160"/>
      <c r="H406" s="160"/>
      <c r="I406" s="458">
        <v>175000</v>
      </c>
      <c r="J406" s="458"/>
      <c r="K406" s="323" t="s">
        <v>509</v>
      </c>
      <c r="L406" s="323"/>
    </row>
    <row r="407" spans="1:12" s="151" customFormat="1" ht="25.5" customHeight="1" outlineLevel="1">
      <c r="A407" s="86"/>
      <c r="B407" s="86"/>
      <c r="C407" s="86"/>
      <c r="D407" s="132" t="s">
        <v>1237</v>
      </c>
      <c r="E407" s="132"/>
      <c r="F407" s="132"/>
      <c r="G407" s="132"/>
      <c r="I407" s="86"/>
      <c r="J407" s="86"/>
      <c r="K407" s="159"/>
      <c r="L407" s="324"/>
    </row>
    <row r="408" spans="1:12" s="151" customFormat="1" ht="25.5" customHeight="1" outlineLevel="1">
      <c r="A408" s="86"/>
      <c r="B408" s="86"/>
      <c r="C408" s="86"/>
      <c r="D408" s="132"/>
      <c r="E408" s="132"/>
      <c r="F408" s="132"/>
      <c r="G408" s="132"/>
      <c r="H408" s="162"/>
      <c r="I408" s="86"/>
      <c r="J408" s="86"/>
      <c r="K408" s="159"/>
      <c r="L408" s="324"/>
    </row>
    <row r="409" spans="1:12" s="151" customFormat="1" ht="25.5" customHeight="1" outlineLevel="1">
      <c r="A409" s="114" t="s">
        <v>919</v>
      </c>
      <c r="C409" s="114"/>
      <c r="D409" s="114"/>
      <c r="E409" s="114"/>
      <c r="F409" s="114"/>
      <c r="G409" s="114"/>
      <c r="H409" s="114"/>
      <c r="I409" s="459">
        <f>SUM(K410:K410)</f>
        <v>1100000</v>
      </c>
      <c r="J409" s="459"/>
      <c r="K409" s="111" t="s">
        <v>509</v>
      </c>
      <c r="L409" s="111"/>
    </row>
    <row r="410" spans="1:12" s="83" customFormat="1" ht="25.5" customHeight="1" outlineLevel="1">
      <c r="A410" s="132"/>
      <c r="B410" s="132"/>
      <c r="C410" s="132"/>
      <c r="D410" s="132" t="s">
        <v>801</v>
      </c>
      <c r="E410" s="314" t="s">
        <v>809</v>
      </c>
      <c r="F410" s="132"/>
      <c r="I410" s="132"/>
      <c r="J410" s="132"/>
      <c r="K410" s="163">
        <v>1100000</v>
      </c>
      <c r="L410" s="5" t="s">
        <v>509</v>
      </c>
    </row>
    <row r="411" spans="1:12" s="114" customFormat="1" ht="25.5" customHeight="1">
      <c r="A411" s="86"/>
      <c r="B411" s="86"/>
      <c r="C411" s="86"/>
      <c r="D411" s="132"/>
      <c r="E411" s="132"/>
      <c r="F411" s="132"/>
      <c r="G411" s="132"/>
      <c r="H411" s="162"/>
      <c r="I411" s="86"/>
      <c r="J411" s="86"/>
      <c r="K411" s="159"/>
      <c r="L411" s="324"/>
    </row>
    <row r="412" spans="1:12" s="114" customFormat="1" ht="25.5" customHeight="1">
      <c r="A412" s="86"/>
      <c r="B412" s="86"/>
      <c r="C412" s="86"/>
      <c r="D412" s="132"/>
      <c r="E412" s="132"/>
      <c r="F412" s="132"/>
      <c r="G412" s="132"/>
      <c r="H412" s="162"/>
      <c r="I412" s="86"/>
      <c r="J412" s="86"/>
      <c r="K412" s="159"/>
      <c r="L412" s="324"/>
    </row>
    <row r="413" spans="1:12" s="114" customFormat="1" ht="25.5" customHeight="1">
      <c r="A413" s="86"/>
      <c r="B413" s="86"/>
      <c r="C413" s="86"/>
      <c r="D413" s="132"/>
      <c r="E413" s="132"/>
      <c r="F413" s="132"/>
      <c r="G413" s="132"/>
      <c r="H413" s="162"/>
      <c r="I413" s="86"/>
      <c r="J413" s="86"/>
      <c r="K413" s="159"/>
      <c r="L413" s="324"/>
    </row>
    <row r="414" spans="1:12" s="114" customFormat="1" ht="25.5" customHeight="1">
      <c r="A414" s="86"/>
      <c r="B414" s="86"/>
      <c r="C414" s="86"/>
      <c r="D414" s="132"/>
      <c r="E414" s="132"/>
      <c r="F414" s="132"/>
      <c r="G414" s="132"/>
      <c r="H414" s="162"/>
      <c r="I414" s="86"/>
      <c r="J414" s="86"/>
      <c r="K414" s="159"/>
      <c r="L414" s="324"/>
    </row>
    <row r="415" spans="1:12" s="114" customFormat="1" ht="25.5" customHeight="1">
      <c r="A415" s="86"/>
      <c r="B415" s="86"/>
      <c r="C415" s="86"/>
      <c r="D415" s="132"/>
      <c r="E415" s="132"/>
      <c r="F415" s="132"/>
      <c r="G415" s="132"/>
      <c r="H415" s="162"/>
      <c r="I415" s="86"/>
      <c r="J415" s="86"/>
      <c r="K415" s="159"/>
      <c r="L415" s="324"/>
    </row>
    <row r="416" spans="1:12" s="114" customFormat="1" ht="25.5" customHeight="1">
      <c r="A416" s="86"/>
      <c r="B416" s="86"/>
      <c r="C416" s="86"/>
      <c r="D416" s="132"/>
      <c r="E416" s="132"/>
      <c r="F416" s="132"/>
      <c r="G416" s="132"/>
      <c r="H416" s="162"/>
      <c r="I416" s="86"/>
      <c r="J416" s="86"/>
      <c r="K416" s="159"/>
      <c r="L416" s="324"/>
    </row>
    <row r="417" spans="1:12" s="114" customFormat="1" ht="25.5" customHeight="1">
      <c r="A417" s="86"/>
      <c r="B417" s="86"/>
      <c r="C417" s="86"/>
      <c r="D417" s="132"/>
      <c r="E417" s="132"/>
      <c r="F417" s="132"/>
      <c r="G417" s="132"/>
      <c r="H417" s="162"/>
      <c r="I417" s="86"/>
      <c r="J417" s="86"/>
      <c r="K417" s="159"/>
      <c r="L417" s="324"/>
    </row>
    <row r="418" spans="1:12" s="114" customFormat="1" ht="25.5" customHeight="1">
      <c r="A418" s="86"/>
      <c r="B418" s="86"/>
      <c r="C418" s="86"/>
      <c r="D418" s="132"/>
      <c r="E418" s="132"/>
      <c r="F418" s="132"/>
      <c r="G418" s="132"/>
      <c r="H418" s="162"/>
      <c r="I418" s="86"/>
      <c r="J418" s="86"/>
      <c r="K418" s="159"/>
      <c r="L418" s="324"/>
    </row>
    <row r="419" spans="1:12" s="114" customFormat="1" ht="25.5" customHeight="1">
      <c r="A419" s="86"/>
      <c r="B419" s="86"/>
      <c r="C419" s="86"/>
      <c r="D419" s="132"/>
      <c r="E419" s="132"/>
      <c r="F419" s="132"/>
      <c r="G419" s="132"/>
      <c r="H419" s="162"/>
      <c r="I419" s="86"/>
      <c r="J419" s="86"/>
      <c r="K419" s="159"/>
      <c r="L419" s="324"/>
    </row>
    <row r="420" spans="1:12" s="114" customFormat="1" ht="25.5" customHeight="1">
      <c r="A420" s="86"/>
      <c r="B420" s="86"/>
      <c r="C420" s="86"/>
      <c r="D420" s="132"/>
      <c r="E420" s="132"/>
      <c r="F420" s="132"/>
      <c r="G420" s="132"/>
      <c r="H420" s="162"/>
      <c r="I420" s="86"/>
      <c r="J420" s="86"/>
      <c r="K420" s="159"/>
      <c r="L420" s="324"/>
    </row>
    <row r="421" spans="1:12" s="114" customFormat="1" ht="25.5" customHeight="1">
      <c r="A421" s="86"/>
      <c r="B421" s="86"/>
      <c r="C421" s="86"/>
      <c r="D421" s="132"/>
      <c r="E421" s="132"/>
      <c r="F421" s="132"/>
      <c r="G421" s="132"/>
      <c r="H421" s="162"/>
      <c r="I421" s="86"/>
      <c r="J421" s="86"/>
      <c r="K421" s="159"/>
      <c r="L421" s="324"/>
    </row>
    <row r="422" spans="1:12" s="114" customFormat="1" ht="25.5" customHeight="1">
      <c r="A422" s="86"/>
      <c r="B422" s="86"/>
      <c r="C422" s="86"/>
      <c r="D422" s="132"/>
      <c r="E422" s="132"/>
      <c r="F422" s="132"/>
      <c r="G422" s="132"/>
      <c r="H422" s="162"/>
      <c r="I422" s="86"/>
      <c r="J422" s="86"/>
      <c r="K422" s="159"/>
      <c r="L422" s="324"/>
    </row>
    <row r="423" spans="1:12" s="114" customFormat="1" ht="25.5" customHeight="1">
      <c r="A423" s="86"/>
      <c r="B423" s="86"/>
      <c r="C423" s="86"/>
      <c r="D423" s="132"/>
      <c r="E423" s="132"/>
      <c r="F423" s="132"/>
      <c r="G423" s="132"/>
      <c r="H423" s="162"/>
      <c r="I423" s="86"/>
      <c r="J423" s="86"/>
      <c r="K423" s="159"/>
      <c r="L423" s="324"/>
    </row>
    <row r="424" spans="1:12" s="114" customFormat="1" ht="25.5" customHeight="1">
      <c r="A424" s="86"/>
      <c r="B424" s="86"/>
      <c r="C424" s="86"/>
      <c r="D424" s="132"/>
      <c r="E424" s="132"/>
      <c r="F424" s="132"/>
      <c r="G424" s="132"/>
      <c r="H424" s="162"/>
      <c r="I424" s="86"/>
      <c r="J424" s="86"/>
      <c r="K424" s="159"/>
      <c r="L424" s="324"/>
    </row>
    <row r="425" spans="1:12" s="114" customFormat="1" ht="25.5" customHeight="1">
      <c r="A425" s="86"/>
      <c r="B425" s="86"/>
      <c r="C425" s="86"/>
      <c r="D425" s="132"/>
      <c r="E425" s="132"/>
      <c r="F425" s="132"/>
      <c r="G425" s="132"/>
      <c r="H425" s="162"/>
      <c r="I425" s="86"/>
      <c r="J425" s="86"/>
      <c r="K425" s="159"/>
      <c r="L425" s="324"/>
    </row>
    <row r="426" spans="1:12" s="114" customFormat="1" ht="25.5" customHeight="1">
      <c r="A426" s="86"/>
      <c r="B426" s="86"/>
      <c r="C426" s="86"/>
      <c r="D426" s="132"/>
      <c r="E426" s="132"/>
      <c r="F426" s="132"/>
      <c r="G426" s="132"/>
      <c r="H426" s="162"/>
      <c r="I426" s="86"/>
      <c r="J426" s="86"/>
      <c r="K426" s="159"/>
      <c r="L426" s="324"/>
    </row>
    <row r="427" spans="1:12" s="114" customFormat="1" ht="25.5" customHeight="1">
      <c r="A427" s="86"/>
      <c r="B427" s="86"/>
      <c r="C427" s="86"/>
      <c r="D427" s="132"/>
      <c r="E427" s="132"/>
      <c r="F427" s="132"/>
      <c r="G427" s="132"/>
      <c r="H427" s="162"/>
      <c r="I427" s="86"/>
      <c r="J427" s="86"/>
      <c r="K427" s="159"/>
      <c r="L427" s="324"/>
    </row>
    <row r="428" spans="1:12" s="114" customFormat="1" ht="25.5" customHeight="1">
      <c r="A428" s="86"/>
      <c r="B428" s="86"/>
      <c r="C428" s="86"/>
      <c r="D428" s="132"/>
      <c r="E428" s="132"/>
      <c r="F428" s="132"/>
      <c r="G428" s="132"/>
      <c r="H428" s="162"/>
      <c r="I428" s="86"/>
      <c r="J428" s="86"/>
      <c r="K428" s="159"/>
      <c r="L428" s="324"/>
    </row>
    <row r="429" spans="1:12" s="114" customFormat="1" ht="25.5" customHeight="1">
      <c r="A429" s="86"/>
      <c r="B429" s="86"/>
      <c r="C429" s="86"/>
      <c r="D429" s="132"/>
      <c r="E429" s="132"/>
      <c r="F429" s="132"/>
      <c r="G429" s="132"/>
      <c r="H429" s="162"/>
      <c r="I429" s="86"/>
      <c r="J429" s="86"/>
      <c r="K429" s="159"/>
      <c r="L429" s="324"/>
    </row>
    <row r="430" spans="1:12" s="114" customFormat="1" ht="25.5" customHeight="1">
      <c r="A430" s="131" t="s">
        <v>717</v>
      </c>
      <c r="C430" s="131"/>
      <c r="J430" s="460">
        <f>SUM(I431)</f>
        <v>5521700</v>
      </c>
      <c r="K430" s="460"/>
      <c r="L430" s="321" t="s">
        <v>509</v>
      </c>
    </row>
    <row r="431" spans="1:12" s="151" customFormat="1" ht="25.5" customHeight="1" outlineLevel="1">
      <c r="A431" s="114" t="s">
        <v>746</v>
      </c>
      <c r="C431" s="114"/>
      <c r="D431" s="114"/>
      <c r="E431" s="114"/>
      <c r="F431" s="114"/>
      <c r="G431" s="114"/>
      <c r="H431" s="114"/>
      <c r="I431" s="459">
        <f>I432</f>
        <v>5521700</v>
      </c>
      <c r="J431" s="459"/>
      <c r="K431" s="111" t="s">
        <v>509</v>
      </c>
      <c r="L431" s="111"/>
    </row>
    <row r="432" spans="1:12" s="151" customFormat="1" ht="25.5" customHeight="1" outlineLevel="1">
      <c r="A432" s="86"/>
      <c r="B432" s="160" t="s">
        <v>1286</v>
      </c>
      <c r="C432" s="160"/>
      <c r="D432" s="160"/>
      <c r="E432" s="160"/>
      <c r="F432" s="160"/>
      <c r="G432" s="160"/>
      <c r="H432" s="160"/>
      <c r="I432" s="458">
        <f>SUM(I433,I436,I439)</f>
        <v>5521700</v>
      </c>
      <c r="J432" s="458"/>
      <c r="K432" s="323" t="s">
        <v>509</v>
      </c>
      <c r="L432" s="323"/>
    </row>
    <row r="433" spans="1:12" s="151" customFormat="1" ht="25.5" customHeight="1" outlineLevel="1">
      <c r="A433" s="86"/>
      <c r="C433" s="160" t="s">
        <v>966</v>
      </c>
      <c r="D433" s="160"/>
      <c r="E433" s="160"/>
      <c r="F433" s="160"/>
      <c r="G433" s="160"/>
      <c r="H433" s="160"/>
      <c r="I433" s="458">
        <v>4510100</v>
      </c>
      <c r="J433" s="458"/>
      <c r="K433" s="323" t="s">
        <v>509</v>
      </c>
      <c r="L433" s="323"/>
    </row>
    <row r="434" spans="1:12" s="114" customFormat="1" ht="25.5" customHeight="1">
      <c r="A434" s="86"/>
      <c r="B434" s="86"/>
      <c r="C434" s="86"/>
      <c r="D434" s="132" t="s">
        <v>787</v>
      </c>
      <c r="E434" s="132"/>
      <c r="F434" s="132"/>
      <c r="G434" s="132"/>
      <c r="I434" s="86"/>
      <c r="J434" s="86"/>
      <c r="K434" s="159"/>
      <c r="L434" s="324"/>
    </row>
    <row r="435" spans="1:12" s="114" customFormat="1" ht="25.5" customHeight="1">
      <c r="A435" s="86"/>
      <c r="B435" s="86"/>
      <c r="C435" s="86"/>
      <c r="D435" s="132" t="s">
        <v>810</v>
      </c>
      <c r="E435" s="132"/>
      <c r="F435" s="132"/>
      <c r="G435" s="132"/>
      <c r="I435" s="86"/>
      <c r="J435" s="86"/>
      <c r="K435" s="159"/>
      <c r="L435" s="324"/>
    </row>
    <row r="436" spans="1:12" s="118" customFormat="1" ht="25.5" customHeight="1">
      <c r="A436" s="86"/>
      <c r="C436" s="160" t="s">
        <v>1287</v>
      </c>
      <c r="D436" s="160"/>
      <c r="E436" s="160"/>
      <c r="F436" s="160"/>
      <c r="G436" s="160"/>
      <c r="H436" s="160"/>
      <c r="I436" s="458">
        <v>156300</v>
      </c>
      <c r="J436" s="458"/>
      <c r="K436" s="323" t="s">
        <v>509</v>
      </c>
      <c r="L436" s="323"/>
    </row>
    <row r="437" spans="1:12" s="151" customFormat="1" ht="25.5" customHeight="1" outlineLevel="1">
      <c r="A437" s="86"/>
      <c r="B437" s="86"/>
      <c r="C437" s="86"/>
      <c r="D437" s="132" t="s">
        <v>925</v>
      </c>
      <c r="E437" s="132"/>
      <c r="F437" s="132"/>
      <c r="G437" s="132"/>
      <c r="I437" s="86"/>
      <c r="J437" s="86"/>
      <c r="K437" s="159"/>
      <c r="L437" s="324"/>
    </row>
    <row r="438" spans="1:12" s="151" customFormat="1" ht="25.5" customHeight="1" outlineLevel="1">
      <c r="A438" s="86"/>
      <c r="B438" s="86"/>
      <c r="C438" s="86"/>
      <c r="D438" s="132" t="s">
        <v>1203</v>
      </c>
      <c r="E438" s="132"/>
      <c r="F438" s="132"/>
      <c r="G438" s="132"/>
      <c r="I438" s="86"/>
      <c r="J438" s="86"/>
      <c r="K438" s="159"/>
      <c r="L438" s="324"/>
    </row>
    <row r="439" spans="1:12" s="151" customFormat="1" ht="25.5" customHeight="1" outlineLevel="1">
      <c r="A439" s="86"/>
      <c r="C439" s="160" t="s">
        <v>968</v>
      </c>
      <c r="D439" s="160"/>
      <c r="E439" s="160"/>
      <c r="F439" s="160"/>
      <c r="G439" s="160"/>
      <c r="H439" s="160"/>
      <c r="I439" s="458">
        <v>855300</v>
      </c>
      <c r="J439" s="458"/>
      <c r="K439" s="323" t="s">
        <v>509</v>
      </c>
      <c r="L439" s="323"/>
    </row>
    <row r="440" spans="1:12" s="151" customFormat="1" ht="25.5" customHeight="1" outlineLevel="1">
      <c r="A440" s="86"/>
      <c r="B440" s="86"/>
      <c r="C440" s="86"/>
      <c r="D440" s="132" t="s">
        <v>917</v>
      </c>
      <c r="E440" s="132"/>
      <c r="F440" s="132"/>
      <c r="G440" s="132"/>
      <c r="I440" s="86"/>
      <c r="J440" s="86"/>
      <c r="K440" s="159"/>
      <c r="L440" s="324"/>
    </row>
    <row r="441" spans="1:12" s="151" customFormat="1" ht="25.5" customHeight="1" outlineLevel="1">
      <c r="A441" s="86"/>
      <c r="B441" s="86"/>
      <c r="C441" s="86"/>
      <c r="D441" s="132" t="s">
        <v>1204</v>
      </c>
      <c r="E441" s="132"/>
      <c r="F441" s="132"/>
      <c r="G441" s="132"/>
      <c r="I441" s="86"/>
      <c r="J441" s="86"/>
      <c r="K441" s="159"/>
      <c r="L441" s="324"/>
    </row>
    <row r="442" spans="1:12" s="151" customFormat="1" ht="25.5" customHeight="1" outlineLevel="1">
      <c r="A442" s="86"/>
      <c r="B442" s="86"/>
      <c r="C442" s="86"/>
      <c r="D442" s="132"/>
      <c r="E442" s="132"/>
      <c r="F442" s="132"/>
      <c r="G442" s="132"/>
      <c r="I442" s="86"/>
      <c r="J442" s="86"/>
      <c r="K442" s="159"/>
      <c r="L442" s="324"/>
    </row>
    <row r="443" spans="1:12" ht="25.5" customHeight="1"/>
    <row r="444" spans="1:12" ht="25.5" customHeight="1"/>
    <row r="445" spans="1:12" ht="25.5" customHeight="1"/>
    <row r="446" spans="1:12" ht="25.5" customHeight="1"/>
    <row r="447" spans="1:12" ht="25.5" customHeight="1"/>
    <row r="448" spans="1:12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spans="1:12" ht="25.5" customHeight="1"/>
    <row r="466" spans="1:12" s="114" customFormat="1" ht="25.5" customHeight="1">
      <c r="A466" s="131" t="s">
        <v>718</v>
      </c>
      <c r="C466" s="131"/>
      <c r="J466" s="460">
        <f>I467+I479</f>
        <v>4770200</v>
      </c>
      <c r="K466" s="460"/>
      <c r="L466" s="321" t="s">
        <v>509</v>
      </c>
    </row>
    <row r="467" spans="1:12" s="151" customFormat="1" ht="25.5" customHeight="1" outlineLevel="1">
      <c r="A467" s="114" t="s">
        <v>785</v>
      </c>
      <c r="C467" s="114"/>
      <c r="D467" s="114"/>
      <c r="E467" s="114"/>
      <c r="F467" s="114"/>
      <c r="G467" s="114"/>
      <c r="H467" s="114"/>
      <c r="I467" s="459">
        <f>I468</f>
        <v>1250200</v>
      </c>
      <c r="J467" s="459"/>
      <c r="K467" s="111" t="s">
        <v>509</v>
      </c>
      <c r="L467" s="111"/>
    </row>
    <row r="468" spans="1:12" s="151" customFormat="1" ht="25.5" customHeight="1" outlineLevel="1">
      <c r="A468" s="86"/>
      <c r="B468" s="160" t="s">
        <v>1286</v>
      </c>
      <c r="C468" s="160"/>
      <c r="D468" s="160"/>
      <c r="E468" s="160"/>
      <c r="F468" s="160"/>
      <c r="G468" s="160"/>
      <c r="H468" s="160"/>
      <c r="I468" s="458">
        <f>SUM(I469,I471,I475)</f>
        <v>1250200</v>
      </c>
      <c r="J468" s="458"/>
      <c r="K468" s="323" t="s">
        <v>509</v>
      </c>
      <c r="L468" s="323"/>
    </row>
    <row r="469" spans="1:12" s="151" customFormat="1" ht="25.5" customHeight="1" outlineLevel="1">
      <c r="A469" s="86"/>
      <c r="C469" s="160" t="s">
        <v>1289</v>
      </c>
      <c r="D469" s="160"/>
      <c r="E469" s="160"/>
      <c r="F469" s="160"/>
      <c r="G469" s="160"/>
      <c r="H469" s="160"/>
      <c r="I469" s="458">
        <v>998400</v>
      </c>
      <c r="J469" s="458"/>
      <c r="K469" s="323" t="s">
        <v>509</v>
      </c>
      <c r="L469" s="323"/>
    </row>
    <row r="470" spans="1:12" s="114" customFormat="1" ht="25.5" customHeight="1">
      <c r="A470" s="86"/>
      <c r="B470" s="86"/>
      <c r="C470" s="86"/>
      <c r="D470" s="132" t="s">
        <v>903</v>
      </c>
      <c r="E470" s="132"/>
      <c r="F470" s="132"/>
      <c r="G470" s="132"/>
      <c r="I470" s="86"/>
      <c r="J470" s="86"/>
      <c r="K470" s="159"/>
      <c r="L470" s="324"/>
    </row>
    <row r="471" spans="1:12" s="118" customFormat="1" ht="25.5" customHeight="1">
      <c r="A471" s="86"/>
      <c r="C471" s="160" t="s">
        <v>1290</v>
      </c>
      <c r="D471" s="160"/>
      <c r="E471" s="160"/>
      <c r="F471" s="160"/>
      <c r="G471" s="160"/>
      <c r="H471" s="160"/>
      <c r="I471" s="458">
        <v>73700</v>
      </c>
      <c r="J471" s="458"/>
      <c r="K471" s="323" t="s">
        <v>509</v>
      </c>
      <c r="L471" s="323"/>
    </row>
    <row r="472" spans="1:12" s="151" customFormat="1" ht="25.5" customHeight="1" outlineLevel="1">
      <c r="A472" s="86"/>
      <c r="B472" s="86"/>
      <c r="C472" s="86"/>
      <c r="D472" s="132" t="s">
        <v>1212</v>
      </c>
      <c r="E472" s="132"/>
      <c r="F472" s="132"/>
      <c r="G472" s="132"/>
      <c r="I472" s="86"/>
      <c r="J472" s="86"/>
      <c r="K472" s="159"/>
      <c r="L472" s="324"/>
    </row>
    <row r="473" spans="1:12" s="151" customFormat="1" ht="25.5" customHeight="1" outlineLevel="1">
      <c r="A473" s="86"/>
      <c r="B473" s="86"/>
      <c r="C473" s="86"/>
      <c r="D473" s="132" t="s">
        <v>1213</v>
      </c>
      <c r="E473" s="132"/>
      <c r="F473" s="132"/>
      <c r="G473" s="132"/>
      <c r="I473" s="86"/>
      <c r="J473" s="86"/>
      <c r="K473" s="159"/>
      <c r="L473" s="324"/>
    </row>
    <row r="474" spans="1:12" s="151" customFormat="1" ht="25.5" customHeight="1" outlineLevel="1">
      <c r="A474" s="86"/>
      <c r="B474" s="86"/>
      <c r="C474" s="86"/>
      <c r="D474" s="132" t="s">
        <v>1211</v>
      </c>
      <c r="E474" s="132"/>
      <c r="F474" s="132"/>
      <c r="G474" s="132"/>
      <c r="I474" s="86"/>
      <c r="J474" s="86"/>
      <c r="K474" s="159"/>
      <c r="L474" s="324"/>
    </row>
    <row r="475" spans="1:12" s="151" customFormat="1" ht="25.5" customHeight="1" outlineLevel="1">
      <c r="A475" s="86"/>
      <c r="C475" s="160" t="s">
        <v>1291</v>
      </c>
      <c r="D475" s="160"/>
      <c r="E475" s="160"/>
      <c r="F475" s="160"/>
      <c r="G475" s="160"/>
      <c r="H475" s="160"/>
      <c r="I475" s="458">
        <v>178100</v>
      </c>
      <c r="J475" s="458"/>
      <c r="K475" s="323" t="s">
        <v>509</v>
      </c>
      <c r="L475" s="323"/>
    </row>
    <row r="476" spans="1:12" s="151" customFormat="1" ht="25.5" customHeight="1" outlineLevel="1">
      <c r="A476" s="86"/>
      <c r="B476" s="86"/>
      <c r="C476" s="86"/>
      <c r="D476" s="132" t="s">
        <v>1214</v>
      </c>
      <c r="E476" s="132"/>
      <c r="F476" s="132"/>
      <c r="G476" s="132"/>
      <c r="I476" s="86"/>
      <c r="J476" s="86"/>
      <c r="K476" s="159"/>
      <c r="L476" s="324"/>
    </row>
    <row r="477" spans="1:12" s="151" customFormat="1" ht="25.5" customHeight="1" outlineLevel="1">
      <c r="A477" s="86"/>
      <c r="B477" s="86"/>
      <c r="C477" s="86"/>
      <c r="D477" s="132" t="s">
        <v>1215</v>
      </c>
      <c r="E477" s="132"/>
      <c r="F477" s="132"/>
      <c r="G477" s="132"/>
      <c r="I477" s="86"/>
      <c r="J477" s="86"/>
      <c r="K477" s="159"/>
      <c r="L477" s="324"/>
    </row>
    <row r="478" spans="1:12" s="118" customFormat="1" ht="25.5" customHeight="1">
      <c r="A478" s="86"/>
      <c r="B478" s="86"/>
      <c r="C478" s="86"/>
      <c r="D478" s="132"/>
      <c r="E478" s="132"/>
      <c r="F478" s="132"/>
      <c r="G478" s="132"/>
      <c r="H478" s="162"/>
      <c r="I478" s="86"/>
      <c r="J478" s="86"/>
      <c r="K478" s="159"/>
      <c r="L478" s="324"/>
    </row>
    <row r="479" spans="1:12" s="151" customFormat="1" ht="25.5" customHeight="1" outlineLevel="1">
      <c r="A479" s="114" t="s">
        <v>793</v>
      </c>
      <c r="C479" s="114"/>
      <c r="D479" s="114"/>
      <c r="E479" s="114"/>
      <c r="F479" s="114"/>
      <c r="G479" s="114"/>
      <c r="H479" s="114"/>
      <c r="I479" s="459">
        <f>I480</f>
        <v>3520000</v>
      </c>
      <c r="J479" s="459"/>
      <c r="K479" s="111" t="s">
        <v>509</v>
      </c>
      <c r="L479" s="111"/>
    </row>
    <row r="480" spans="1:12" s="151" customFormat="1" ht="25.5" customHeight="1" outlineLevel="1">
      <c r="A480" s="86"/>
      <c r="B480" s="160" t="s">
        <v>902</v>
      </c>
      <c r="C480" s="160"/>
      <c r="D480" s="160"/>
      <c r="E480" s="160"/>
      <c r="F480" s="160"/>
      <c r="G480" s="160"/>
      <c r="H480" s="160"/>
      <c r="I480" s="458">
        <f>I481</f>
        <v>3520000</v>
      </c>
      <c r="J480" s="458"/>
      <c r="K480" s="323" t="s">
        <v>509</v>
      </c>
      <c r="L480" s="323"/>
    </row>
    <row r="481" spans="1:12" s="151" customFormat="1" ht="25.5" customHeight="1" outlineLevel="1">
      <c r="A481" s="86"/>
      <c r="B481" s="160" t="s">
        <v>901</v>
      </c>
      <c r="D481" s="160"/>
      <c r="E481" s="160"/>
      <c r="F481" s="160"/>
      <c r="G481" s="160"/>
      <c r="H481" s="160"/>
      <c r="I481" s="458">
        <f>SUM(K482:K482)</f>
        <v>3520000</v>
      </c>
      <c r="J481" s="458"/>
      <c r="K481" s="323" t="s">
        <v>509</v>
      </c>
      <c r="L481" s="323"/>
    </row>
    <row r="482" spans="1:12" s="83" customFormat="1" ht="25.5" customHeight="1" outlineLevel="1">
      <c r="A482" s="132"/>
      <c r="B482" s="132"/>
      <c r="C482" s="132"/>
      <c r="D482" s="132" t="s">
        <v>811</v>
      </c>
      <c r="E482" s="314" t="s">
        <v>812</v>
      </c>
      <c r="F482" s="132"/>
      <c r="I482" s="132"/>
      <c r="J482" s="132"/>
      <c r="K482" s="163">
        <v>3520000</v>
      </c>
      <c r="L482" s="5" t="s">
        <v>509</v>
      </c>
    </row>
    <row r="483" spans="1:12" ht="25.5" customHeight="1"/>
    <row r="484" spans="1:12" ht="25.5" customHeight="1"/>
    <row r="485" spans="1:12" ht="25.5" customHeight="1"/>
    <row r="486" spans="1:12" ht="25.5" customHeight="1"/>
    <row r="487" spans="1:12" ht="25.5" customHeight="1"/>
    <row r="488" spans="1:12" ht="25.5" customHeight="1"/>
    <row r="489" spans="1:12" ht="25.5" customHeight="1"/>
    <row r="490" spans="1:12" ht="25.5" customHeight="1"/>
    <row r="491" spans="1:12" ht="25.5" customHeight="1"/>
    <row r="492" spans="1:12" ht="25.5" customHeight="1"/>
    <row r="493" spans="1:12" ht="25.5" customHeight="1"/>
    <row r="494" spans="1:12" ht="25.5" customHeight="1"/>
    <row r="495" spans="1:12" ht="25.5" customHeight="1"/>
    <row r="496" spans="1:12" ht="25.5" customHeight="1"/>
    <row r="497" spans="1:12" ht="25.5" customHeight="1"/>
    <row r="498" spans="1:12" ht="25.5" customHeight="1"/>
    <row r="499" spans="1:12" ht="25.5" customHeight="1"/>
    <row r="500" spans="1:12" ht="25.5" customHeight="1"/>
    <row r="501" spans="1:12" ht="25.5" customHeight="1"/>
    <row r="502" spans="1:12" ht="25.5" customHeight="1"/>
    <row r="503" spans="1:12" s="114" customFormat="1">
      <c r="A503" s="131" t="s">
        <v>719</v>
      </c>
      <c r="C503" s="131"/>
      <c r="J503" s="460">
        <f>I504+I541</f>
        <v>277200</v>
      </c>
      <c r="K503" s="460"/>
      <c r="L503" s="321" t="s">
        <v>509</v>
      </c>
    </row>
    <row r="504" spans="1:12" s="151" customFormat="1" outlineLevel="1">
      <c r="A504" s="114" t="s">
        <v>746</v>
      </c>
      <c r="C504" s="114"/>
      <c r="D504" s="114"/>
      <c r="E504" s="114"/>
      <c r="F504" s="114"/>
      <c r="G504" s="114"/>
      <c r="H504" s="114"/>
      <c r="I504" s="459">
        <f>I505</f>
        <v>277200</v>
      </c>
      <c r="J504" s="459"/>
      <c r="K504" s="111" t="s">
        <v>509</v>
      </c>
      <c r="L504" s="111"/>
    </row>
    <row r="505" spans="1:12" s="151" customFormat="1" outlineLevel="1">
      <c r="A505" s="86"/>
      <c r="B505" s="160" t="s">
        <v>1286</v>
      </c>
      <c r="C505" s="160"/>
      <c r="D505" s="160"/>
      <c r="E505" s="160"/>
      <c r="F505" s="160"/>
      <c r="G505" s="160"/>
      <c r="H505" s="160"/>
      <c r="I505" s="458">
        <f>I506+I508</f>
        <v>277200</v>
      </c>
      <c r="J505" s="458"/>
      <c r="K505" s="323" t="s">
        <v>509</v>
      </c>
      <c r="L505" s="323"/>
    </row>
    <row r="506" spans="1:12" s="151" customFormat="1" outlineLevel="1">
      <c r="A506" s="86"/>
      <c r="C506" s="160" t="s">
        <v>923</v>
      </c>
      <c r="D506" s="160"/>
      <c r="E506" s="160"/>
      <c r="F506" s="160"/>
      <c r="G506" s="160"/>
      <c r="H506" s="160"/>
      <c r="I506" s="458">
        <v>36200</v>
      </c>
      <c r="J506" s="458"/>
      <c r="K506" s="323" t="s">
        <v>509</v>
      </c>
      <c r="L506" s="323"/>
    </row>
    <row r="507" spans="1:12" s="114" customFormat="1">
      <c r="A507" s="86"/>
      <c r="B507" s="86"/>
      <c r="C507" s="86"/>
      <c r="D507" s="132" t="s">
        <v>789</v>
      </c>
      <c r="E507" s="132"/>
      <c r="F507" s="132"/>
      <c r="G507" s="132"/>
      <c r="I507" s="86"/>
      <c r="J507" s="86"/>
      <c r="K507" s="163"/>
      <c r="L507" s="5"/>
    </row>
    <row r="508" spans="1:12" s="151" customFormat="1" outlineLevel="1">
      <c r="A508" s="86"/>
      <c r="C508" s="160" t="s">
        <v>924</v>
      </c>
      <c r="D508" s="160"/>
      <c r="E508" s="160"/>
      <c r="F508" s="160"/>
      <c r="G508" s="160"/>
      <c r="H508" s="160"/>
      <c r="I508" s="458">
        <v>241000</v>
      </c>
      <c r="J508" s="458"/>
      <c r="K508" s="323" t="s">
        <v>509</v>
      </c>
      <c r="L508" s="323"/>
    </row>
    <row r="509" spans="1:12" s="151" customFormat="1" outlineLevel="1">
      <c r="A509" s="86"/>
      <c r="B509" s="86"/>
      <c r="C509" s="86"/>
      <c r="D509" s="132" t="s">
        <v>917</v>
      </c>
      <c r="E509" s="132"/>
      <c r="F509" s="132"/>
      <c r="G509" s="132"/>
      <c r="I509" s="86"/>
      <c r="J509" s="86"/>
      <c r="K509" s="159"/>
      <c r="L509" s="324"/>
    </row>
    <row r="510" spans="1:12" s="151" customFormat="1" outlineLevel="1">
      <c r="A510" s="86"/>
      <c r="B510" s="86"/>
      <c r="C510" s="86"/>
      <c r="D510" s="132" t="s">
        <v>1202</v>
      </c>
      <c r="E510" s="132"/>
      <c r="F510" s="132"/>
      <c r="G510" s="132"/>
      <c r="I510" s="86"/>
      <c r="J510" s="86"/>
      <c r="K510" s="159"/>
      <c r="L510" s="324"/>
    </row>
    <row r="511" spans="1:12" s="151" customFormat="1" outlineLevel="1">
      <c r="A511" s="86"/>
      <c r="B511" s="86"/>
      <c r="C511" s="86"/>
      <c r="D511" s="132"/>
      <c r="E511" s="132"/>
      <c r="F511" s="132"/>
      <c r="G511" s="132"/>
      <c r="I511" s="86"/>
      <c r="J511" s="86"/>
      <c r="K511" s="159"/>
      <c r="L511" s="324"/>
    </row>
    <row r="512" spans="1:12" s="151" customFormat="1" outlineLevel="1">
      <c r="A512" s="86"/>
      <c r="B512" s="86"/>
      <c r="C512" s="86"/>
      <c r="D512" s="132"/>
      <c r="E512" s="132"/>
      <c r="F512" s="132"/>
      <c r="G512" s="132"/>
      <c r="H512" s="162"/>
      <c r="I512" s="86"/>
      <c r="J512" s="86"/>
      <c r="K512" s="159"/>
      <c r="L512" s="324"/>
    </row>
    <row r="513" spans="1:12" s="151" customFormat="1" outlineLevel="1">
      <c r="A513" s="86"/>
      <c r="B513" s="86"/>
      <c r="C513" s="86"/>
      <c r="D513" s="132"/>
      <c r="E513" s="132"/>
      <c r="F513" s="132"/>
      <c r="G513" s="132"/>
      <c r="H513" s="162"/>
      <c r="I513" s="86"/>
      <c r="J513" s="86"/>
      <c r="K513" s="159"/>
      <c r="L513" s="324"/>
    </row>
    <row r="514" spans="1:12" s="151" customFormat="1" outlineLevel="1">
      <c r="A514" s="86"/>
      <c r="B514" s="86"/>
      <c r="C514" s="86"/>
      <c r="D514" s="132"/>
      <c r="E514" s="132"/>
      <c r="F514" s="132"/>
      <c r="G514" s="132"/>
      <c r="H514" s="162"/>
      <c r="I514" s="86"/>
      <c r="J514" s="86"/>
      <c r="K514" s="159"/>
      <c r="L514" s="324"/>
    </row>
    <row r="515" spans="1:12" s="151" customFormat="1" outlineLevel="1">
      <c r="A515" s="86"/>
      <c r="B515" s="86"/>
      <c r="C515" s="86"/>
      <c r="D515" s="132"/>
      <c r="E515" s="132"/>
      <c r="F515" s="132"/>
      <c r="G515" s="132"/>
      <c r="H515" s="162"/>
      <c r="I515" s="86"/>
      <c r="J515" s="86"/>
      <c r="K515" s="159"/>
      <c r="L515" s="324"/>
    </row>
    <row r="516" spans="1:12" s="151" customFormat="1" outlineLevel="1">
      <c r="A516" s="86"/>
      <c r="B516" s="86"/>
      <c r="C516" s="86"/>
      <c r="D516" s="132"/>
      <c r="E516" s="132"/>
      <c r="F516" s="132"/>
      <c r="G516" s="132"/>
      <c r="H516" s="162"/>
      <c r="I516" s="86"/>
      <c r="J516" s="86"/>
      <c r="K516" s="159"/>
      <c r="L516" s="324"/>
    </row>
    <row r="517" spans="1:12" s="151" customFormat="1" outlineLevel="1">
      <c r="A517" s="86"/>
      <c r="B517" s="86"/>
      <c r="C517" s="86"/>
      <c r="D517" s="132"/>
      <c r="E517" s="132"/>
      <c r="F517" s="132"/>
      <c r="G517" s="132"/>
      <c r="H517" s="162"/>
      <c r="I517" s="86"/>
      <c r="J517" s="86"/>
      <c r="K517" s="159"/>
      <c r="L517" s="324"/>
    </row>
    <row r="518" spans="1:12" s="151" customFormat="1" outlineLevel="1">
      <c r="A518" s="86"/>
      <c r="B518" s="86"/>
      <c r="C518" s="86"/>
      <c r="D518" s="132"/>
      <c r="E518" s="132"/>
      <c r="F518" s="132"/>
      <c r="G518" s="132"/>
      <c r="H518" s="162"/>
      <c r="I518" s="86"/>
      <c r="J518" s="86"/>
      <c r="K518" s="159"/>
      <c r="L518" s="324"/>
    </row>
    <row r="519" spans="1:12" s="151" customFormat="1" outlineLevel="1">
      <c r="A519" s="86"/>
      <c r="B519" s="86"/>
      <c r="C519" s="86"/>
      <c r="D519" s="132"/>
      <c r="E519" s="132"/>
      <c r="F519" s="132"/>
      <c r="G519" s="132"/>
      <c r="H519" s="162"/>
      <c r="I519" s="86"/>
      <c r="J519" s="86"/>
      <c r="K519" s="159"/>
      <c r="L519" s="324"/>
    </row>
    <row r="520" spans="1:12" s="151" customFormat="1" outlineLevel="1">
      <c r="A520" s="86"/>
      <c r="B520" s="86"/>
      <c r="C520" s="86"/>
      <c r="D520" s="132"/>
      <c r="E520" s="132"/>
      <c r="F520" s="132"/>
      <c r="G520" s="132"/>
      <c r="H520" s="162"/>
      <c r="I520" s="86"/>
      <c r="J520" s="86"/>
      <c r="K520" s="159"/>
      <c r="L520" s="324"/>
    </row>
    <row r="521" spans="1:12" s="151" customFormat="1" outlineLevel="1">
      <c r="A521" s="86"/>
      <c r="B521" s="86"/>
      <c r="C521" s="86"/>
      <c r="D521" s="132"/>
      <c r="E521" s="132"/>
      <c r="F521" s="132"/>
      <c r="G521" s="132"/>
      <c r="H521" s="162"/>
      <c r="I521" s="86"/>
      <c r="J521" s="86"/>
      <c r="K521" s="159"/>
      <c r="L521" s="324"/>
    </row>
    <row r="522" spans="1:12" s="151" customFormat="1" outlineLevel="1">
      <c r="A522" s="86"/>
      <c r="B522" s="86"/>
      <c r="C522" s="86"/>
      <c r="D522" s="132"/>
      <c r="E522" s="132"/>
      <c r="F522" s="132"/>
      <c r="G522" s="132"/>
      <c r="H522" s="162"/>
      <c r="I522" s="86"/>
      <c r="J522" s="86"/>
      <c r="K522" s="159"/>
      <c r="L522" s="324"/>
    </row>
    <row r="523" spans="1:12" s="151" customFormat="1" outlineLevel="1">
      <c r="A523" s="86"/>
      <c r="B523" s="86"/>
      <c r="C523" s="86"/>
      <c r="D523" s="132"/>
      <c r="E523" s="132"/>
      <c r="F523" s="132"/>
      <c r="G523" s="132"/>
      <c r="H523" s="162"/>
      <c r="I523" s="86"/>
      <c r="J523" s="86"/>
      <c r="K523" s="159"/>
      <c r="L523" s="324"/>
    </row>
    <row r="524" spans="1:12" s="151" customFormat="1" outlineLevel="1">
      <c r="A524" s="86"/>
      <c r="B524" s="86"/>
      <c r="C524" s="86"/>
      <c r="D524" s="132"/>
      <c r="E524" s="132"/>
      <c r="F524" s="132"/>
      <c r="G524" s="132"/>
      <c r="H524" s="162"/>
      <c r="I524" s="86"/>
      <c r="J524" s="86"/>
      <c r="K524" s="159"/>
      <c r="L524" s="324"/>
    </row>
    <row r="525" spans="1:12" s="151" customFormat="1" outlineLevel="1">
      <c r="A525" s="86"/>
      <c r="B525" s="86"/>
      <c r="C525" s="86"/>
      <c r="D525" s="132"/>
      <c r="E525" s="132"/>
      <c r="F525" s="132"/>
      <c r="G525" s="132"/>
      <c r="H525" s="162"/>
      <c r="I525" s="86"/>
      <c r="J525" s="86"/>
      <c r="K525" s="159"/>
      <c r="L525" s="324"/>
    </row>
    <row r="526" spans="1:12" s="151" customFormat="1" outlineLevel="1">
      <c r="A526" s="86"/>
      <c r="B526" s="86"/>
      <c r="C526" s="86"/>
      <c r="D526" s="132"/>
      <c r="E526" s="132"/>
      <c r="F526" s="132"/>
      <c r="G526" s="132"/>
      <c r="H526" s="162"/>
      <c r="I526" s="86"/>
      <c r="J526" s="86"/>
      <c r="K526" s="159"/>
      <c r="L526" s="324"/>
    </row>
    <row r="527" spans="1:12" s="151" customFormat="1" outlineLevel="1">
      <c r="A527" s="86"/>
      <c r="B527" s="86"/>
      <c r="C527" s="86"/>
      <c r="D527" s="132"/>
      <c r="E527" s="132"/>
      <c r="F527" s="132"/>
      <c r="G527" s="132"/>
      <c r="H527" s="162"/>
      <c r="I527" s="86"/>
      <c r="J527" s="86"/>
      <c r="K527" s="159"/>
      <c r="L527" s="324"/>
    </row>
    <row r="528" spans="1:12" s="151" customFormat="1" outlineLevel="1">
      <c r="A528" s="86"/>
      <c r="B528" s="86"/>
      <c r="C528" s="86"/>
      <c r="D528" s="132"/>
      <c r="E528" s="132"/>
      <c r="F528" s="132"/>
      <c r="G528" s="132"/>
      <c r="H528" s="162"/>
      <c r="I528" s="86"/>
      <c r="J528" s="86"/>
      <c r="K528" s="159"/>
      <c r="L528" s="324"/>
    </row>
    <row r="529" spans="1:12" s="151" customFormat="1" outlineLevel="1">
      <c r="A529" s="86"/>
      <c r="B529" s="86"/>
      <c r="C529" s="86"/>
      <c r="D529" s="132"/>
      <c r="E529" s="132"/>
      <c r="F529" s="132"/>
      <c r="G529" s="132"/>
      <c r="H529" s="162"/>
      <c r="I529" s="86"/>
      <c r="J529" s="86"/>
      <c r="K529" s="159"/>
      <c r="L529" s="324"/>
    </row>
    <row r="530" spans="1:12" s="151" customFormat="1" outlineLevel="1">
      <c r="A530" s="86"/>
      <c r="B530" s="86"/>
      <c r="C530" s="86"/>
      <c r="D530" s="132"/>
      <c r="E530" s="132"/>
      <c r="F530" s="132"/>
      <c r="G530" s="132"/>
      <c r="H530" s="162"/>
      <c r="I530" s="86"/>
      <c r="J530" s="86"/>
      <c r="K530" s="159"/>
      <c r="L530" s="324"/>
    </row>
    <row r="531" spans="1:12" s="151" customFormat="1" outlineLevel="1">
      <c r="A531" s="86"/>
      <c r="B531" s="86"/>
      <c r="C531" s="86"/>
      <c r="D531" s="132"/>
      <c r="E531" s="132"/>
      <c r="F531" s="132"/>
      <c r="G531" s="132"/>
      <c r="H531" s="162"/>
      <c r="I531" s="86"/>
      <c r="J531" s="86"/>
      <c r="K531" s="159"/>
      <c r="L531" s="324"/>
    </row>
    <row r="532" spans="1:12" s="151" customFormat="1" outlineLevel="1">
      <c r="A532" s="86"/>
      <c r="B532" s="86"/>
      <c r="C532" s="86"/>
      <c r="D532" s="132"/>
      <c r="E532" s="132"/>
      <c r="F532" s="132"/>
      <c r="G532" s="132"/>
      <c r="H532" s="162"/>
      <c r="I532" s="86"/>
      <c r="J532" s="86"/>
      <c r="K532" s="159"/>
      <c r="L532" s="324"/>
    </row>
    <row r="533" spans="1:12" s="151" customFormat="1" outlineLevel="1">
      <c r="A533" s="86"/>
      <c r="B533" s="86"/>
      <c r="C533" s="86"/>
      <c r="D533" s="132"/>
      <c r="E533" s="132"/>
      <c r="F533" s="132"/>
      <c r="G533" s="132"/>
      <c r="H533" s="162"/>
      <c r="I533" s="86"/>
      <c r="J533" s="86"/>
      <c r="K533" s="159"/>
      <c r="L533" s="324"/>
    </row>
    <row r="534" spans="1:12" s="151" customFormat="1" outlineLevel="1">
      <c r="A534" s="86"/>
      <c r="B534" s="86"/>
      <c r="C534" s="86"/>
      <c r="D534" s="132"/>
      <c r="E534" s="132"/>
      <c r="F534" s="132"/>
      <c r="G534" s="132"/>
      <c r="H534" s="162"/>
      <c r="I534" s="86"/>
      <c r="J534" s="86"/>
      <c r="K534" s="159"/>
      <c r="L534" s="324"/>
    </row>
    <row r="535" spans="1:12" s="151" customFormat="1" outlineLevel="1">
      <c r="A535" s="86"/>
      <c r="B535" s="86"/>
      <c r="C535" s="86"/>
      <c r="D535" s="132"/>
      <c r="E535" s="132"/>
      <c r="F535" s="132"/>
      <c r="G535" s="132"/>
      <c r="H535" s="162"/>
      <c r="I535" s="86"/>
      <c r="J535" s="86"/>
      <c r="K535" s="159"/>
      <c r="L535" s="324"/>
    </row>
    <row r="536" spans="1:12" s="151" customFormat="1" outlineLevel="1">
      <c r="A536" s="86"/>
      <c r="B536" s="86"/>
      <c r="C536" s="86"/>
      <c r="D536" s="132"/>
      <c r="E536" s="132"/>
      <c r="F536" s="132"/>
      <c r="G536" s="132"/>
      <c r="H536" s="162"/>
      <c r="I536" s="86"/>
      <c r="J536" s="86"/>
      <c r="K536" s="159"/>
      <c r="L536" s="324"/>
    </row>
    <row r="537" spans="1:12" s="151" customFormat="1" outlineLevel="1">
      <c r="A537" s="86"/>
      <c r="B537" s="86"/>
      <c r="C537" s="86"/>
      <c r="D537" s="132"/>
      <c r="E537" s="132"/>
      <c r="F537" s="132"/>
      <c r="G537" s="132"/>
      <c r="H537" s="162"/>
      <c r="I537" s="86"/>
      <c r="J537" s="86"/>
      <c r="K537" s="159"/>
      <c r="L537" s="324"/>
    </row>
    <row r="538" spans="1:12" s="151" customFormat="1" ht="25.5" customHeight="1" outlineLevel="1">
      <c r="A538" s="86"/>
      <c r="B538" s="86"/>
      <c r="C538" s="86"/>
      <c r="D538" s="132"/>
      <c r="E538" s="132"/>
      <c r="F538" s="132"/>
      <c r="G538" s="132"/>
      <c r="H538" s="162"/>
      <c r="I538" s="86"/>
      <c r="J538" s="86"/>
      <c r="K538" s="159"/>
      <c r="L538" s="324"/>
    </row>
    <row r="539" spans="1:12" s="151" customFormat="1" ht="25.5" customHeight="1" outlineLevel="1">
      <c r="A539" s="86"/>
      <c r="B539" s="86"/>
      <c r="C539" s="86"/>
      <c r="D539" s="132"/>
      <c r="E539" s="132"/>
      <c r="F539" s="132"/>
      <c r="G539" s="132"/>
      <c r="H539" s="162"/>
      <c r="I539" s="86"/>
      <c r="J539" s="86"/>
      <c r="K539" s="159"/>
      <c r="L539" s="324"/>
    </row>
    <row r="540" spans="1:12" s="151" customFormat="1" ht="25.5" customHeight="1" outlineLevel="1">
      <c r="A540" s="86"/>
      <c r="B540" s="86"/>
      <c r="C540" s="86"/>
      <c r="D540" s="132"/>
      <c r="E540" s="132"/>
      <c r="F540" s="132"/>
      <c r="G540" s="132"/>
      <c r="H540" s="162"/>
      <c r="I540" s="86"/>
      <c r="J540" s="86"/>
      <c r="K540" s="159"/>
      <c r="L540" s="324"/>
    </row>
    <row r="541" spans="1:12" s="114" customFormat="1">
      <c r="A541" s="131" t="s">
        <v>720</v>
      </c>
      <c r="C541" s="131"/>
      <c r="J541" s="460">
        <f>I542+I564+I552</f>
        <v>11401500</v>
      </c>
      <c r="K541" s="460"/>
      <c r="L541" s="321" t="s">
        <v>509</v>
      </c>
    </row>
    <row r="542" spans="1:12" s="151" customFormat="1" outlineLevel="1">
      <c r="A542" s="114" t="s">
        <v>785</v>
      </c>
      <c r="C542" s="114"/>
      <c r="D542" s="114"/>
      <c r="E542" s="114"/>
      <c r="F542" s="114"/>
      <c r="G542" s="114"/>
      <c r="H542" s="114"/>
      <c r="I542" s="459">
        <f>I543</f>
        <v>4242100</v>
      </c>
      <c r="J542" s="459"/>
      <c r="K542" s="111" t="s">
        <v>509</v>
      </c>
      <c r="L542" s="111"/>
    </row>
    <row r="543" spans="1:12" s="151" customFormat="1" outlineLevel="1">
      <c r="A543" s="86"/>
      <c r="B543" s="160" t="s">
        <v>1286</v>
      </c>
      <c r="D543" s="160"/>
      <c r="E543" s="160"/>
      <c r="F543" s="160"/>
      <c r="G543" s="160"/>
      <c r="H543" s="160"/>
      <c r="I543" s="458">
        <f>SUM(I544,I548)</f>
        <v>4242100</v>
      </c>
      <c r="J543" s="458"/>
      <c r="K543" s="323" t="s">
        <v>509</v>
      </c>
      <c r="L543" s="323"/>
    </row>
    <row r="544" spans="1:12" s="151" customFormat="1" outlineLevel="1">
      <c r="A544" s="86"/>
      <c r="C544" s="160" t="s">
        <v>1307</v>
      </c>
      <c r="D544" s="160"/>
      <c r="E544" s="160"/>
      <c r="F544" s="160"/>
      <c r="G544" s="160"/>
      <c r="H544" s="160"/>
      <c r="I544" s="458">
        <v>2769600</v>
      </c>
      <c r="J544" s="458"/>
      <c r="K544" s="323" t="s">
        <v>509</v>
      </c>
      <c r="L544" s="323"/>
    </row>
    <row r="545" spans="1:12" s="151" customFormat="1" outlineLevel="1">
      <c r="A545" s="86"/>
      <c r="B545" s="86"/>
      <c r="C545" s="86"/>
      <c r="D545" s="132" t="s">
        <v>1238</v>
      </c>
      <c r="E545" s="132"/>
      <c r="F545" s="132"/>
      <c r="G545" s="132"/>
      <c r="I545" s="86"/>
      <c r="J545" s="86"/>
      <c r="K545" s="159"/>
      <c r="L545" s="324"/>
    </row>
    <row r="546" spans="1:12" s="151" customFormat="1" outlineLevel="1">
      <c r="A546" s="86"/>
      <c r="B546" s="86"/>
      <c r="C546" s="86"/>
      <c r="D546" s="132" t="s">
        <v>1239</v>
      </c>
      <c r="E546" s="132"/>
      <c r="F546" s="132"/>
      <c r="G546" s="132"/>
      <c r="I546" s="86"/>
      <c r="J546" s="86"/>
      <c r="K546" s="159"/>
      <c r="L546" s="324"/>
    </row>
    <row r="547" spans="1:12" s="151" customFormat="1" outlineLevel="1">
      <c r="A547" s="86"/>
      <c r="B547" s="86"/>
      <c r="C547" s="86"/>
      <c r="D547" s="132" t="s">
        <v>1212</v>
      </c>
      <c r="E547" s="132"/>
      <c r="F547" s="132"/>
      <c r="G547" s="132"/>
      <c r="I547" s="86"/>
      <c r="J547" s="86"/>
      <c r="K547" s="159"/>
      <c r="L547" s="324"/>
    </row>
    <row r="548" spans="1:12" s="151" customFormat="1" outlineLevel="1">
      <c r="A548" s="86"/>
      <c r="C548" s="160" t="s">
        <v>1308</v>
      </c>
      <c r="D548" s="160"/>
      <c r="E548" s="160"/>
      <c r="F548" s="160"/>
      <c r="G548" s="160"/>
      <c r="H548" s="160"/>
      <c r="I548" s="458">
        <v>1472500</v>
      </c>
      <c r="J548" s="458"/>
      <c r="K548" s="323" t="s">
        <v>509</v>
      </c>
      <c r="L548" s="323"/>
    </row>
    <row r="549" spans="1:12" s="151" customFormat="1" outlineLevel="1">
      <c r="A549" s="86"/>
      <c r="B549" s="86"/>
      <c r="C549" s="86"/>
      <c r="D549" s="132" t="s">
        <v>1253</v>
      </c>
      <c r="E549" s="132"/>
      <c r="F549" s="132"/>
      <c r="G549" s="132"/>
      <c r="I549" s="86"/>
      <c r="J549" s="86"/>
      <c r="K549" s="159"/>
      <c r="L549" s="324"/>
    </row>
    <row r="550" spans="1:12" s="151" customFormat="1" outlineLevel="1">
      <c r="A550" s="86"/>
      <c r="B550" s="86"/>
      <c r="C550" s="86"/>
      <c r="D550" s="132" t="s">
        <v>1240</v>
      </c>
      <c r="E550" s="132"/>
      <c r="F550" s="132"/>
      <c r="G550" s="132"/>
      <c r="I550" s="86"/>
      <c r="J550" s="86"/>
      <c r="K550" s="159"/>
      <c r="L550" s="324"/>
    </row>
    <row r="551" spans="1:12" s="151" customFormat="1" outlineLevel="1">
      <c r="A551" s="86"/>
      <c r="B551" s="86"/>
      <c r="C551" s="86"/>
      <c r="D551" s="132"/>
      <c r="E551" s="132"/>
      <c r="F551" s="132"/>
      <c r="G551" s="132"/>
      <c r="H551" s="162"/>
      <c r="I551" s="86"/>
      <c r="J551" s="86"/>
      <c r="K551" s="159"/>
      <c r="L551" s="324"/>
    </row>
    <row r="552" spans="1:12" s="151" customFormat="1" outlineLevel="1">
      <c r="A552" s="114" t="s">
        <v>793</v>
      </c>
      <c r="C552" s="114"/>
      <c r="D552" s="114"/>
      <c r="E552" s="114"/>
      <c r="F552" s="114"/>
      <c r="G552" s="114"/>
      <c r="H552" s="114"/>
      <c r="I552" s="459">
        <f>I553</f>
        <v>4159400</v>
      </c>
      <c r="J552" s="459"/>
      <c r="K552" s="111" t="s">
        <v>509</v>
      </c>
      <c r="L552" s="111"/>
    </row>
    <row r="553" spans="1:12" s="151" customFormat="1" outlineLevel="1">
      <c r="A553" s="86"/>
      <c r="B553" s="160" t="s">
        <v>902</v>
      </c>
      <c r="C553" s="160"/>
      <c r="D553" s="160"/>
      <c r="E553" s="160"/>
      <c r="F553" s="160"/>
      <c r="G553" s="160"/>
      <c r="H553" s="160"/>
      <c r="I553" s="458">
        <f>I554</f>
        <v>4159400</v>
      </c>
      <c r="J553" s="458"/>
      <c r="K553" s="323" t="s">
        <v>509</v>
      </c>
      <c r="L553" s="323"/>
    </row>
    <row r="554" spans="1:12" s="151" customFormat="1" outlineLevel="1">
      <c r="A554" s="86"/>
      <c r="B554" s="160" t="s">
        <v>926</v>
      </c>
      <c r="D554" s="160"/>
      <c r="E554" s="160"/>
      <c r="F554" s="160"/>
      <c r="G554" s="160"/>
      <c r="H554" s="160"/>
      <c r="I554" s="458">
        <f>SUM(K556:K563)</f>
        <v>4159400</v>
      </c>
      <c r="J554" s="458"/>
      <c r="K554" s="323" t="s">
        <v>509</v>
      </c>
      <c r="L554" s="323"/>
    </row>
    <row r="555" spans="1:12" s="83" customFormat="1" outlineLevel="1">
      <c r="A555" s="132"/>
      <c r="B555" s="132"/>
      <c r="C555" s="132"/>
      <c r="D555" s="132" t="s">
        <v>813</v>
      </c>
      <c r="E555" s="314" t="s">
        <v>1309</v>
      </c>
      <c r="F555" s="132"/>
      <c r="I555" s="132"/>
      <c r="J555" s="132"/>
    </row>
    <row r="556" spans="1:12" s="83" customFormat="1" outlineLevel="1">
      <c r="A556" s="132"/>
      <c r="B556" s="132"/>
      <c r="C556" s="132"/>
      <c r="D556" s="132"/>
      <c r="E556" s="407" t="s">
        <v>927</v>
      </c>
      <c r="F556" s="132"/>
      <c r="I556" s="132"/>
      <c r="J556" s="132"/>
      <c r="K556" s="163">
        <v>4159400</v>
      </c>
      <c r="L556" s="5" t="s">
        <v>509</v>
      </c>
    </row>
    <row r="557" spans="1:12" s="83" customFormat="1" outlineLevel="1">
      <c r="A557" s="132"/>
      <c r="B557" s="132"/>
      <c r="C557" s="132"/>
      <c r="D557" s="132"/>
      <c r="E557" s="164" t="s">
        <v>928</v>
      </c>
      <c r="F557" s="335" t="s">
        <v>934</v>
      </c>
      <c r="G557" s="19"/>
      <c r="H557" s="335"/>
      <c r="I557" s="132"/>
      <c r="J557" s="132"/>
      <c r="K557" s="163"/>
      <c r="L557" s="314"/>
    </row>
    <row r="558" spans="1:12" s="83" customFormat="1" outlineLevel="1">
      <c r="A558" s="132"/>
      <c r="B558" s="132"/>
      <c r="C558" s="132"/>
      <c r="D558" s="132"/>
      <c r="E558" s="164"/>
      <c r="F558" s="335" t="s">
        <v>935</v>
      </c>
      <c r="G558" s="19"/>
      <c r="H558" s="335"/>
      <c r="I558" s="132"/>
      <c r="J558" s="132"/>
      <c r="K558" s="163"/>
      <c r="L558" s="314"/>
    </row>
    <row r="559" spans="1:12" s="83" customFormat="1" outlineLevel="1">
      <c r="A559" s="132"/>
      <c r="B559" s="132"/>
      <c r="C559" s="132"/>
      <c r="D559" s="132"/>
      <c r="E559" s="164" t="s">
        <v>936</v>
      </c>
      <c r="F559" s="335" t="s">
        <v>937</v>
      </c>
      <c r="G559" s="19"/>
      <c r="H559" s="335"/>
      <c r="I559" s="132"/>
      <c r="J559" s="132"/>
      <c r="K559" s="163"/>
      <c r="L559" s="314"/>
    </row>
    <row r="560" spans="1:12" s="83" customFormat="1" outlineLevel="1">
      <c r="A560" s="132"/>
      <c r="B560" s="132"/>
      <c r="C560" s="132"/>
      <c r="D560" s="132"/>
      <c r="E560" s="164"/>
      <c r="F560" s="335" t="s">
        <v>938</v>
      </c>
      <c r="G560" s="19"/>
      <c r="H560" s="335"/>
      <c r="I560" s="132"/>
      <c r="J560" s="132"/>
      <c r="K560" s="163"/>
      <c r="L560" s="314"/>
    </row>
    <row r="561" spans="1:12" s="83" customFormat="1" outlineLevel="1">
      <c r="A561" s="132"/>
      <c r="B561" s="132"/>
      <c r="C561" s="132"/>
      <c r="D561" s="132"/>
      <c r="E561" s="164" t="s">
        <v>936</v>
      </c>
      <c r="F561" s="335" t="s">
        <v>939</v>
      </c>
      <c r="G561" s="19"/>
      <c r="H561" s="335"/>
      <c r="I561" s="132"/>
      <c r="J561" s="132"/>
      <c r="K561" s="163"/>
      <c r="L561" s="314"/>
    </row>
    <row r="562" spans="1:12" s="83" customFormat="1" outlineLevel="1">
      <c r="A562" s="132"/>
      <c r="B562" s="132"/>
      <c r="C562" s="132"/>
      <c r="D562" s="132"/>
      <c r="E562" s="19"/>
      <c r="F562" s="335" t="s">
        <v>940</v>
      </c>
      <c r="G562" s="19"/>
      <c r="H562" s="335"/>
      <c r="I562" s="132"/>
      <c r="J562" s="132"/>
      <c r="K562" s="163"/>
      <c r="L562" s="314"/>
    </row>
    <row r="563" spans="1:12" s="151" customFormat="1" outlineLevel="1">
      <c r="A563" s="86"/>
      <c r="B563" s="86"/>
      <c r="C563" s="86"/>
      <c r="D563" s="132"/>
      <c r="E563" s="132"/>
      <c r="F563" s="132"/>
      <c r="G563" s="132"/>
      <c r="H563" s="162"/>
      <c r="I563" s="86"/>
      <c r="J563" s="86"/>
      <c r="K563" s="159"/>
      <c r="L563" s="324"/>
    </row>
    <row r="564" spans="1:12" s="151" customFormat="1" outlineLevel="1">
      <c r="A564" s="114" t="s">
        <v>906</v>
      </c>
      <c r="C564" s="114"/>
      <c r="D564" s="114"/>
      <c r="E564" s="114"/>
      <c r="F564" s="114"/>
      <c r="G564" s="114"/>
      <c r="H564" s="114"/>
      <c r="I564" s="459">
        <f>SUM(K567)</f>
        <v>3000000</v>
      </c>
      <c r="J564" s="459"/>
      <c r="K564" s="111" t="s">
        <v>509</v>
      </c>
      <c r="L564" s="111"/>
    </row>
    <row r="565" spans="1:12" s="83" customFormat="1" outlineLevel="1">
      <c r="A565" s="132"/>
      <c r="B565" s="132"/>
      <c r="C565" s="132"/>
      <c r="D565" s="132" t="s">
        <v>814</v>
      </c>
      <c r="E565" s="314" t="s">
        <v>1299</v>
      </c>
      <c r="F565" s="132"/>
      <c r="I565" s="132"/>
      <c r="J565" s="132"/>
    </row>
    <row r="566" spans="1:12" s="83" customFormat="1" outlineLevel="1">
      <c r="A566" s="132"/>
      <c r="B566" s="132"/>
      <c r="C566" s="132"/>
      <c r="D566" s="132"/>
      <c r="E566" s="132" t="s">
        <v>1300</v>
      </c>
      <c r="F566" s="132"/>
      <c r="H566" s="314"/>
      <c r="I566" s="132"/>
      <c r="J566" s="132"/>
      <c r="K566" s="163"/>
      <c r="L566" s="314"/>
    </row>
    <row r="567" spans="1:12" s="83" customFormat="1" outlineLevel="1">
      <c r="A567" s="132"/>
      <c r="B567" s="132"/>
      <c r="C567" s="132"/>
      <c r="D567" s="132"/>
      <c r="E567" s="132" t="s">
        <v>1301</v>
      </c>
      <c r="F567" s="132"/>
      <c r="H567" s="314"/>
      <c r="I567" s="132"/>
      <c r="J567" s="132"/>
      <c r="K567" s="163">
        <v>3000000</v>
      </c>
      <c r="L567" s="5" t="s">
        <v>509</v>
      </c>
    </row>
    <row r="568" spans="1:12" s="114" customFormat="1">
      <c r="A568" s="86"/>
      <c r="B568" s="86"/>
      <c r="C568" s="86"/>
      <c r="D568" s="132"/>
      <c r="E568" s="132"/>
      <c r="F568" s="132"/>
      <c r="G568" s="132"/>
      <c r="H568" s="162"/>
      <c r="I568" s="86"/>
      <c r="J568" s="86"/>
      <c r="K568" s="159"/>
      <c r="L568" s="324"/>
    </row>
    <row r="569" spans="1:12" s="114" customFormat="1">
      <c r="A569" s="86"/>
      <c r="B569" s="86"/>
      <c r="C569" s="86"/>
      <c r="D569" s="132"/>
      <c r="E569" s="132"/>
      <c r="F569" s="132"/>
      <c r="G569" s="132"/>
      <c r="H569" s="162"/>
      <c r="I569" s="86"/>
      <c r="J569" s="86"/>
      <c r="K569" s="159"/>
      <c r="L569" s="324"/>
    </row>
    <row r="570" spans="1:12" s="114" customFormat="1">
      <c r="A570" s="86"/>
      <c r="B570" s="86"/>
      <c r="C570" s="86"/>
      <c r="D570" s="132"/>
      <c r="E570" s="132"/>
      <c r="F570" s="132"/>
      <c r="G570" s="132"/>
      <c r="H570" s="162"/>
      <c r="I570" s="86"/>
      <c r="J570" s="86"/>
      <c r="K570" s="159"/>
      <c r="L570" s="324"/>
    </row>
    <row r="571" spans="1:12" s="114" customFormat="1">
      <c r="A571" s="86"/>
      <c r="B571" s="86"/>
      <c r="C571" s="86"/>
      <c r="D571" s="132"/>
      <c r="E571" s="132"/>
      <c r="F571" s="132"/>
      <c r="G571" s="132"/>
      <c r="H571" s="162"/>
      <c r="I571" s="86"/>
      <c r="J571" s="86"/>
      <c r="K571" s="159"/>
      <c r="L571" s="324"/>
    </row>
    <row r="572" spans="1:12" s="114" customFormat="1">
      <c r="A572" s="86"/>
      <c r="B572" s="86"/>
      <c r="C572" s="86"/>
      <c r="D572" s="132"/>
      <c r="E572" s="132"/>
      <c r="F572" s="132"/>
      <c r="G572" s="132"/>
      <c r="H572" s="162"/>
      <c r="I572" s="86"/>
      <c r="J572" s="86"/>
      <c r="K572" s="159"/>
      <c r="L572" s="324"/>
    </row>
    <row r="573" spans="1:12" s="114" customFormat="1">
      <c r="A573" s="86"/>
      <c r="B573" s="86"/>
      <c r="C573" s="86"/>
      <c r="D573" s="132"/>
      <c r="E573" s="132"/>
      <c r="F573" s="132"/>
      <c r="G573" s="132"/>
      <c r="H573" s="162"/>
      <c r="I573" s="86"/>
      <c r="J573" s="86"/>
      <c r="K573" s="159"/>
      <c r="L573" s="324"/>
    </row>
    <row r="574" spans="1:12" s="114" customFormat="1">
      <c r="A574" s="86"/>
      <c r="B574" s="86"/>
      <c r="C574" s="86"/>
      <c r="D574" s="132"/>
      <c r="E574" s="132"/>
      <c r="F574" s="132"/>
      <c r="G574" s="132"/>
      <c r="H574" s="162"/>
      <c r="I574" s="86"/>
      <c r="J574" s="86"/>
      <c r="K574" s="159"/>
      <c r="L574" s="324"/>
    </row>
    <row r="575" spans="1:12" s="114" customFormat="1">
      <c r="A575" s="86"/>
      <c r="B575" s="86"/>
      <c r="C575" s="86"/>
      <c r="D575" s="132"/>
      <c r="E575" s="132"/>
      <c r="F575" s="132"/>
      <c r="G575" s="132"/>
      <c r="H575" s="162"/>
      <c r="I575" s="86"/>
      <c r="J575" s="86"/>
      <c r="K575" s="159"/>
      <c r="L575" s="324"/>
    </row>
    <row r="576" spans="1:12" s="114" customFormat="1">
      <c r="A576" s="86"/>
      <c r="B576" s="86"/>
      <c r="C576" s="86"/>
      <c r="D576" s="132"/>
      <c r="E576" s="132"/>
      <c r="F576" s="132"/>
      <c r="G576" s="132"/>
      <c r="H576" s="162"/>
      <c r="I576" s="86"/>
      <c r="J576" s="86"/>
      <c r="K576" s="159"/>
      <c r="L576" s="324"/>
    </row>
    <row r="577" spans="1:12" s="114" customFormat="1">
      <c r="A577" s="86"/>
      <c r="B577" s="86"/>
      <c r="C577" s="86"/>
      <c r="D577" s="132"/>
      <c r="E577" s="132"/>
      <c r="F577" s="132"/>
      <c r="G577" s="132"/>
      <c r="H577" s="162"/>
      <c r="I577" s="86"/>
      <c r="J577" s="86"/>
      <c r="K577" s="159"/>
      <c r="L577" s="324"/>
    </row>
    <row r="578" spans="1:12" s="114" customFormat="1">
      <c r="A578" s="86"/>
      <c r="B578" s="86"/>
      <c r="C578" s="86"/>
      <c r="D578" s="132"/>
      <c r="E578" s="132"/>
      <c r="F578" s="132"/>
      <c r="G578" s="132"/>
      <c r="H578" s="162"/>
      <c r="I578" s="86"/>
      <c r="J578" s="86"/>
      <c r="K578" s="159"/>
      <c r="L578" s="324"/>
    </row>
    <row r="579" spans="1:12" s="114" customFormat="1">
      <c r="A579" s="86"/>
      <c r="B579" s="86"/>
      <c r="C579" s="86"/>
      <c r="D579" s="132"/>
      <c r="E579" s="132"/>
      <c r="F579" s="132"/>
      <c r="G579" s="132"/>
      <c r="H579" s="162"/>
      <c r="I579" s="86"/>
      <c r="J579" s="86"/>
      <c r="K579" s="159"/>
      <c r="L579" s="324"/>
    </row>
    <row r="580" spans="1:12" s="114" customFormat="1">
      <c r="A580" s="131" t="s">
        <v>721</v>
      </c>
      <c r="C580" s="131"/>
      <c r="J580" s="460">
        <f>SUM(I581)</f>
        <v>3764800</v>
      </c>
      <c r="K580" s="460"/>
      <c r="L580" s="321" t="s">
        <v>509</v>
      </c>
    </row>
    <row r="581" spans="1:12" s="151" customFormat="1" outlineLevel="1">
      <c r="A581" s="114" t="s">
        <v>746</v>
      </c>
      <c r="C581" s="114"/>
      <c r="D581" s="114"/>
      <c r="E581" s="114"/>
      <c r="F581" s="114"/>
      <c r="G581" s="114"/>
      <c r="H581" s="114"/>
      <c r="I581" s="459">
        <f>I582+I593</f>
        <v>3764800</v>
      </c>
      <c r="J581" s="459"/>
      <c r="K581" s="111" t="s">
        <v>509</v>
      </c>
      <c r="L581" s="111"/>
    </row>
    <row r="582" spans="1:12" s="151" customFormat="1" outlineLevel="1">
      <c r="A582" s="86"/>
      <c r="B582" s="160" t="s">
        <v>1288</v>
      </c>
      <c r="C582" s="160"/>
      <c r="D582" s="160"/>
      <c r="E582" s="160"/>
      <c r="F582" s="160"/>
      <c r="G582" s="160"/>
      <c r="H582" s="160"/>
      <c r="I582" s="458">
        <f>SUM(I583,I585,I589)</f>
        <v>3664800</v>
      </c>
      <c r="J582" s="458"/>
      <c r="K582" s="323" t="s">
        <v>509</v>
      </c>
      <c r="L582" s="323"/>
    </row>
    <row r="583" spans="1:12" s="151" customFormat="1" outlineLevel="1">
      <c r="A583" s="86"/>
      <c r="C583" s="160" t="s">
        <v>1289</v>
      </c>
      <c r="D583" s="160"/>
      <c r="E583" s="160"/>
      <c r="F583" s="160"/>
      <c r="G583" s="160"/>
      <c r="H583" s="160"/>
      <c r="I583" s="458">
        <v>741400</v>
      </c>
      <c r="J583" s="458"/>
      <c r="K583" s="323" t="s">
        <v>509</v>
      </c>
      <c r="L583" s="323"/>
    </row>
    <row r="584" spans="1:12" s="114" customFormat="1">
      <c r="A584" s="86"/>
      <c r="B584" s="86"/>
      <c r="C584" s="86"/>
      <c r="D584" s="132" t="s">
        <v>903</v>
      </c>
      <c r="E584" s="132"/>
      <c r="F584" s="132"/>
      <c r="I584" s="86"/>
      <c r="J584" s="86"/>
      <c r="K584" s="159"/>
      <c r="L584" s="324"/>
    </row>
    <row r="585" spans="1:12" s="118" customFormat="1">
      <c r="A585" s="86"/>
      <c r="C585" s="160" t="s">
        <v>1290</v>
      </c>
      <c r="D585" s="160"/>
      <c r="E585" s="160"/>
      <c r="F585" s="160"/>
      <c r="G585" s="160"/>
      <c r="H585" s="160"/>
      <c r="I585" s="458">
        <v>1978200</v>
      </c>
      <c r="J585" s="458"/>
      <c r="K585" s="323" t="s">
        <v>509</v>
      </c>
      <c r="L585" s="323"/>
    </row>
    <row r="586" spans="1:12" s="151" customFormat="1" outlineLevel="1">
      <c r="A586" s="86"/>
      <c r="B586" s="86"/>
      <c r="C586" s="86"/>
      <c r="D586" s="132" t="s">
        <v>1212</v>
      </c>
      <c r="E586" s="132"/>
      <c r="F586" s="132"/>
      <c r="I586" s="86"/>
      <c r="J586" s="86"/>
      <c r="K586" s="159"/>
      <c r="L586" s="324"/>
    </row>
    <row r="587" spans="1:12" s="151" customFormat="1" outlineLevel="1">
      <c r="A587" s="86"/>
      <c r="B587" s="86"/>
      <c r="C587" s="86"/>
      <c r="D587" s="132" t="s">
        <v>1232</v>
      </c>
      <c r="E587" s="132"/>
      <c r="F587" s="132"/>
      <c r="I587" s="86"/>
      <c r="J587" s="86"/>
      <c r="K587" s="159"/>
      <c r="L587" s="324"/>
    </row>
    <row r="588" spans="1:12" s="151" customFormat="1" outlineLevel="1">
      <c r="A588" s="86"/>
      <c r="B588" s="86"/>
      <c r="C588" s="86"/>
      <c r="D588" s="132" t="s">
        <v>1241</v>
      </c>
      <c r="E588" s="132"/>
      <c r="F588" s="132"/>
      <c r="I588" s="86"/>
      <c r="J588" s="86"/>
      <c r="K588" s="159"/>
      <c r="L588" s="324"/>
    </row>
    <row r="589" spans="1:12" s="151" customFormat="1" outlineLevel="1">
      <c r="A589" s="86"/>
      <c r="C589" s="160" t="s">
        <v>1291</v>
      </c>
      <c r="D589" s="160"/>
      <c r="E589" s="160"/>
      <c r="F589" s="160"/>
      <c r="G589" s="160"/>
      <c r="H589" s="160"/>
      <c r="I589" s="458">
        <v>945200</v>
      </c>
      <c r="J589" s="458"/>
      <c r="K589" s="323" t="s">
        <v>509</v>
      </c>
      <c r="L589" s="323"/>
    </row>
    <row r="590" spans="1:12" s="151" customFormat="1" outlineLevel="1">
      <c r="A590" s="86"/>
      <c r="B590" s="86"/>
      <c r="C590" s="86"/>
      <c r="D590" s="132" t="s">
        <v>1214</v>
      </c>
      <c r="E590" s="132"/>
      <c r="F590" s="132"/>
      <c r="G590" s="132"/>
      <c r="I590" s="86"/>
      <c r="J590" s="86"/>
      <c r="K590" s="159"/>
      <c r="L590" s="324"/>
    </row>
    <row r="591" spans="1:12" s="151" customFormat="1" outlineLevel="1">
      <c r="A591" s="86"/>
      <c r="B591" s="86"/>
      <c r="C591" s="86"/>
      <c r="D591" s="132" t="s">
        <v>1242</v>
      </c>
      <c r="E591" s="132"/>
      <c r="F591" s="132"/>
      <c r="G591" s="132"/>
      <c r="I591" s="86"/>
      <c r="J591" s="86"/>
      <c r="K591" s="159"/>
      <c r="L591" s="324"/>
    </row>
    <row r="592" spans="1:12" s="151" customFormat="1" outlineLevel="1">
      <c r="A592" s="86"/>
      <c r="B592" s="86"/>
      <c r="C592" s="86"/>
      <c r="D592" s="132" t="s">
        <v>1243</v>
      </c>
      <c r="E592" s="132"/>
      <c r="F592" s="132"/>
      <c r="G592" s="132"/>
      <c r="I592" s="86"/>
      <c r="J592" s="86"/>
      <c r="K592" s="159"/>
      <c r="L592" s="324"/>
    </row>
    <row r="593" spans="1:12" s="151" customFormat="1" outlineLevel="1">
      <c r="A593" s="86"/>
      <c r="B593" s="160" t="s">
        <v>1292</v>
      </c>
      <c r="C593" s="160"/>
      <c r="D593" s="160"/>
      <c r="E593" s="160"/>
      <c r="F593" s="160"/>
      <c r="G593" s="160"/>
      <c r="H593" s="160"/>
      <c r="I593" s="458">
        <v>100000</v>
      </c>
      <c r="J593" s="458"/>
      <c r="K593" s="323" t="s">
        <v>509</v>
      </c>
      <c r="L593" s="323"/>
    </row>
    <row r="594" spans="1:12" s="151" customFormat="1" outlineLevel="1">
      <c r="A594" s="86"/>
      <c r="B594" s="86"/>
      <c r="C594" s="86"/>
      <c r="D594" s="162" t="s">
        <v>792</v>
      </c>
      <c r="E594" s="162"/>
      <c r="F594" s="162"/>
      <c r="G594" s="132"/>
      <c r="I594" s="86"/>
      <c r="J594" s="86"/>
      <c r="K594" s="159"/>
      <c r="L594" s="324"/>
    </row>
    <row r="619" spans="1:12" s="114" customFormat="1" ht="25.5" customHeight="1">
      <c r="A619" s="131" t="s">
        <v>722</v>
      </c>
      <c r="C619" s="131"/>
      <c r="J619" s="460">
        <f>I620+I632</f>
        <v>3719300</v>
      </c>
      <c r="K619" s="460"/>
      <c r="L619" s="321" t="s">
        <v>509</v>
      </c>
    </row>
    <row r="620" spans="1:12" s="151" customFormat="1" ht="25.5" customHeight="1" outlineLevel="1">
      <c r="A620" s="114" t="s">
        <v>785</v>
      </c>
      <c r="C620" s="114"/>
      <c r="D620" s="114"/>
      <c r="E620" s="114"/>
      <c r="F620" s="114"/>
      <c r="G620" s="114"/>
      <c r="H620" s="114"/>
      <c r="I620" s="459">
        <f>I621</f>
        <v>3359300</v>
      </c>
      <c r="J620" s="459"/>
      <c r="K620" s="111" t="s">
        <v>509</v>
      </c>
      <c r="L620" s="111"/>
    </row>
    <row r="621" spans="1:12" s="151" customFormat="1" ht="25.5" customHeight="1" outlineLevel="1">
      <c r="A621" s="86"/>
      <c r="B621" s="160" t="s">
        <v>1286</v>
      </c>
      <c r="C621" s="160"/>
      <c r="D621" s="160"/>
      <c r="E621" s="160"/>
      <c r="F621" s="160"/>
      <c r="G621" s="160"/>
      <c r="H621" s="160"/>
      <c r="I621" s="458">
        <f>SUM(I622,I625,I628)</f>
        <v>3359300</v>
      </c>
      <c r="J621" s="458"/>
      <c r="K621" s="323" t="s">
        <v>509</v>
      </c>
      <c r="L621" s="323"/>
    </row>
    <row r="622" spans="1:12" s="151" customFormat="1" ht="25.5" customHeight="1" outlineLevel="1">
      <c r="A622" s="86"/>
      <c r="C622" s="160" t="s">
        <v>1289</v>
      </c>
      <c r="D622" s="160"/>
      <c r="E622" s="160"/>
      <c r="F622" s="160"/>
      <c r="G622" s="160"/>
      <c r="H622" s="160"/>
      <c r="I622" s="458">
        <v>2023000</v>
      </c>
      <c r="J622" s="458"/>
      <c r="K622" s="323" t="s">
        <v>509</v>
      </c>
      <c r="L622" s="323"/>
    </row>
    <row r="623" spans="1:12" s="114" customFormat="1" ht="25.5" customHeight="1">
      <c r="A623" s="86"/>
      <c r="B623" s="86"/>
      <c r="C623" s="86"/>
      <c r="D623" s="132" t="s">
        <v>903</v>
      </c>
      <c r="E623" s="132"/>
      <c r="F623" s="132"/>
      <c r="G623" s="132"/>
      <c r="I623" s="86"/>
      <c r="J623" s="86"/>
      <c r="K623" s="159"/>
      <c r="L623" s="324"/>
    </row>
    <row r="624" spans="1:12" s="114" customFormat="1" ht="25.5" customHeight="1">
      <c r="A624" s="86"/>
      <c r="B624" s="86"/>
      <c r="C624" s="86"/>
      <c r="D624" s="132" t="s">
        <v>1244</v>
      </c>
      <c r="E624" s="132"/>
      <c r="F624" s="132"/>
      <c r="G624" s="132"/>
      <c r="I624" s="86"/>
      <c r="J624" s="86"/>
      <c r="K624" s="159"/>
      <c r="L624" s="324"/>
    </row>
    <row r="625" spans="1:12" s="118" customFormat="1" ht="25.5" customHeight="1">
      <c r="A625" s="86"/>
      <c r="C625" s="160" t="s">
        <v>1290</v>
      </c>
      <c r="D625" s="160"/>
      <c r="E625" s="160"/>
      <c r="F625" s="160"/>
      <c r="G625" s="160"/>
      <c r="H625" s="160"/>
      <c r="I625" s="458">
        <v>541700</v>
      </c>
      <c r="J625" s="458"/>
      <c r="K625" s="323" t="s">
        <v>509</v>
      </c>
      <c r="L625" s="323"/>
    </row>
    <row r="626" spans="1:12" s="151" customFormat="1" ht="25.5" customHeight="1" outlineLevel="1">
      <c r="A626" s="86"/>
      <c r="B626" s="86"/>
      <c r="C626" s="86"/>
      <c r="D626" s="132" t="s">
        <v>1245</v>
      </c>
      <c r="E626" s="132"/>
      <c r="F626" s="132"/>
      <c r="G626" s="132"/>
      <c r="I626" s="86"/>
      <c r="J626" s="86"/>
      <c r="K626" s="159"/>
      <c r="L626" s="324"/>
    </row>
    <row r="627" spans="1:12" s="151" customFormat="1" ht="25.5" customHeight="1" outlineLevel="1">
      <c r="A627" s="86"/>
      <c r="B627" s="86"/>
      <c r="C627" s="86"/>
      <c r="D627" s="132" t="s">
        <v>1246</v>
      </c>
      <c r="E627" s="132"/>
      <c r="F627" s="132"/>
      <c r="G627" s="132"/>
      <c r="I627" s="86"/>
      <c r="J627" s="86"/>
      <c r="K627" s="159"/>
      <c r="L627" s="324"/>
    </row>
    <row r="628" spans="1:12" s="151" customFormat="1" ht="25.5" customHeight="1" outlineLevel="1">
      <c r="A628" s="86"/>
      <c r="C628" s="160" t="s">
        <v>1291</v>
      </c>
      <c r="D628" s="160"/>
      <c r="E628" s="160"/>
      <c r="F628" s="160"/>
      <c r="G628" s="160"/>
      <c r="H628" s="160"/>
      <c r="I628" s="458">
        <v>794600</v>
      </c>
      <c r="J628" s="458"/>
      <c r="K628" s="323" t="s">
        <v>509</v>
      </c>
      <c r="L628" s="323"/>
    </row>
    <row r="629" spans="1:12" s="151" customFormat="1" ht="25.5" customHeight="1" outlineLevel="1">
      <c r="A629" s="86"/>
      <c r="C629" s="160"/>
      <c r="D629" s="132" t="s">
        <v>1247</v>
      </c>
      <c r="E629" s="132"/>
      <c r="F629" s="132"/>
      <c r="G629" s="160"/>
      <c r="H629" s="160"/>
      <c r="I629" s="305"/>
      <c r="J629" s="305"/>
      <c r="K629" s="323"/>
      <c r="L629" s="323"/>
    </row>
    <row r="630" spans="1:12" s="151" customFormat="1" ht="25.5" customHeight="1" outlineLevel="1">
      <c r="A630" s="86"/>
      <c r="B630" s="86"/>
      <c r="C630" s="86"/>
      <c r="D630" s="132" t="s">
        <v>1248</v>
      </c>
      <c r="E630" s="132"/>
      <c r="F630" s="132"/>
      <c r="I630" s="86"/>
      <c r="J630" s="86"/>
      <c r="K630" s="159"/>
      <c r="L630" s="324"/>
    </row>
    <row r="631" spans="1:12" s="151" customFormat="1" ht="25.5" customHeight="1" outlineLevel="1">
      <c r="A631" s="86"/>
      <c r="B631" s="86"/>
      <c r="C631" s="86"/>
      <c r="D631" s="132"/>
      <c r="E631" s="132"/>
      <c r="F631" s="132"/>
      <c r="G631" s="132"/>
      <c r="H631" s="162"/>
      <c r="I631" s="86"/>
      <c r="J631" s="86"/>
      <c r="K631" s="159"/>
      <c r="L631" s="324"/>
    </row>
    <row r="632" spans="1:12" s="151" customFormat="1" ht="25.5" customHeight="1" outlineLevel="1">
      <c r="A632" s="114" t="s">
        <v>919</v>
      </c>
      <c r="C632" s="114"/>
      <c r="D632" s="114"/>
      <c r="E632" s="114"/>
      <c r="F632" s="114"/>
      <c r="G632" s="114"/>
      <c r="H632" s="114"/>
      <c r="I632" s="459">
        <f>SUM(K633)</f>
        <v>360000</v>
      </c>
      <c r="J632" s="459"/>
      <c r="K632" s="111" t="s">
        <v>509</v>
      </c>
      <c r="L632" s="111"/>
    </row>
    <row r="633" spans="1:12" s="83" customFormat="1" ht="25.5" customHeight="1" outlineLevel="1">
      <c r="A633" s="132"/>
      <c r="B633" s="132"/>
      <c r="C633" s="132"/>
      <c r="D633" s="132" t="s">
        <v>815</v>
      </c>
      <c r="E633" s="314" t="s">
        <v>816</v>
      </c>
      <c r="F633" s="132"/>
      <c r="I633" s="132"/>
      <c r="J633" s="132"/>
      <c r="K633" s="163">
        <v>360000</v>
      </c>
      <c r="L633" s="5" t="s">
        <v>509</v>
      </c>
    </row>
    <row r="634" spans="1:12" ht="25.5" customHeight="1"/>
    <row r="635" spans="1:12" ht="25.5" customHeight="1"/>
    <row r="636" spans="1:12" ht="25.5" customHeight="1"/>
    <row r="637" spans="1:12" ht="25.5" customHeight="1"/>
    <row r="638" spans="1:12" ht="25.5" customHeight="1"/>
    <row r="639" spans="1:12" ht="25.5" customHeight="1"/>
    <row r="640" spans="1:12" ht="25.5" customHeight="1"/>
    <row r="641" spans="1:12" ht="25.5" customHeight="1"/>
    <row r="642" spans="1:12" ht="25.5" customHeight="1"/>
    <row r="643" spans="1:12" ht="25.5" customHeight="1"/>
    <row r="644" spans="1:12" ht="25.5" customHeight="1"/>
    <row r="645" spans="1:12" ht="25.5" customHeight="1"/>
    <row r="646" spans="1:12" ht="25.5" customHeight="1"/>
    <row r="647" spans="1:12" ht="25.5" customHeight="1"/>
    <row r="648" spans="1:12" ht="25.5" customHeight="1"/>
    <row r="649" spans="1:12" ht="25.5" customHeight="1"/>
    <row r="650" spans="1:12" ht="25.5" customHeight="1"/>
    <row r="651" spans="1:12" ht="25.5" customHeight="1"/>
    <row r="652" spans="1:12" ht="25.5" customHeight="1"/>
    <row r="653" spans="1:12" ht="25.5" customHeight="1"/>
    <row r="654" spans="1:12" ht="25.5" customHeight="1"/>
    <row r="655" spans="1:12" s="114" customFormat="1" ht="25.5" customHeight="1">
      <c r="A655" s="131" t="s">
        <v>723</v>
      </c>
      <c r="C655" s="131"/>
      <c r="J655" s="460">
        <f>I656</f>
        <v>7779300</v>
      </c>
      <c r="K655" s="460"/>
      <c r="L655" s="321" t="s">
        <v>509</v>
      </c>
    </row>
    <row r="656" spans="1:12" s="151" customFormat="1" ht="25.5" customHeight="1" outlineLevel="1">
      <c r="A656" s="114" t="s">
        <v>749</v>
      </c>
      <c r="C656" s="114"/>
      <c r="D656" s="114"/>
      <c r="E656" s="114"/>
      <c r="F656" s="114"/>
      <c r="G656" s="114"/>
      <c r="H656" s="114"/>
      <c r="I656" s="459">
        <f>SUM(K658:K676)</f>
        <v>7779300</v>
      </c>
      <c r="J656" s="459"/>
      <c r="K656" s="111" t="s">
        <v>509</v>
      </c>
      <c r="L656" s="111"/>
    </row>
    <row r="657" spans="4:12" s="132" customFormat="1" ht="25.5" customHeight="1" outlineLevel="1">
      <c r="D657" s="132" t="s">
        <v>817</v>
      </c>
      <c r="E657" s="337" t="s">
        <v>951</v>
      </c>
      <c r="F657" s="132" t="s">
        <v>950</v>
      </c>
    </row>
    <row r="658" spans="4:12" s="132" customFormat="1" ht="25.5" customHeight="1" outlineLevel="1">
      <c r="E658" s="337"/>
      <c r="F658" s="132" t="s">
        <v>941</v>
      </c>
      <c r="K658" s="163">
        <v>3200000</v>
      </c>
      <c r="L658" s="314" t="s">
        <v>509</v>
      </c>
    </row>
    <row r="659" spans="4:12" s="132" customFormat="1" ht="25.5" customHeight="1" outlineLevel="1">
      <c r="D659" s="132" t="s">
        <v>801</v>
      </c>
      <c r="E659" s="337" t="s">
        <v>952</v>
      </c>
      <c r="F659" s="132" t="s">
        <v>1254</v>
      </c>
    </row>
    <row r="660" spans="4:12" s="132" customFormat="1" ht="25.5" customHeight="1" outlineLevel="1">
      <c r="E660" s="337"/>
      <c r="F660" s="132" t="s">
        <v>1255</v>
      </c>
      <c r="K660" s="163">
        <v>1235800</v>
      </c>
      <c r="L660" s="314" t="s">
        <v>509</v>
      </c>
    </row>
    <row r="661" spans="4:12" s="132" customFormat="1" ht="25.5" customHeight="1" outlineLevel="1">
      <c r="D661" s="132" t="s">
        <v>808</v>
      </c>
      <c r="E661" s="337" t="s">
        <v>954</v>
      </c>
      <c r="F661" s="132" t="s">
        <v>1311</v>
      </c>
    </row>
    <row r="662" spans="4:12" s="132" customFormat="1" ht="25.5" customHeight="1" outlineLevel="1">
      <c r="E662" s="337"/>
      <c r="F662" s="132" t="s">
        <v>1293</v>
      </c>
      <c r="K662" s="163">
        <v>514600</v>
      </c>
      <c r="L662" s="314" t="s">
        <v>509</v>
      </c>
    </row>
    <row r="663" spans="4:12" s="132" customFormat="1" ht="25.5" customHeight="1" outlineLevel="1">
      <c r="D663" s="132" t="s">
        <v>825</v>
      </c>
      <c r="E663" s="416" t="s">
        <v>955</v>
      </c>
      <c r="F663" s="132" t="s">
        <v>949</v>
      </c>
    </row>
    <row r="664" spans="4:12" s="132" customFormat="1" ht="25.5" customHeight="1" outlineLevel="1">
      <c r="E664" s="337"/>
      <c r="F664" s="132" t="s">
        <v>942</v>
      </c>
      <c r="K664" s="163">
        <v>585200</v>
      </c>
      <c r="L664" s="314" t="s">
        <v>509</v>
      </c>
    </row>
    <row r="665" spans="4:12" s="132" customFormat="1" outlineLevel="1">
      <c r="D665" s="132" t="s">
        <v>826</v>
      </c>
      <c r="E665" s="417" t="s">
        <v>956</v>
      </c>
      <c r="F665" s="132" t="s">
        <v>948</v>
      </c>
    </row>
    <row r="666" spans="4:12" s="132" customFormat="1" outlineLevel="1">
      <c r="E666" s="417"/>
      <c r="F666" s="132" t="s">
        <v>1310</v>
      </c>
      <c r="K666" s="163">
        <v>10000</v>
      </c>
      <c r="L666" s="314" t="s">
        <v>509</v>
      </c>
    </row>
    <row r="667" spans="4:12" s="132" customFormat="1" outlineLevel="1">
      <c r="D667" s="132" t="s">
        <v>827</v>
      </c>
      <c r="E667" s="337" t="s">
        <v>953</v>
      </c>
      <c r="F667" s="132" t="s">
        <v>828</v>
      </c>
      <c r="K667" s="163">
        <v>645500</v>
      </c>
      <c r="L667" s="314" t="s">
        <v>509</v>
      </c>
    </row>
    <row r="668" spans="4:12" s="132" customFormat="1" ht="25.5" customHeight="1" outlineLevel="1">
      <c r="D668" s="132" t="s">
        <v>829</v>
      </c>
      <c r="E668" s="337" t="s">
        <v>957</v>
      </c>
      <c r="F668" s="132" t="s">
        <v>947</v>
      </c>
    </row>
    <row r="669" spans="4:12" s="132" customFormat="1" ht="25.5" customHeight="1" outlineLevel="1">
      <c r="E669" s="337"/>
      <c r="F669" s="132" t="s">
        <v>943</v>
      </c>
      <c r="K669" s="163">
        <v>230200</v>
      </c>
      <c r="L669" s="314" t="s">
        <v>509</v>
      </c>
    </row>
    <row r="670" spans="4:12" s="132" customFormat="1" ht="25.5" customHeight="1" outlineLevel="1">
      <c r="D670" s="132" t="s">
        <v>830</v>
      </c>
      <c r="E670" s="337" t="s">
        <v>958</v>
      </c>
      <c r="F670" s="132" t="s">
        <v>946</v>
      </c>
    </row>
    <row r="671" spans="4:12" s="132" customFormat="1" ht="25.5" customHeight="1" outlineLevel="1">
      <c r="E671" s="337"/>
      <c r="F671" s="132" t="s">
        <v>944</v>
      </c>
      <c r="K671" s="163">
        <v>500000</v>
      </c>
      <c r="L671" s="314" t="s">
        <v>509</v>
      </c>
    </row>
    <row r="672" spans="4:12" s="132" customFormat="1" ht="25.5" customHeight="1" outlineLevel="1">
      <c r="D672" s="132" t="s">
        <v>818</v>
      </c>
      <c r="E672" s="18" t="s">
        <v>959</v>
      </c>
      <c r="F672" s="132" t="s">
        <v>819</v>
      </c>
      <c r="K672" s="163">
        <v>91000</v>
      </c>
      <c r="L672" s="314" t="s">
        <v>509</v>
      </c>
    </row>
    <row r="673" spans="4:12" s="132" customFormat="1" ht="25.5" customHeight="1" outlineLevel="1">
      <c r="D673" s="132" t="s">
        <v>820</v>
      </c>
      <c r="E673" s="337" t="s">
        <v>945</v>
      </c>
      <c r="F673" s="314" t="s">
        <v>960</v>
      </c>
    </row>
    <row r="674" spans="4:12" s="132" customFormat="1" ht="25.5" customHeight="1" outlineLevel="1">
      <c r="E674" s="337"/>
      <c r="F674" s="132" t="s">
        <v>961</v>
      </c>
      <c r="K674" s="163">
        <v>180000</v>
      </c>
      <c r="L674" s="314" t="s">
        <v>509</v>
      </c>
    </row>
    <row r="675" spans="4:12" s="132" customFormat="1" ht="25.5" customHeight="1" outlineLevel="1">
      <c r="D675" s="132" t="s">
        <v>821</v>
      </c>
      <c r="E675" s="337" t="s">
        <v>962</v>
      </c>
      <c r="F675" s="314" t="s">
        <v>822</v>
      </c>
      <c r="K675" s="163">
        <v>20000</v>
      </c>
      <c r="L675" s="314" t="s">
        <v>509</v>
      </c>
    </row>
    <row r="676" spans="4:12" s="132" customFormat="1" ht="25.5" customHeight="1" outlineLevel="1">
      <c r="D676" s="132" t="s">
        <v>823</v>
      </c>
      <c r="E676" s="337" t="s">
        <v>963</v>
      </c>
      <c r="F676" s="314" t="s">
        <v>824</v>
      </c>
      <c r="K676" s="163">
        <v>567000</v>
      </c>
      <c r="L676" s="314" t="s">
        <v>509</v>
      </c>
    </row>
    <row r="677" spans="4:12" ht="25.5" customHeight="1"/>
    <row r="678" spans="4:12" ht="25.5" customHeight="1"/>
    <row r="679" spans="4:12" ht="25.5" customHeight="1"/>
    <row r="680" spans="4:12" ht="25.5" customHeight="1"/>
    <row r="681" spans="4:12" ht="25.5" customHeight="1"/>
    <row r="682" spans="4:12" ht="25.5" customHeight="1"/>
    <row r="683" spans="4:12" ht="25.5" customHeight="1"/>
    <row r="684" spans="4:12" ht="25.5" customHeight="1"/>
    <row r="685" spans="4:12" ht="25.5" customHeight="1"/>
    <row r="686" spans="4:12" ht="25.5" customHeight="1"/>
    <row r="687" spans="4:12" ht="25.5" customHeight="1"/>
    <row r="688" spans="4:12" ht="25.5" customHeight="1"/>
    <row r="689" spans="1:12" ht="25.5" customHeight="1"/>
    <row r="690" spans="1:12" ht="25.5" customHeight="1"/>
    <row r="691" spans="1:12" ht="25.5" customHeight="1"/>
    <row r="692" spans="1:12" ht="25.5" customHeight="1">
      <c r="A692" s="319" t="s">
        <v>1200</v>
      </c>
    </row>
    <row r="693" spans="1:12" ht="25.5" customHeight="1">
      <c r="A693" s="319" t="s">
        <v>978</v>
      </c>
    </row>
    <row r="694" spans="1:12" s="114" customFormat="1" ht="25.5" customHeight="1">
      <c r="A694" s="338" t="s">
        <v>1250</v>
      </c>
      <c r="C694" s="338"/>
      <c r="D694" s="338"/>
      <c r="E694" s="338"/>
      <c r="F694" s="338"/>
      <c r="G694" s="338"/>
      <c r="H694" s="338"/>
      <c r="I694" s="338"/>
      <c r="K694" s="409"/>
      <c r="L694" s="321"/>
    </row>
    <row r="695" spans="1:12" s="114" customFormat="1" ht="25.5" customHeight="1">
      <c r="A695" s="338" t="s">
        <v>1251</v>
      </c>
      <c r="C695" s="338"/>
      <c r="D695" s="338"/>
      <c r="E695" s="338"/>
      <c r="F695" s="338"/>
      <c r="G695" s="338"/>
      <c r="H695" s="338"/>
      <c r="I695" s="338"/>
      <c r="K695" s="409">
        <f>I696+J738</f>
        <v>257000</v>
      </c>
      <c r="L695" s="321" t="s">
        <v>509</v>
      </c>
    </row>
    <row r="696" spans="1:12" s="151" customFormat="1" ht="25.5" customHeight="1" outlineLevel="1">
      <c r="A696" s="114" t="s">
        <v>749</v>
      </c>
      <c r="C696" s="114"/>
      <c r="D696" s="114"/>
      <c r="E696" s="114"/>
      <c r="F696" s="114"/>
      <c r="G696" s="114"/>
      <c r="H696" s="114"/>
      <c r="I696" s="459">
        <f>K698</f>
        <v>257000</v>
      </c>
      <c r="J696" s="459"/>
      <c r="K696" s="111" t="s">
        <v>509</v>
      </c>
      <c r="L696" s="111"/>
    </row>
    <row r="697" spans="1:12" s="83" customFormat="1" ht="25.5" customHeight="1" outlineLevel="1">
      <c r="A697" s="132"/>
      <c r="B697" s="132"/>
      <c r="C697" s="132"/>
      <c r="D697" s="132" t="s">
        <v>831</v>
      </c>
      <c r="E697" s="314" t="s">
        <v>964</v>
      </c>
      <c r="F697" s="132"/>
      <c r="I697" s="132"/>
      <c r="J697" s="132"/>
    </row>
    <row r="698" spans="1:12" s="83" customFormat="1" ht="25.5" customHeight="1" outlineLevel="1">
      <c r="A698" s="132"/>
      <c r="B698" s="132"/>
      <c r="C698" s="132"/>
      <c r="D698" s="132"/>
      <c r="E698" s="314" t="s">
        <v>965</v>
      </c>
      <c r="F698" s="132"/>
      <c r="I698" s="132"/>
      <c r="J698" s="132"/>
      <c r="K698" s="163">
        <v>257000</v>
      </c>
      <c r="L698" s="5" t="s">
        <v>509</v>
      </c>
    </row>
    <row r="699" spans="1:12" s="83" customFormat="1" ht="25.5" customHeight="1" outlineLevel="1">
      <c r="A699" s="132"/>
      <c r="B699" s="132"/>
      <c r="C699" s="132"/>
      <c r="D699" s="132"/>
      <c r="E699" s="132"/>
      <c r="F699" s="132"/>
      <c r="G699" s="314"/>
      <c r="I699" s="132"/>
      <c r="J699" s="132"/>
      <c r="K699" s="163"/>
      <c r="L699" s="314"/>
    </row>
    <row r="700" spans="1:12" s="83" customFormat="1" ht="25.5" customHeight="1" outlineLevel="1">
      <c r="A700" s="132"/>
      <c r="B700" s="132"/>
      <c r="C700" s="132"/>
      <c r="D700" s="132"/>
      <c r="E700" s="132"/>
      <c r="F700" s="132"/>
      <c r="G700" s="314"/>
      <c r="I700" s="132"/>
      <c r="J700" s="132"/>
      <c r="K700" s="163"/>
      <c r="L700" s="314"/>
    </row>
    <row r="701" spans="1:12" s="83" customFormat="1" ht="25.5" customHeight="1" outlineLevel="1">
      <c r="A701" s="132"/>
      <c r="B701" s="132"/>
      <c r="C701" s="132"/>
      <c r="D701" s="132"/>
      <c r="E701" s="132"/>
      <c r="F701" s="132"/>
      <c r="G701" s="314"/>
      <c r="I701" s="132"/>
      <c r="J701" s="132"/>
      <c r="K701" s="163"/>
      <c r="L701" s="314"/>
    </row>
    <row r="702" spans="1:12" s="83" customFormat="1" ht="25.5" customHeight="1" outlineLevel="1">
      <c r="A702" s="132"/>
      <c r="B702" s="132"/>
      <c r="C702" s="132"/>
      <c r="D702" s="132"/>
      <c r="E702" s="132"/>
      <c r="F702" s="132"/>
      <c r="G702" s="314"/>
      <c r="I702" s="132"/>
      <c r="J702" s="132"/>
      <c r="K702" s="163"/>
      <c r="L702" s="314"/>
    </row>
    <row r="703" spans="1:12" s="83" customFormat="1" ht="25.5" customHeight="1" outlineLevel="1">
      <c r="A703" s="132"/>
      <c r="B703" s="132"/>
      <c r="C703" s="132"/>
      <c r="D703" s="132"/>
      <c r="E703" s="132"/>
      <c r="F703" s="132"/>
      <c r="G703" s="314"/>
      <c r="I703" s="132"/>
      <c r="J703" s="132"/>
      <c r="K703" s="163"/>
      <c r="L703" s="314"/>
    </row>
    <row r="704" spans="1:12" s="83" customFormat="1" ht="25.5" customHeight="1" outlineLevel="1">
      <c r="A704" s="132"/>
      <c r="B704" s="132"/>
      <c r="C704" s="132"/>
      <c r="D704" s="132"/>
      <c r="E704" s="132"/>
      <c r="F704" s="132"/>
      <c r="G704" s="314"/>
      <c r="I704" s="132"/>
      <c r="J704" s="132"/>
      <c r="K704" s="163"/>
      <c r="L704" s="314"/>
    </row>
    <row r="705" spans="1:12" s="83" customFormat="1" ht="25.5" customHeight="1" outlineLevel="1">
      <c r="A705" s="132"/>
      <c r="B705" s="132"/>
      <c r="C705" s="132"/>
      <c r="D705" s="132"/>
      <c r="E705" s="132"/>
      <c r="F705" s="132"/>
      <c r="G705" s="314"/>
      <c r="I705" s="132"/>
      <c r="J705" s="132"/>
      <c r="K705" s="163"/>
      <c r="L705" s="314"/>
    </row>
    <row r="706" spans="1:12" s="83" customFormat="1" ht="25.5" customHeight="1" outlineLevel="1">
      <c r="A706" s="132"/>
      <c r="B706" s="132"/>
      <c r="C706" s="132"/>
      <c r="D706" s="132"/>
      <c r="E706" s="132"/>
      <c r="F706" s="132"/>
      <c r="G706" s="314"/>
      <c r="I706" s="132"/>
      <c r="J706" s="132"/>
      <c r="K706" s="163"/>
      <c r="L706" s="314"/>
    </row>
    <row r="707" spans="1:12" s="83" customFormat="1" ht="25.5" customHeight="1" outlineLevel="1">
      <c r="A707" s="132"/>
      <c r="B707" s="132"/>
      <c r="C707" s="132"/>
      <c r="D707" s="132"/>
      <c r="E707" s="132"/>
      <c r="F707" s="132"/>
      <c r="G707" s="314"/>
      <c r="I707" s="132"/>
      <c r="J707" s="132"/>
      <c r="K707" s="163"/>
      <c r="L707" s="314"/>
    </row>
    <row r="708" spans="1:12" s="83" customFormat="1" ht="25.5" customHeight="1" outlineLevel="1">
      <c r="A708" s="132"/>
      <c r="B708" s="132"/>
      <c r="C708" s="132"/>
      <c r="D708" s="132"/>
      <c r="E708" s="132"/>
      <c r="F708" s="132"/>
      <c r="G708" s="314"/>
      <c r="I708" s="132"/>
      <c r="J708" s="132"/>
      <c r="K708" s="163"/>
      <c r="L708" s="314"/>
    </row>
    <row r="709" spans="1:12" s="83" customFormat="1" ht="25.5" customHeight="1" outlineLevel="1">
      <c r="A709" s="132"/>
      <c r="B709" s="132"/>
      <c r="C709" s="132"/>
      <c r="D709" s="132"/>
      <c r="E709" s="132"/>
      <c r="F709" s="132"/>
      <c r="G709" s="314"/>
      <c r="I709" s="132"/>
      <c r="J709" s="132"/>
      <c r="K709" s="163"/>
      <c r="L709" s="314"/>
    </row>
    <row r="710" spans="1:12" s="83" customFormat="1" ht="25.5" customHeight="1" outlineLevel="1">
      <c r="A710" s="132"/>
      <c r="B710" s="132"/>
      <c r="C710" s="132"/>
      <c r="D710" s="132"/>
      <c r="E710" s="132"/>
      <c r="F710" s="132"/>
      <c r="G710" s="314"/>
      <c r="I710" s="132"/>
      <c r="J710" s="132"/>
      <c r="K710" s="163"/>
      <c r="L710" s="314"/>
    </row>
    <row r="711" spans="1:12" s="83" customFormat="1" ht="25.5" customHeight="1" outlineLevel="1">
      <c r="A711" s="132"/>
      <c r="B711" s="132"/>
      <c r="C711" s="132"/>
      <c r="D711" s="132"/>
      <c r="E711" s="132"/>
      <c r="F711" s="132"/>
      <c r="G711" s="314"/>
      <c r="I711" s="132"/>
      <c r="J711" s="132"/>
      <c r="K711" s="163"/>
      <c r="L711" s="314"/>
    </row>
    <row r="712" spans="1:12" s="83" customFormat="1" ht="25.5" customHeight="1" outlineLevel="1">
      <c r="A712" s="132"/>
      <c r="B712" s="132"/>
      <c r="C712" s="132"/>
      <c r="D712" s="132"/>
      <c r="E712" s="132"/>
      <c r="F712" s="132"/>
      <c r="G712" s="314"/>
      <c r="I712" s="132"/>
      <c r="J712" s="132"/>
      <c r="K712" s="163"/>
      <c r="L712" s="314"/>
    </row>
    <row r="713" spans="1:12" s="83" customFormat="1" ht="25.5" customHeight="1" outlineLevel="1">
      <c r="A713" s="132"/>
      <c r="B713" s="132"/>
      <c r="C713" s="132"/>
      <c r="D713" s="132"/>
      <c r="E713" s="132"/>
      <c r="F713" s="132"/>
      <c r="G713" s="314"/>
      <c r="I713" s="132"/>
      <c r="J713" s="132"/>
      <c r="K713" s="163"/>
      <c r="L713" s="314"/>
    </row>
    <row r="714" spans="1:12" s="83" customFormat="1" ht="25.5" customHeight="1" outlineLevel="1">
      <c r="A714" s="132"/>
      <c r="B714" s="132"/>
      <c r="C714" s="132"/>
      <c r="D714" s="132"/>
      <c r="E714" s="132"/>
      <c r="F714" s="132"/>
      <c r="G714" s="314"/>
      <c r="I714" s="132"/>
      <c r="J714" s="132"/>
      <c r="K714" s="163"/>
      <c r="L714" s="314"/>
    </row>
    <row r="715" spans="1:12" s="83" customFormat="1" ht="25.5" customHeight="1" outlineLevel="1">
      <c r="A715" s="132"/>
      <c r="B715" s="132"/>
      <c r="C715" s="132"/>
      <c r="D715" s="132"/>
      <c r="E715" s="132"/>
      <c r="F715" s="132"/>
      <c r="G715" s="314"/>
      <c r="I715" s="132"/>
      <c r="J715" s="132"/>
      <c r="K715" s="163"/>
      <c r="L715" s="314"/>
    </row>
    <row r="716" spans="1:12" s="83" customFormat="1" ht="25.5" customHeight="1" outlineLevel="1">
      <c r="A716" s="132"/>
      <c r="B716" s="132"/>
      <c r="C716" s="132"/>
      <c r="D716" s="132"/>
      <c r="E716" s="132"/>
      <c r="F716" s="132"/>
      <c r="G716" s="314"/>
      <c r="I716" s="132"/>
      <c r="J716" s="132"/>
      <c r="K716" s="163"/>
      <c r="L716" s="314"/>
    </row>
    <row r="717" spans="1:12" s="83" customFormat="1" ht="25.5" customHeight="1" outlineLevel="1">
      <c r="A717" s="132"/>
      <c r="B717" s="132"/>
      <c r="C717" s="132"/>
      <c r="D717" s="132"/>
      <c r="E717" s="132"/>
      <c r="F717" s="132"/>
      <c r="G717" s="314"/>
      <c r="I717" s="132"/>
      <c r="J717" s="132"/>
      <c r="K717" s="163"/>
      <c r="L717" s="314"/>
    </row>
    <row r="718" spans="1:12" s="83" customFormat="1" ht="25.5" customHeight="1" outlineLevel="1">
      <c r="A718" s="132"/>
      <c r="B718" s="132"/>
      <c r="C718" s="132"/>
      <c r="D718" s="132"/>
      <c r="E718" s="132"/>
      <c r="F718" s="132"/>
      <c r="G718" s="314"/>
      <c r="I718" s="132"/>
      <c r="J718" s="132"/>
      <c r="K718" s="163"/>
      <c r="L718" s="314"/>
    </row>
    <row r="719" spans="1:12" s="83" customFormat="1" ht="25.5" customHeight="1" outlineLevel="1">
      <c r="A719" s="132"/>
      <c r="B719" s="132"/>
      <c r="C719" s="132"/>
      <c r="D719" s="132"/>
      <c r="E719" s="132"/>
      <c r="F719" s="132"/>
      <c r="G719" s="314"/>
      <c r="I719" s="132"/>
      <c r="J719" s="132"/>
      <c r="K719" s="163"/>
      <c r="L719" s="314"/>
    </row>
    <row r="720" spans="1:12" s="83" customFormat="1" ht="25.5" customHeight="1" outlineLevel="1">
      <c r="A720" s="132"/>
      <c r="B720" s="132"/>
      <c r="C720" s="132"/>
      <c r="D720" s="132"/>
      <c r="E720" s="132"/>
      <c r="F720" s="132"/>
      <c r="G720" s="314"/>
      <c r="I720" s="132"/>
      <c r="J720" s="132"/>
      <c r="K720" s="163"/>
      <c r="L720" s="314"/>
    </row>
    <row r="721" spans="1:12" s="83" customFormat="1" ht="25.5" customHeight="1" outlineLevel="1">
      <c r="A721" s="132"/>
      <c r="B721" s="132"/>
      <c r="C721" s="132"/>
      <c r="D721" s="132"/>
      <c r="E721" s="132"/>
      <c r="F721" s="132"/>
      <c r="G721" s="314"/>
      <c r="I721" s="132"/>
      <c r="J721" s="132"/>
      <c r="K721" s="163"/>
      <c r="L721" s="314"/>
    </row>
    <row r="722" spans="1:12" s="83" customFormat="1" ht="25.5" customHeight="1" outlineLevel="1">
      <c r="A722" s="132"/>
      <c r="B722" s="132"/>
      <c r="C722" s="132"/>
      <c r="D722" s="132"/>
      <c r="E722" s="132"/>
      <c r="F722" s="132"/>
      <c r="G722" s="314"/>
      <c r="I722" s="132"/>
      <c r="J722" s="132"/>
      <c r="K722" s="163"/>
      <c r="L722" s="314"/>
    </row>
    <row r="723" spans="1:12" s="83" customFormat="1" ht="25.5" customHeight="1" outlineLevel="1">
      <c r="A723" s="132"/>
      <c r="B723" s="132"/>
      <c r="C723" s="132"/>
      <c r="D723" s="132"/>
      <c r="E723" s="132"/>
      <c r="F723" s="132"/>
      <c r="G723" s="314"/>
      <c r="I723" s="132"/>
      <c r="J723" s="132"/>
      <c r="K723" s="163"/>
      <c r="L723" s="314"/>
    </row>
    <row r="724" spans="1:12" s="83" customFormat="1" ht="25.5" customHeight="1" outlineLevel="1">
      <c r="A724" s="132"/>
      <c r="B724" s="132"/>
      <c r="C724" s="132"/>
      <c r="D724" s="132"/>
      <c r="E724" s="132"/>
      <c r="F724" s="132"/>
      <c r="G724" s="314"/>
      <c r="I724" s="132"/>
      <c r="J724" s="132"/>
      <c r="K724" s="163"/>
      <c r="L724" s="314"/>
    </row>
    <row r="725" spans="1:12" s="83" customFormat="1" ht="25.5" customHeight="1" outlineLevel="1">
      <c r="A725" s="132"/>
      <c r="B725" s="132"/>
      <c r="C725" s="132"/>
      <c r="D725" s="132"/>
      <c r="E725" s="132"/>
      <c r="F725" s="132"/>
      <c r="G725" s="381"/>
      <c r="I725" s="132"/>
      <c r="J725" s="132"/>
      <c r="K725" s="163"/>
      <c r="L725" s="381"/>
    </row>
    <row r="726" spans="1:12" s="83" customFormat="1" ht="25.5" customHeight="1" outlineLevel="1">
      <c r="A726" s="132"/>
      <c r="B726" s="132"/>
      <c r="C726" s="132"/>
      <c r="D726" s="132"/>
      <c r="E726" s="132"/>
      <c r="F726" s="132"/>
      <c r="G726" s="412"/>
      <c r="I726" s="132"/>
      <c r="J726" s="132"/>
      <c r="K726" s="163"/>
      <c r="L726" s="412"/>
    </row>
    <row r="727" spans="1:12" s="83" customFormat="1" ht="25.5" customHeight="1" outlineLevel="1">
      <c r="A727" s="132"/>
      <c r="B727" s="132"/>
      <c r="C727" s="132"/>
      <c r="D727" s="132"/>
      <c r="E727" s="132"/>
      <c r="F727" s="132"/>
      <c r="G727" s="412"/>
      <c r="I727" s="132"/>
      <c r="J727" s="132"/>
      <c r="K727" s="163"/>
      <c r="L727" s="412"/>
    </row>
    <row r="728" spans="1:12" s="114" customFormat="1" ht="25.5" customHeight="1">
      <c r="A728" s="131" t="s">
        <v>724</v>
      </c>
      <c r="C728" s="131"/>
      <c r="J728" s="460">
        <f>SUM(I729)</f>
        <v>509200</v>
      </c>
      <c r="K728" s="460"/>
      <c r="L728" s="321" t="s">
        <v>509</v>
      </c>
    </row>
    <row r="729" spans="1:12" s="151" customFormat="1" ht="25.5" customHeight="1" outlineLevel="1">
      <c r="A729" s="114" t="s">
        <v>746</v>
      </c>
      <c r="C729" s="114"/>
      <c r="D729" s="114"/>
      <c r="E729" s="114"/>
      <c r="F729" s="114"/>
      <c r="G729" s="114"/>
      <c r="H729" s="114"/>
      <c r="I729" s="459">
        <f>I730</f>
        <v>509200</v>
      </c>
      <c r="J729" s="459"/>
      <c r="K729" s="111" t="s">
        <v>509</v>
      </c>
      <c r="L729" s="111"/>
    </row>
    <row r="730" spans="1:12" s="151" customFormat="1" ht="25.5" customHeight="1" outlineLevel="1">
      <c r="A730" s="86"/>
      <c r="B730" s="160" t="s">
        <v>1286</v>
      </c>
      <c r="C730" s="160"/>
      <c r="D730" s="160"/>
      <c r="E730" s="160"/>
      <c r="F730" s="160"/>
      <c r="G730" s="160"/>
      <c r="H730" s="160"/>
      <c r="I730" s="458">
        <f>SUM(I731,I733,I736)</f>
        <v>509200</v>
      </c>
      <c r="J730" s="458"/>
      <c r="K730" s="323" t="s">
        <v>509</v>
      </c>
      <c r="L730" s="323"/>
    </row>
    <row r="731" spans="1:12" s="151" customFormat="1" ht="25.5" customHeight="1" outlineLevel="1">
      <c r="A731" s="86"/>
      <c r="C731" s="160" t="s">
        <v>966</v>
      </c>
      <c r="D731" s="160"/>
      <c r="E731" s="160"/>
      <c r="F731" s="160"/>
      <c r="G731" s="160"/>
      <c r="H731" s="160"/>
      <c r="I731" s="458">
        <v>11700</v>
      </c>
      <c r="J731" s="458"/>
      <c r="K731" s="323" t="s">
        <v>509</v>
      </c>
      <c r="L731" s="323"/>
    </row>
    <row r="732" spans="1:12" s="114" customFormat="1" ht="25.5" customHeight="1">
      <c r="A732" s="86"/>
      <c r="B732" s="86"/>
      <c r="C732" s="86"/>
      <c r="D732" s="132" t="s">
        <v>787</v>
      </c>
      <c r="E732" s="132"/>
      <c r="F732" s="132"/>
      <c r="G732" s="132"/>
      <c r="I732" s="86"/>
      <c r="J732" s="86"/>
      <c r="K732" s="159"/>
      <c r="L732" s="324"/>
    </row>
    <row r="733" spans="1:12" s="118" customFormat="1" ht="25.5" customHeight="1">
      <c r="A733" s="86"/>
      <c r="C733" s="160" t="s">
        <v>967</v>
      </c>
      <c r="D733" s="160"/>
      <c r="E733" s="160"/>
      <c r="F733" s="160"/>
      <c r="G733" s="160"/>
      <c r="H733" s="160"/>
      <c r="I733" s="458">
        <v>118700</v>
      </c>
      <c r="J733" s="458"/>
      <c r="K733" s="323" t="s">
        <v>509</v>
      </c>
      <c r="L733" s="323"/>
    </row>
    <row r="734" spans="1:12" s="151" customFormat="1" ht="25.5" customHeight="1" outlineLevel="1">
      <c r="A734" s="86"/>
      <c r="B734" s="86"/>
      <c r="C734" s="86"/>
      <c r="D734" s="132" t="s">
        <v>789</v>
      </c>
      <c r="E734" s="132"/>
      <c r="F734" s="132"/>
      <c r="G734" s="132"/>
      <c r="I734" s="86"/>
      <c r="J734" s="86"/>
      <c r="K734" s="159"/>
      <c r="L734" s="324"/>
    </row>
    <row r="735" spans="1:12" s="151" customFormat="1" ht="25.5" customHeight="1" outlineLevel="1">
      <c r="A735" s="86"/>
      <c r="B735" s="86"/>
      <c r="C735" s="86"/>
      <c r="D735" s="132" t="s">
        <v>790</v>
      </c>
      <c r="E735" s="132"/>
      <c r="F735" s="132"/>
      <c r="G735" s="132"/>
      <c r="I735" s="86"/>
      <c r="J735" s="86"/>
      <c r="K735" s="159"/>
      <c r="L735" s="324"/>
    </row>
    <row r="736" spans="1:12" s="151" customFormat="1" ht="25.5" customHeight="1" outlineLevel="1">
      <c r="A736" s="86"/>
      <c r="C736" s="160" t="s">
        <v>968</v>
      </c>
      <c r="D736" s="160"/>
      <c r="E736" s="160"/>
      <c r="F736" s="160"/>
      <c r="G736" s="160"/>
      <c r="H736" s="160"/>
      <c r="I736" s="458">
        <v>378800</v>
      </c>
      <c r="J736" s="458"/>
      <c r="K736" s="323" t="s">
        <v>509</v>
      </c>
      <c r="L736" s="323"/>
    </row>
    <row r="737" spans="1:12" s="151" customFormat="1" ht="25.5" customHeight="1" outlineLevel="1">
      <c r="A737" s="86"/>
      <c r="B737" s="86"/>
      <c r="C737" s="86"/>
      <c r="D737" s="132" t="s">
        <v>917</v>
      </c>
      <c r="E737" s="132"/>
      <c r="F737" s="132"/>
      <c r="G737" s="132"/>
      <c r="I737" s="86"/>
      <c r="J737" s="86"/>
      <c r="K737" s="159"/>
      <c r="L737" s="324"/>
    </row>
    <row r="738" spans="1:12" s="151" customFormat="1" ht="25.5" customHeight="1" outlineLevel="1">
      <c r="A738" s="86"/>
      <c r="B738" s="86"/>
      <c r="C738" s="86"/>
      <c r="D738" s="132" t="s">
        <v>1202</v>
      </c>
      <c r="E738" s="132"/>
      <c r="F738" s="132"/>
      <c r="G738" s="132"/>
      <c r="I738" s="86"/>
      <c r="J738" s="86"/>
      <c r="K738" s="159"/>
      <c r="L738" s="324"/>
    </row>
    <row r="739" spans="1:12" s="151" customFormat="1" ht="25.5" customHeight="1" outlineLevel="1">
      <c r="A739" s="86"/>
      <c r="B739" s="86"/>
      <c r="C739" s="86"/>
      <c r="D739" s="132"/>
      <c r="E739" s="132"/>
      <c r="F739" s="132"/>
      <c r="G739" s="132"/>
      <c r="I739" s="86"/>
      <c r="J739" s="86"/>
      <c r="K739" s="159"/>
      <c r="L739" s="324"/>
    </row>
    <row r="740" spans="1:12" s="83" customFormat="1" ht="25.5" customHeight="1" outlineLevel="1">
      <c r="A740" s="132"/>
      <c r="B740" s="132"/>
      <c r="C740" s="132"/>
      <c r="D740" s="132"/>
      <c r="E740" s="132"/>
      <c r="F740" s="132"/>
      <c r="G740" s="132"/>
      <c r="H740" s="19"/>
      <c r="I740" s="132"/>
      <c r="J740" s="132"/>
      <c r="K740" s="163"/>
      <c r="L740" s="5"/>
    </row>
    <row r="741" spans="1:12" s="83" customFormat="1" ht="25.5" customHeight="1" outlineLevel="1">
      <c r="A741" s="132"/>
      <c r="B741" s="132"/>
      <c r="C741" s="132"/>
      <c r="D741" s="132"/>
      <c r="E741" s="132"/>
      <c r="F741" s="132"/>
      <c r="G741" s="132"/>
      <c r="H741" s="19"/>
      <c r="I741" s="132"/>
      <c r="J741" s="132"/>
      <c r="K741" s="163"/>
      <c r="L741" s="314"/>
    </row>
    <row r="742" spans="1:12" s="83" customFormat="1" ht="25.5" customHeight="1" outlineLevel="1">
      <c r="A742" s="132"/>
      <c r="B742" s="132"/>
      <c r="C742" s="132"/>
      <c r="D742" s="132"/>
      <c r="E742" s="132"/>
      <c r="F742" s="132"/>
      <c r="G742" s="132"/>
      <c r="H742" s="19"/>
      <c r="I742" s="132"/>
      <c r="J742" s="132"/>
      <c r="K742" s="163"/>
      <c r="L742" s="314"/>
    </row>
    <row r="743" spans="1:12" s="83" customFormat="1" ht="25.5" customHeight="1" outlineLevel="1">
      <c r="A743" s="132"/>
      <c r="B743" s="132"/>
      <c r="C743" s="132"/>
      <c r="D743" s="132"/>
      <c r="E743" s="132"/>
      <c r="F743" s="132"/>
      <c r="G743" s="132"/>
      <c r="H743" s="19"/>
      <c r="I743" s="132"/>
      <c r="J743" s="132"/>
      <c r="K743" s="163"/>
      <c r="L743" s="314"/>
    </row>
    <row r="744" spans="1:12" s="83" customFormat="1" ht="25.5" customHeight="1" outlineLevel="1">
      <c r="A744" s="132"/>
      <c r="B744" s="132"/>
      <c r="C744" s="132"/>
      <c r="D744" s="132"/>
      <c r="E744" s="132"/>
      <c r="F744" s="132"/>
      <c r="G744" s="132"/>
      <c r="H744" s="19"/>
      <c r="I744" s="132"/>
      <c r="J744" s="132"/>
      <c r="K744" s="163"/>
      <c r="L744" s="314"/>
    </row>
    <row r="745" spans="1:12" s="83" customFormat="1" ht="25.5" customHeight="1" outlineLevel="1">
      <c r="A745" s="132"/>
      <c r="B745" s="132"/>
      <c r="C745" s="132"/>
      <c r="D745" s="132"/>
      <c r="E745" s="132"/>
      <c r="F745" s="132"/>
      <c r="G745" s="132"/>
      <c r="H745" s="19"/>
      <c r="I745" s="132"/>
      <c r="J745" s="132"/>
      <c r="K745" s="163"/>
      <c r="L745" s="314"/>
    </row>
    <row r="746" spans="1:12" s="83" customFormat="1" ht="25.5" customHeight="1" outlineLevel="1">
      <c r="A746" s="132"/>
      <c r="B746" s="132"/>
      <c r="C746" s="132"/>
      <c r="D746" s="132"/>
      <c r="E746" s="132"/>
      <c r="F746" s="132"/>
      <c r="G746" s="132"/>
      <c r="H746" s="19"/>
      <c r="I746" s="132"/>
      <c r="J746" s="132"/>
      <c r="K746" s="163"/>
      <c r="L746" s="314"/>
    </row>
    <row r="747" spans="1:12" s="83" customFormat="1" ht="25.5" customHeight="1" outlineLevel="1">
      <c r="A747" s="132"/>
      <c r="B747" s="132"/>
      <c r="C747" s="132"/>
      <c r="D747" s="132"/>
      <c r="E747" s="132"/>
      <c r="F747" s="132"/>
      <c r="G747" s="132"/>
      <c r="H747" s="19"/>
      <c r="I747" s="132"/>
      <c r="J747" s="132"/>
      <c r="K747" s="163"/>
      <c r="L747" s="314"/>
    </row>
    <row r="748" spans="1:12" s="83" customFormat="1" ht="25.5" customHeight="1" outlineLevel="1">
      <c r="A748" s="132"/>
      <c r="B748" s="132"/>
      <c r="C748" s="132"/>
      <c r="D748" s="132"/>
      <c r="E748" s="132"/>
      <c r="F748" s="132"/>
      <c r="G748" s="132"/>
      <c r="H748" s="19"/>
      <c r="I748" s="132"/>
      <c r="J748" s="132"/>
      <c r="K748" s="163"/>
      <c r="L748" s="314"/>
    </row>
    <row r="749" spans="1:12" s="83" customFormat="1" ht="25.5" customHeight="1" outlineLevel="1">
      <c r="A749" s="132"/>
      <c r="B749" s="132"/>
      <c r="C749" s="132"/>
      <c r="D749" s="132"/>
      <c r="E749" s="132"/>
      <c r="F749" s="132"/>
      <c r="G749" s="132"/>
      <c r="H749" s="19"/>
      <c r="I749" s="132"/>
      <c r="J749" s="132"/>
      <c r="K749" s="163"/>
      <c r="L749" s="314"/>
    </row>
    <row r="750" spans="1:12" s="83" customFormat="1" ht="25.5" customHeight="1" outlineLevel="1">
      <c r="A750" s="132"/>
      <c r="B750" s="132"/>
      <c r="C750" s="132"/>
      <c r="D750" s="132"/>
      <c r="E750" s="132"/>
      <c r="F750" s="132"/>
      <c r="G750" s="132"/>
      <c r="H750" s="19"/>
      <c r="I750" s="132"/>
      <c r="J750" s="132"/>
      <c r="K750" s="163"/>
      <c r="L750" s="314"/>
    </row>
    <row r="751" spans="1:12" s="83" customFormat="1" ht="25.5" customHeight="1" outlineLevel="1">
      <c r="A751" s="132"/>
      <c r="B751" s="132"/>
      <c r="C751" s="132"/>
      <c r="D751" s="132"/>
      <c r="E751" s="132"/>
      <c r="F751" s="132"/>
      <c r="G751" s="132"/>
      <c r="H751" s="19"/>
      <c r="I751" s="132"/>
      <c r="J751" s="132"/>
      <c r="K751" s="163"/>
      <c r="L751" s="314"/>
    </row>
    <row r="752" spans="1:12" s="83" customFormat="1" ht="25.5" customHeight="1" outlineLevel="1">
      <c r="A752" s="132"/>
      <c r="B752" s="132"/>
      <c r="C752" s="132"/>
      <c r="D752" s="132"/>
      <c r="E752" s="132"/>
      <c r="F752" s="132"/>
      <c r="G752" s="132"/>
      <c r="H752" s="19"/>
      <c r="I752" s="132"/>
      <c r="J752" s="132"/>
      <c r="K752" s="163"/>
      <c r="L752" s="314"/>
    </row>
    <row r="753" spans="1:12" s="83" customFormat="1" ht="25.5" customHeight="1" outlineLevel="1">
      <c r="A753" s="132"/>
      <c r="B753" s="132"/>
      <c r="C753" s="132"/>
      <c r="D753" s="132"/>
      <c r="E753" s="132"/>
      <c r="F753" s="132"/>
      <c r="G753" s="132"/>
      <c r="H753" s="19"/>
      <c r="I753" s="132"/>
      <c r="J753" s="132"/>
      <c r="K753" s="163"/>
      <c r="L753" s="314"/>
    </row>
    <row r="754" spans="1:12" s="83" customFormat="1" ht="25.5" customHeight="1" outlineLevel="1">
      <c r="A754" s="132"/>
      <c r="B754" s="132"/>
      <c r="C754" s="132"/>
      <c r="D754" s="132"/>
      <c r="E754" s="132"/>
      <c r="F754" s="132"/>
      <c r="G754" s="132"/>
      <c r="H754" s="19"/>
      <c r="I754" s="132"/>
      <c r="J754" s="132"/>
      <c r="K754" s="163"/>
      <c r="L754" s="314"/>
    </row>
    <row r="755" spans="1:12" s="83" customFormat="1" ht="25.5" customHeight="1" outlineLevel="1">
      <c r="A755" s="132"/>
      <c r="B755" s="132"/>
      <c r="C755" s="132"/>
      <c r="D755" s="132"/>
      <c r="E755" s="132"/>
      <c r="F755" s="132"/>
      <c r="G755" s="132"/>
      <c r="H755" s="19"/>
      <c r="I755" s="132"/>
      <c r="J755" s="132"/>
      <c r="K755" s="163"/>
      <c r="L755" s="314"/>
    </row>
    <row r="756" spans="1:12" s="83" customFormat="1" ht="25.5" customHeight="1" outlineLevel="1">
      <c r="A756" s="132"/>
      <c r="B756" s="132"/>
      <c r="C756" s="132"/>
      <c r="D756" s="132"/>
      <c r="E756" s="132"/>
      <c r="F756" s="132"/>
      <c r="G756" s="132"/>
      <c r="H756" s="19"/>
      <c r="I756" s="132"/>
      <c r="J756" s="132"/>
      <c r="K756" s="163"/>
      <c r="L756" s="314"/>
    </row>
    <row r="757" spans="1:12" s="83" customFormat="1" ht="25.5" customHeight="1" outlineLevel="1">
      <c r="A757" s="132"/>
      <c r="B757" s="132"/>
      <c r="C757" s="132"/>
      <c r="D757" s="132"/>
      <c r="E757" s="132"/>
      <c r="F757" s="132"/>
      <c r="G757" s="132"/>
      <c r="H757" s="19"/>
      <c r="I757" s="132"/>
      <c r="J757" s="132"/>
      <c r="K757" s="163"/>
      <c r="L757" s="314"/>
    </row>
    <row r="758" spans="1:12" s="83" customFormat="1" ht="25.5" customHeight="1" outlineLevel="1">
      <c r="A758" s="132"/>
      <c r="B758" s="132"/>
      <c r="C758" s="132"/>
      <c r="D758" s="132"/>
      <c r="E758" s="132"/>
      <c r="F758" s="132"/>
      <c r="G758" s="132"/>
      <c r="H758" s="19"/>
      <c r="I758" s="132"/>
      <c r="J758" s="132"/>
      <c r="K758" s="163"/>
      <c r="L758" s="314"/>
    </row>
    <row r="759" spans="1:12" s="83" customFormat="1" ht="25.5" customHeight="1" outlineLevel="1">
      <c r="A759" s="132"/>
      <c r="B759" s="132"/>
      <c r="C759" s="132"/>
      <c r="D759" s="132"/>
      <c r="E759" s="132"/>
      <c r="F759" s="132"/>
      <c r="G759" s="132"/>
      <c r="H759" s="19"/>
      <c r="I759" s="132"/>
      <c r="J759" s="132"/>
      <c r="K759" s="163"/>
      <c r="L759" s="314"/>
    </row>
    <row r="760" spans="1:12" s="83" customFormat="1" ht="25.5" customHeight="1" outlineLevel="1">
      <c r="A760" s="132"/>
      <c r="B760" s="132"/>
      <c r="C760" s="132"/>
      <c r="D760" s="132"/>
      <c r="E760" s="132"/>
      <c r="F760" s="132"/>
      <c r="G760" s="132"/>
      <c r="H760" s="19"/>
      <c r="I760" s="132"/>
      <c r="J760" s="132"/>
      <c r="K760" s="163"/>
      <c r="L760" s="314"/>
    </row>
    <row r="761" spans="1:12" s="83" customFormat="1" ht="25.5" customHeight="1" outlineLevel="1">
      <c r="A761" s="132"/>
      <c r="B761" s="132"/>
      <c r="C761" s="132"/>
      <c r="D761" s="132"/>
      <c r="E761" s="132"/>
      <c r="F761" s="132"/>
      <c r="G761" s="132"/>
      <c r="H761" s="19"/>
      <c r="I761" s="132"/>
      <c r="J761" s="132"/>
      <c r="K761" s="163"/>
      <c r="L761" s="314"/>
    </row>
    <row r="762" spans="1:12" s="83" customFormat="1" ht="25.5" customHeight="1" outlineLevel="1">
      <c r="A762" s="132"/>
      <c r="B762" s="132"/>
      <c r="C762" s="132"/>
      <c r="D762" s="132"/>
      <c r="E762" s="132"/>
      <c r="F762" s="132"/>
      <c r="G762" s="132"/>
      <c r="H762" s="19"/>
      <c r="I762" s="132"/>
      <c r="J762" s="132"/>
      <c r="K762" s="163"/>
      <c r="L762" s="412"/>
    </row>
    <row r="763" spans="1:12" s="83" customFormat="1" ht="25.5" customHeight="1" outlineLevel="1">
      <c r="A763" s="132"/>
      <c r="B763" s="132"/>
      <c r="C763" s="132"/>
      <c r="D763" s="132"/>
      <c r="E763" s="132"/>
      <c r="F763" s="132"/>
      <c r="G763" s="132"/>
      <c r="H763" s="19"/>
      <c r="I763" s="132"/>
      <c r="J763" s="132"/>
      <c r="K763" s="163"/>
      <c r="L763" s="412"/>
    </row>
    <row r="764" spans="1:12" s="114" customFormat="1" ht="25.5" customHeight="1">
      <c r="A764" s="131" t="s">
        <v>725</v>
      </c>
      <c r="C764" s="131"/>
      <c r="J764" s="460">
        <f>SUM(I765,I772)</f>
        <v>1457500</v>
      </c>
      <c r="K764" s="460"/>
      <c r="L764" s="321" t="s">
        <v>509</v>
      </c>
    </row>
    <row r="765" spans="1:12" s="151" customFormat="1" ht="25.5" customHeight="1" outlineLevel="1">
      <c r="A765" s="114" t="s">
        <v>785</v>
      </c>
      <c r="C765" s="114"/>
      <c r="D765" s="114"/>
      <c r="E765" s="114"/>
      <c r="F765" s="114"/>
      <c r="G765" s="114"/>
      <c r="H765" s="114"/>
      <c r="I765" s="459">
        <f>I766</f>
        <v>1292400</v>
      </c>
      <c r="J765" s="459"/>
      <c r="K765" s="111" t="s">
        <v>509</v>
      </c>
      <c r="L765" s="111"/>
    </row>
    <row r="766" spans="1:12" s="151" customFormat="1" ht="25.5" customHeight="1" outlineLevel="1">
      <c r="A766" s="86"/>
      <c r="B766" s="160" t="s">
        <v>1286</v>
      </c>
      <c r="C766" s="160"/>
      <c r="D766" s="160"/>
      <c r="E766" s="160"/>
      <c r="F766" s="160"/>
      <c r="G766" s="160"/>
      <c r="H766" s="160"/>
      <c r="I766" s="458">
        <f>SUM(I767,I769)</f>
        <v>1292400</v>
      </c>
      <c r="J766" s="458"/>
      <c r="K766" s="323" t="s">
        <v>509</v>
      </c>
      <c r="L766" s="323"/>
    </row>
    <row r="767" spans="1:12" s="151" customFormat="1" ht="25.5" customHeight="1" outlineLevel="1">
      <c r="A767" s="86"/>
      <c r="C767" s="160" t="s">
        <v>1307</v>
      </c>
      <c r="D767" s="160"/>
      <c r="E767" s="160"/>
      <c r="F767" s="160"/>
      <c r="G767" s="160"/>
      <c r="H767" s="160"/>
      <c r="I767" s="458">
        <v>1252800</v>
      </c>
      <c r="J767" s="458"/>
      <c r="K767" s="323" t="s">
        <v>509</v>
      </c>
      <c r="L767" s="323"/>
    </row>
    <row r="768" spans="1:12" s="114" customFormat="1" ht="25.5" customHeight="1">
      <c r="A768" s="86"/>
      <c r="B768" s="86"/>
      <c r="C768" s="86"/>
      <c r="D768" s="132" t="s">
        <v>1209</v>
      </c>
      <c r="E768" s="132"/>
      <c r="F768" s="132"/>
      <c r="G768" s="132"/>
      <c r="I768" s="86"/>
      <c r="J768" s="86"/>
      <c r="K768" s="159"/>
      <c r="L768" s="324"/>
    </row>
    <row r="769" spans="1:12" s="151" customFormat="1" ht="25.5" customHeight="1" outlineLevel="1">
      <c r="A769" s="86"/>
      <c r="C769" s="160" t="s">
        <v>1308</v>
      </c>
      <c r="D769" s="160"/>
      <c r="E769" s="160"/>
      <c r="F769" s="160"/>
      <c r="G769" s="160"/>
      <c r="H769" s="160"/>
      <c r="I769" s="458">
        <v>39600</v>
      </c>
      <c r="J769" s="458"/>
      <c r="K769" s="323" t="s">
        <v>509</v>
      </c>
      <c r="L769" s="323"/>
    </row>
    <row r="770" spans="1:12" s="114" customFormat="1" ht="25.5" customHeight="1">
      <c r="A770" s="86"/>
      <c r="B770" s="86"/>
      <c r="C770" s="86"/>
      <c r="D770" s="132" t="s">
        <v>1249</v>
      </c>
      <c r="E770" s="132"/>
      <c r="F770" s="132"/>
      <c r="G770" s="132"/>
      <c r="I770" s="86"/>
      <c r="J770" s="86"/>
      <c r="K770" s="159"/>
      <c r="L770" s="324"/>
    </row>
    <row r="771" spans="1:12" ht="25.5" customHeight="1"/>
    <row r="772" spans="1:12" s="151" customFormat="1" ht="25.5" customHeight="1" outlineLevel="1">
      <c r="A772" s="114" t="s">
        <v>919</v>
      </c>
      <c r="C772" s="114"/>
      <c r="D772" s="114"/>
      <c r="E772" s="114"/>
      <c r="F772" s="114"/>
      <c r="G772" s="114"/>
      <c r="H772" s="114"/>
      <c r="I772" s="459">
        <f>K774</f>
        <v>165100</v>
      </c>
      <c r="J772" s="459"/>
      <c r="K772" s="111" t="s">
        <v>509</v>
      </c>
      <c r="L772" s="111"/>
    </row>
    <row r="773" spans="1:12" s="83" customFormat="1" ht="25.5" customHeight="1" outlineLevel="1">
      <c r="A773" s="132"/>
      <c r="B773" s="132"/>
      <c r="C773" s="132"/>
      <c r="D773" s="132" t="s">
        <v>808</v>
      </c>
      <c r="E773" s="314" t="s">
        <v>969</v>
      </c>
      <c r="F773" s="132"/>
      <c r="I773" s="132"/>
      <c r="J773" s="132"/>
    </row>
    <row r="774" spans="1:12" s="83" customFormat="1" ht="25.5" customHeight="1" outlineLevel="1">
      <c r="A774" s="132"/>
      <c r="B774" s="132"/>
      <c r="C774" s="132"/>
      <c r="D774" s="132"/>
      <c r="E774" s="132" t="s">
        <v>970</v>
      </c>
      <c r="F774" s="132"/>
      <c r="H774" s="19"/>
      <c r="I774" s="132"/>
      <c r="J774" s="132"/>
      <c r="K774" s="163">
        <v>165100</v>
      </c>
      <c r="L774" s="5" t="s">
        <v>509</v>
      </c>
    </row>
    <row r="775" spans="1:12" s="83" customFormat="1" ht="25.5" customHeight="1" outlineLevel="1">
      <c r="A775" s="132"/>
      <c r="B775" s="132"/>
      <c r="C775" s="132"/>
      <c r="D775" s="132"/>
      <c r="E775" s="132"/>
      <c r="F775" s="132"/>
      <c r="G775" s="132"/>
      <c r="H775" s="19"/>
      <c r="I775" s="132"/>
      <c r="J775" s="132"/>
      <c r="K775" s="163"/>
      <c r="L775" s="314"/>
    </row>
    <row r="776" spans="1:12" s="83" customFormat="1" ht="25.5" customHeight="1" outlineLevel="1">
      <c r="A776" s="132"/>
      <c r="B776" s="132"/>
      <c r="C776" s="132"/>
      <c r="D776" s="132"/>
      <c r="E776" s="132"/>
      <c r="F776" s="132"/>
      <c r="G776" s="132"/>
      <c r="H776" s="19"/>
      <c r="I776" s="132"/>
      <c r="J776" s="132"/>
      <c r="K776" s="163"/>
      <c r="L776" s="314"/>
    </row>
    <row r="777" spans="1:12" s="83" customFormat="1" ht="25.5" customHeight="1" outlineLevel="1">
      <c r="A777" s="132"/>
      <c r="B777" s="132"/>
      <c r="C777" s="132"/>
      <c r="D777" s="132"/>
      <c r="E777" s="132"/>
      <c r="F777" s="132"/>
      <c r="G777" s="132"/>
      <c r="H777" s="19"/>
      <c r="I777" s="132"/>
      <c r="J777" s="132"/>
      <c r="K777" s="163"/>
      <c r="L777" s="314"/>
    </row>
    <row r="778" spans="1:12" s="83" customFormat="1" ht="25.5" customHeight="1" outlineLevel="1">
      <c r="A778" s="132"/>
      <c r="B778" s="132"/>
      <c r="C778" s="132"/>
      <c r="D778" s="132"/>
      <c r="E778" s="132"/>
      <c r="F778" s="132"/>
      <c r="G778" s="132"/>
      <c r="H778" s="19"/>
      <c r="I778" s="132"/>
      <c r="J778" s="132"/>
      <c r="K778" s="163"/>
      <c r="L778" s="314"/>
    </row>
    <row r="779" spans="1:12" s="83" customFormat="1" ht="25.5" customHeight="1" outlineLevel="1">
      <c r="A779" s="132"/>
      <c r="B779" s="132"/>
      <c r="C779" s="132"/>
      <c r="D779" s="132"/>
      <c r="E779" s="132"/>
      <c r="F779" s="132"/>
      <c r="G779" s="132"/>
      <c r="H779" s="19"/>
      <c r="I779" s="132"/>
      <c r="J779" s="132"/>
      <c r="K779" s="163"/>
      <c r="L779" s="314"/>
    </row>
    <row r="780" spans="1:12" s="83" customFormat="1" ht="25.5" customHeight="1" outlineLevel="1">
      <c r="A780" s="132"/>
      <c r="B780" s="132"/>
      <c r="C780" s="132"/>
      <c r="D780" s="132"/>
      <c r="E780" s="132"/>
      <c r="F780" s="132"/>
      <c r="G780" s="132"/>
      <c r="H780" s="19"/>
      <c r="I780" s="132"/>
      <c r="J780" s="132"/>
      <c r="K780" s="163"/>
      <c r="L780" s="314"/>
    </row>
    <row r="781" spans="1:12" s="83" customFormat="1" ht="25.5" customHeight="1" outlineLevel="1">
      <c r="A781" s="132"/>
      <c r="B781" s="132"/>
      <c r="C781" s="132"/>
      <c r="D781" s="132"/>
      <c r="E781" s="132"/>
      <c r="F781" s="132"/>
      <c r="G781" s="132"/>
      <c r="H781" s="19"/>
      <c r="I781" s="132"/>
      <c r="J781" s="132"/>
      <c r="K781" s="163"/>
      <c r="L781" s="314"/>
    </row>
    <row r="782" spans="1:12" s="83" customFormat="1" ht="25.5" customHeight="1" outlineLevel="1">
      <c r="A782" s="132"/>
      <c r="B782" s="132"/>
      <c r="C782" s="132"/>
      <c r="D782" s="132"/>
      <c r="E782" s="132"/>
      <c r="F782" s="132"/>
      <c r="G782" s="132"/>
      <c r="H782" s="19"/>
      <c r="I782" s="132"/>
      <c r="J782" s="132"/>
      <c r="K782" s="163"/>
      <c r="L782" s="314"/>
    </row>
    <row r="783" spans="1:12" s="83" customFormat="1" ht="25.5" customHeight="1" outlineLevel="1">
      <c r="A783" s="132"/>
      <c r="B783" s="132"/>
      <c r="C783" s="132"/>
      <c r="D783" s="132"/>
      <c r="E783" s="132"/>
      <c r="F783" s="132"/>
      <c r="G783" s="132"/>
      <c r="H783" s="19"/>
      <c r="I783" s="132"/>
      <c r="J783" s="132"/>
      <c r="K783" s="163"/>
      <c r="L783" s="314"/>
    </row>
    <row r="784" spans="1:12" s="83" customFormat="1" ht="25.5" customHeight="1" outlineLevel="1">
      <c r="A784" s="132"/>
      <c r="B784" s="132"/>
      <c r="C784" s="132"/>
      <c r="D784" s="132"/>
      <c r="E784" s="132"/>
      <c r="F784" s="132"/>
      <c r="G784" s="132"/>
      <c r="H784" s="19"/>
      <c r="I784" s="132"/>
      <c r="J784" s="132"/>
      <c r="K784" s="163"/>
      <c r="L784" s="314"/>
    </row>
    <row r="785" spans="1:12" s="83" customFormat="1" ht="25.5" customHeight="1" outlineLevel="1">
      <c r="A785" s="132"/>
      <c r="B785" s="132"/>
      <c r="C785" s="132"/>
      <c r="D785" s="132"/>
      <c r="E785" s="132"/>
      <c r="F785" s="132"/>
      <c r="G785" s="132"/>
      <c r="H785" s="19"/>
      <c r="I785" s="132"/>
      <c r="J785" s="132"/>
      <c r="K785" s="163"/>
      <c r="L785" s="314"/>
    </row>
    <row r="786" spans="1:12" s="83" customFormat="1" ht="25.5" customHeight="1" outlineLevel="1">
      <c r="A786" s="132"/>
      <c r="B786" s="132"/>
      <c r="C786" s="132"/>
      <c r="D786" s="132"/>
      <c r="E786" s="132"/>
      <c r="F786" s="132"/>
      <c r="G786" s="132"/>
      <c r="H786" s="19"/>
      <c r="I786" s="132"/>
      <c r="J786" s="132"/>
      <c r="K786" s="163"/>
      <c r="L786" s="314"/>
    </row>
    <row r="787" spans="1:12" s="83" customFormat="1" ht="25.5" customHeight="1" outlineLevel="1">
      <c r="A787" s="132"/>
      <c r="B787" s="132"/>
      <c r="C787" s="132"/>
      <c r="D787" s="132"/>
      <c r="E787" s="132"/>
      <c r="F787" s="132"/>
      <c r="G787" s="132"/>
      <c r="H787" s="19"/>
      <c r="I787" s="132"/>
      <c r="J787" s="132"/>
      <c r="K787" s="163"/>
      <c r="L787" s="314"/>
    </row>
    <row r="788" spans="1:12" s="83" customFormat="1" ht="25.5" customHeight="1" outlineLevel="1">
      <c r="A788" s="132"/>
      <c r="B788" s="132"/>
      <c r="C788" s="132"/>
      <c r="D788" s="132"/>
      <c r="E788" s="132"/>
      <c r="F788" s="132"/>
      <c r="G788" s="132"/>
      <c r="H788" s="19"/>
      <c r="I788" s="132"/>
      <c r="J788" s="132"/>
      <c r="K788" s="163"/>
      <c r="L788" s="314"/>
    </row>
    <row r="789" spans="1:12" s="83" customFormat="1" ht="25.5" customHeight="1" outlineLevel="1">
      <c r="A789" s="132"/>
      <c r="B789" s="132"/>
      <c r="C789" s="132"/>
      <c r="D789" s="132"/>
      <c r="E789" s="132"/>
      <c r="F789" s="132"/>
      <c r="G789" s="132"/>
      <c r="H789" s="19"/>
      <c r="I789" s="132"/>
      <c r="J789" s="132"/>
      <c r="K789" s="163"/>
      <c r="L789" s="314"/>
    </row>
    <row r="790" spans="1:12" s="83" customFormat="1" ht="25.5" customHeight="1" outlineLevel="1">
      <c r="A790" s="132"/>
      <c r="B790" s="132"/>
      <c r="C790" s="132"/>
      <c r="D790" s="132"/>
      <c r="E790" s="132"/>
      <c r="F790" s="132"/>
      <c r="G790" s="132"/>
      <c r="H790" s="19"/>
      <c r="I790" s="132"/>
      <c r="J790" s="132"/>
      <c r="K790" s="163"/>
      <c r="L790" s="314"/>
    </row>
    <row r="791" spans="1:12" s="83" customFormat="1" ht="25.5" customHeight="1" outlineLevel="1">
      <c r="A791" s="132"/>
      <c r="B791" s="132"/>
      <c r="C791" s="132"/>
      <c r="D791" s="132"/>
      <c r="E791" s="132"/>
      <c r="F791" s="132"/>
      <c r="G791" s="132"/>
      <c r="H791" s="19"/>
      <c r="I791" s="132"/>
      <c r="J791" s="132"/>
      <c r="K791" s="163"/>
      <c r="L791" s="314"/>
    </row>
    <row r="792" spans="1:12" s="83" customFormat="1" ht="25.5" customHeight="1" outlineLevel="1">
      <c r="A792" s="132"/>
      <c r="B792" s="132"/>
      <c r="C792" s="132"/>
      <c r="D792" s="132"/>
      <c r="E792" s="132"/>
      <c r="F792" s="132"/>
      <c r="G792" s="132"/>
      <c r="H792" s="19"/>
      <c r="I792" s="132"/>
      <c r="J792" s="132"/>
      <c r="K792" s="163"/>
      <c r="L792" s="314"/>
    </row>
    <row r="793" spans="1:12" s="83" customFormat="1" ht="25.5" customHeight="1" outlineLevel="1">
      <c r="A793" s="132"/>
      <c r="B793" s="132"/>
      <c r="C793" s="132"/>
      <c r="D793" s="132"/>
      <c r="E793" s="132"/>
      <c r="F793" s="132"/>
      <c r="G793" s="132"/>
      <c r="H793" s="19"/>
      <c r="I793" s="132"/>
      <c r="J793" s="132"/>
      <c r="K793" s="163"/>
      <c r="L793" s="314"/>
    </row>
    <row r="794" spans="1:12" s="83" customFormat="1" ht="25.5" customHeight="1" outlineLevel="1">
      <c r="A794" s="132"/>
      <c r="B794" s="132"/>
      <c r="C794" s="132"/>
      <c r="D794" s="132"/>
      <c r="E794" s="132"/>
      <c r="F794" s="132"/>
      <c r="G794" s="132"/>
      <c r="H794" s="19"/>
      <c r="I794" s="132"/>
      <c r="J794" s="132"/>
      <c r="K794" s="163"/>
      <c r="L794" s="314"/>
    </row>
    <row r="795" spans="1:12" s="83" customFormat="1" ht="25.5" customHeight="1" outlineLevel="1">
      <c r="A795" s="132"/>
      <c r="B795" s="132"/>
      <c r="C795" s="132"/>
      <c r="D795" s="132"/>
      <c r="E795" s="132"/>
      <c r="F795" s="132"/>
      <c r="G795" s="132"/>
      <c r="H795" s="19"/>
      <c r="I795" s="132"/>
      <c r="J795" s="132"/>
      <c r="K795" s="163"/>
      <c r="L795" s="314"/>
    </row>
    <row r="796" spans="1:12" s="83" customFormat="1" ht="25.5" customHeight="1" outlineLevel="1">
      <c r="A796" s="132"/>
      <c r="B796" s="132"/>
      <c r="C796" s="132"/>
      <c r="D796" s="132"/>
      <c r="E796" s="132"/>
      <c r="F796" s="132"/>
      <c r="G796" s="132"/>
      <c r="H796" s="19"/>
      <c r="I796" s="132"/>
      <c r="J796" s="132"/>
      <c r="K796" s="163"/>
      <c r="L796" s="314"/>
    </row>
    <row r="797" spans="1:12" s="83" customFormat="1" ht="25.5" customHeight="1" outlineLevel="1">
      <c r="A797" s="132"/>
      <c r="B797" s="132"/>
      <c r="C797" s="132"/>
      <c r="D797" s="132"/>
      <c r="E797" s="132"/>
      <c r="F797" s="132"/>
      <c r="G797" s="132"/>
      <c r="H797" s="19"/>
      <c r="I797" s="132"/>
      <c r="J797" s="132"/>
      <c r="K797" s="163"/>
      <c r="L797" s="314"/>
    </row>
    <row r="798" spans="1:12" s="83" customFormat="1" ht="25.5" customHeight="1" outlineLevel="1">
      <c r="A798" s="132"/>
      <c r="B798" s="132"/>
      <c r="C798" s="132"/>
      <c r="D798" s="132"/>
      <c r="E798" s="132"/>
      <c r="F798" s="132"/>
      <c r="G798" s="132"/>
      <c r="H798" s="19"/>
      <c r="I798" s="132"/>
      <c r="J798" s="132"/>
      <c r="K798" s="163"/>
      <c r="L798" s="412"/>
    </row>
    <row r="799" spans="1:12" s="83" customFormat="1" ht="25.5" customHeight="1" outlineLevel="1">
      <c r="A799" s="132"/>
      <c r="B799" s="132"/>
      <c r="C799" s="132"/>
      <c r="D799" s="132"/>
      <c r="E799" s="132"/>
      <c r="F799" s="132"/>
      <c r="G799" s="132"/>
      <c r="H799" s="19"/>
      <c r="I799" s="132"/>
      <c r="J799" s="132"/>
      <c r="K799" s="163"/>
      <c r="L799" s="412"/>
    </row>
    <row r="800" spans="1:12" s="83" customFormat="1" ht="25.5" customHeight="1" outlineLevel="1">
      <c r="A800" s="319" t="s">
        <v>1201</v>
      </c>
      <c r="B800" s="132"/>
      <c r="C800" s="132"/>
      <c r="D800" s="132"/>
      <c r="E800" s="132"/>
      <c r="F800" s="132"/>
      <c r="G800" s="132"/>
      <c r="H800" s="19"/>
      <c r="I800" s="132"/>
      <c r="J800" s="132"/>
      <c r="K800" s="163"/>
      <c r="L800" s="314"/>
    </row>
    <row r="801" spans="1:12" s="114" customFormat="1" ht="25.5" customHeight="1">
      <c r="A801" s="131" t="s">
        <v>971</v>
      </c>
      <c r="C801" s="131"/>
      <c r="J801" s="460">
        <f>I802</f>
        <v>97800</v>
      </c>
      <c r="K801" s="460"/>
      <c r="L801" s="321" t="s">
        <v>509</v>
      </c>
    </row>
    <row r="802" spans="1:12" s="151" customFormat="1" ht="25.5" customHeight="1" outlineLevel="1">
      <c r="A802" s="114" t="s">
        <v>749</v>
      </c>
      <c r="C802" s="114"/>
      <c r="D802" s="114"/>
      <c r="E802" s="114"/>
      <c r="F802" s="114"/>
      <c r="G802" s="114"/>
      <c r="H802" s="114"/>
      <c r="I802" s="459">
        <f>K803</f>
        <v>97800</v>
      </c>
      <c r="J802" s="459"/>
      <c r="K802" s="111" t="s">
        <v>509</v>
      </c>
      <c r="L802" s="111"/>
    </row>
    <row r="803" spans="1:12" s="83" customFormat="1" ht="25.5" customHeight="1" outlineLevel="1">
      <c r="A803" s="132"/>
      <c r="B803" s="132"/>
      <c r="C803" s="132"/>
      <c r="D803" s="132" t="s">
        <v>801</v>
      </c>
      <c r="E803" s="314" t="s">
        <v>726</v>
      </c>
      <c r="F803" s="132"/>
      <c r="I803" s="132"/>
      <c r="J803" s="132"/>
      <c r="K803" s="163">
        <v>97800</v>
      </c>
      <c r="L803" s="5" t="s">
        <v>509</v>
      </c>
    </row>
    <row r="804" spans="1:12" s="83" customFormat="1" ht="25.5" customHeight="1" outlineLevel="1">
      <c r="A804" s="132"/>
      <c r="B804" s="132"/>
      <c r="C804" s="132"/>
      <c r="D804" s="132"/>
      <c r="E804" s="132"/>
      <c r="F804" s="132"/>
      <c r="G804" s="132"/>
      <c r="H804" s="19"/>
      <c r="I804" s="132"/>
      <c r="J804" s="132"/>
      <c r="K804" s="163"/>
      <c r="L804" s="5"/>
    </row>
    <row r="805" spans="1:12" s="83" customFormat="1" ht="25.5" customHeight="1" outlineLevel="1">
      <c r="A805" s="132"/>
      <c r="B805" s="132"/>
      <c r="C805" s="132"/>
      <c r="D805" s="132"/>
      <c r="E805" s="132"/>
      <c r="F805" s="132"/>
      <c r="G805" s="132"/>
      <c r="H805" s="19"/>
      <c r="I805" s="132"/>
      <c r="J805" s="132"/>
      <c r="K805" s="163"/>
      <c r="L805" s="314"/>
    </row>
    <row r="806" spans="1:12" s="83" customFormat="1" ht="25.5" customHeight="1" outlineLevel="1">
      <c r="A806" s="132"/>
      <c r="B806" s="132"/>
      <c r="C806" s="132"/>
      <c r="D806" s="132"/>
      <c r="E806" s="132"/>
      <c r="F806" s="132"/>
      <c r="G806" s="132"/>
      <c r="H806" s="19"/>
      <c r="I806" s="132"/>
      <c r="J806" s="132"/>
      <c r="K806" s="163"/>
      <c r="L806" s="314"/>
    </row>
    <row r="807" spans="1:12" s="83" customFormat="1" ht="25.5" customHeight="1" outlineLevel="1">
      <c r="A807" s="132"/>
      <c r="B807" s="132"/>
      <c r="C807" s="132"/>
      <c r="D807" s="132"/>
      <c r="E807" s="132"/>
      <c r="F807" s="132"/>
      <c r="G807" s="132"/>
      <c r="H807" s="19"/>
      <c r="I807" s="132"/>
      <c r="J807" s="132"/>
      <c r="K807" s="163"/>
      <c r="L807" s="314"/>
    </row>
    <row r="808" spans="1:12" s="83" customFormat="1" ht="25.5" customHeight="1" outlineLevel="1">
      <c r="A808" s="132"/>
      <c r="B808" s="132"/>
      <c r="C808" s="132"/>
      <c r="D808" s="132"/>
      <c r="E808" s="132"/>
      <c r="F808" s="132"/>
      <c r="G808" s="132"/>
      <c r="H808" s="19"/>
      <c r="I808" s="132"/>
      <c r="J808" s="132"/>
      <c r="K808" s="163"/>
      <c r="L808" s="314"/>
    </row>
    <row r="809" spans="1:12" s="83" customFormat="1" ht="25.5" customHeight="1" outlineLevel="1">
      <c r="A809" s="132"/>
      <c r="B809" s="132"/>
      <c r="C809" s="132"/>
      <c r="D809" s="132"/>
      <c r="E809" s="132"/>
      <c r="F809" s="132"/>
      <c r="G809" s="132"/>
      <c r="H809" s="19"/>
      <c r="I809" s="132"/>
      <c r="J809" s="132"/>
      <c r="K809" s="163"/>
      <c r="L809" s="314"/>
    </row>
    <row r="810" spans="1:12" s="83" customFormat="1" ht="25.5" customHeight="1" outlineLevel="1">
      <c r="A810" s="132"/>
      <c r="B810" s="132"/>
      <c r="C810" s="132"/>
      <c r="D810" s="132"/>
      <c r="E810" s="132"/>
      <c r="F810" s="132"/>
      <c r="G810" s="132"/>
      <c r="H810" s="19"/>
      <c r="I810" s="132"/>
      <c r="J810" s="132"/>
      <c r="K810" s="163"/>
      <c r="L810" s="314"/>
    </row>
    <row r="811" spans="1:12" s="83" customFormat="1" ht="25.5" customHeight="1" outlineLevel="1">
      <c r="A811" s="132"/>
      <c r="B811" s="132"/>
      <c r="C811" s="132"/>
      <c r="D811" s="132"/>
      <c r="E811" s="132"/>
      <c r="F811" s="132"/>
      <c r="G811" s="132"/>
      <c r="H811" s="19"/>
      <c r="I811" s="132"/>
      <c r="J811" s="132"/>
      <c r="K811" s="163"/>
      <c r="L811" s="314"/>
    </row>
    <row r="812" spans="1:12" s="83" customFormat="1" ht="25.5" customHeight="1" outlineLevel="1">
      <c r="A812" s="132"/>
      <c r="B812" s="132"/>
      <c r="C812" s="132"/>
      <c r="D812" s="132"/>
      <c r="E812" s="132"/>
      <c r="F812" s="132"/>
      <c r="G812" s="132"/>
      <c r="H812" s="19"/>
      <c r="I812" s="132"/>
      <c r="J812" s="132"/>
      <c r="K812" s="163"/>
      <c r="L812" s="314"/>
    </row>
    <row r="813" spans="1:12" s="83" customFormat="1" ht="25.5" customHeight="1" outlineLevel="1">
      <c r="A813" s="132"/>
      <c r="B813" s="132"/>
      <c r="C813" s="132"/>
      <c r="D813" s="132"/>
      <c r="E813" s="132"/>
      <c r="F813" s="132"/>
      <c r="G813" s="132"/>
      <c r="H813" s="19"/>
      <c r="I813" s="132"/>
      <c r="J813" s="132"/>
      <c r="K813" s="163"/>
      <c r="L813" s="314"/>
    </row>
    <row r="814" spans="1:12" s="83" customFormat="1" ht="25.5" customHeight="1" outlineLevel="1">
      <c r="A814" s="132"/>
      <c r="B814" s="132"/>
      <c r="C814" s="132"/>
      <c r="D814" s="132"/>
      <c r="E814" s="132"/>
      <c r="F814" s="132"/>
      <c r="G814" s="132"/>
      <c r="H814" s="19"/>
      <c r="I814" s="132"/>
      <c r="J814" s="132"/>
      <c r="K814" s="163"/>
      <c r="L814" s="314"/>
    </row>
    <row r="815" spans="1:12" s="83" customFormat="1" ht="25.5" customHeight="1" outlineLevel="1">
      <c r="A815" s="132"/>
      <c r="B815" s="132"/>
      <c r="C815" s="132"/>
      <c r="D815" s="132"/>
      <c r="E815" s="132"/>
      <c r="F815" s="132"/>
      <c r="G815" s="132"/>
      <c r="H815" s="19"/>
      <c r="I815" s="132"/>
      <c r="J815" s="132"/>
      <c r="K815" s="163"/>
      <c r="L815" s="314"/>
    </row>
    <row r="816" spans="1:12" s="83" customFormat="1" ht="25.5" customHeight="1" outlineLevel="1">
      <c r="A816" s="132"/>
      <c r="B816" s="132"/>
      <c r="C816" s="132"/>
      <c r="D816" s="132"/>
      <c r="E816" s="132"/>
      <c r="F816" s="132"/>
      <c r="G816" s="132"/>
      <c r="H816" s="19"/>
      <c r="I816" s="132"/>
      <c r="J816" s="132"/>
      <c r="K816" s="163"/>
      <c r="L816" s="314"/>
    </row>
    <row r="817" spans="1:12" s="83" customFormat="1" ht="25.5" customHeight="1" outlineLevel="1">
      <c r="A817" s="132"/>
      <c r="B817" s="132"/>
      <c r="C817" s="132"/>
      <c r="D817" s="132"/>
      <c r="E817" s="132"/>
      <c r="F817" s="132"/>
      <c r="G817" s="132"/>
      <c r="H817" s="19"/>
      <c r="I817" s="132"/>
      <c r="J817" s="132"/>
      <c r="K817" s="163"/>
      <c r="L817" s="314"/>
    </row>
    <row r="818" spans="1:12" s="83" customFormat="1" ht="25.5" customHeight="1" outlineLevel="1">
      <c r="A818" s="132"/>
      <c r="B818" s="132"/>
      <c r="C818" s="132"/>
      <c r="D818" s="132"/>
      <c r="E818" s="132"/>
      <c r="F818" s="132"/>
      <c r="G818" s="132"/>
      <c r="H818" s="19"/>
      <c r="I818" s="132"/>
      <c r="J818" s="132"/>
      <c r="K818" s="163"/>
      <c r="L818" s="314"/>
    </row>
    <row r="819" spans="1:12" s="83" customFormat="1" ht="25.5" customHeight="1" outlineLevel="1">
      <c r="A819" s="132"/>
      <c r="B819" s="132"/>
      <c r="C819" s="132"/>
      <c r="D819" s="132"/>
      <c r="E819" s="132"/>
      <c r="F819" s="132"/>
      <c r="G819" s="132"/>
      <c r="H819" s="19"/>
      <c r="I819" s="132"/>
      <c r="J819" s="132"/>
      <c r="K819" s="163"/>
      <c r="L819" s="314"/>
    </row>
    <row r="820" spans="1:12" s="83" customFormat="1" ht="25.5" customHeight="1" outlineLevel="1">
      <c r="A820" s="132"/>
      <c r="B820" s="132"/>
      <c r="C820" s="132"/>
      <c r="D820" s="132"/>
      <c r="E820" s="132"/>
      <c r="F820" s="132"/>
      <c r="G820" s="132"/>
      <c r="H820" s="19"/>
      <c r="I820" s="132"/>
      <c r="J820" s="132"/>
      <c r="K820" s="163"/>
      <c r="L820" s="314"/>
    </row>
    <row r="821" spans="1:12" s="83" customFormat="1" ht="25.5" customHeight="1" outlineLevel="1">
      <c r="A821" s="132"/>
      <c r="B821" s="132"/>
      <c r="C821" s="132"/>
      <c r="D821" s="132"/>
      <c r="E821" s="132"/>
      <c r="F821" s="132"/>
      <c r="G821" s="132"/>
      <c r="H821" s="19"/>
      <c r="I821" s="132"/>
      <c r="J821" s="132"/>
      <c r="K821" s="163"/>
      <c r="L821" s="314"/>
    </row>
    <row r="822" spans="1:12" s="83" customFormat="1" ht="25.5" customHeight="1" outlineLevel="1">
      <c r="A822" s="132"/>
      <c r="B822" s="132"/>
      <c r="C822" s="132"/>
      <c r="D822" s="132"/>
      <c r="E822" s="132"/>
      <c r="F822" s="132"/>
      <c r="G822" s="132"/>
      <c r="H822" s="19"/>
      <c r="I822" s="132"/>
      <c r="J822" s="132"/>
      <c r="K822" s="163"/>
      <c r="L822" s="314"/>
    </row>
    <row r="823" spans="1:12" s="83" customFormat="1" ht="25.5" customHeight="1" outlineLevel="1">
      <c r="A823" s="132"/>
      <c r="B823" s="132"/>
      <c r="C823" s="132"/>
      <c r="D823" s="132"/>
      <c r="E823" s="132"/>
      <c r="F823" s="132"/>
      <c r="G823" s="132"/>
      <c r="H823" s="19"/>
      <c r="I823" s="132"/>
      <c r="J823" s="132"/>
      <c r="K823" s="163"/>
      <c r="L823" s="314"/>
    </row>
    <row r="824" spans="1:12" s="83" customFormat="1" ht="25.5" customHeight="1" outlineLevel="1">
      <c r="A824" s="132"/>
      <c r="B824" s="132"/>
      <c r="C824" s="132"/>
      <c r="D824" s="132"/>
      <c r="E824" s="132"/>
      <c r="F824" s="132"/>
      <c r="G824" s="132"/>
      <c r="H824" s="19"/>
      <c r="I824" s="132"/>
      <c r="J824" s="132"/>
      <c r="K824" s="163"/>
      <c r="L824" s="314"/>
    </row>
    <row r="825" spans="1:12" s="83" customFormat="1" ht="25.5" customHeight="1" outlineLevel="1">
      <c r="A825" s="132"/>
      <c r="B825" s="132"/>
      <c r="C825" s="132"/>
      <c r="D825" s="132"/>
      <c r="E825" s="132"/>
      <c r="F825" s="132"/>
      <c r="G825" s="132"/>
      <c r="H825" s="19"/>
      <c r="I825" s="132"/>
      <c r="J825" s="132"/>
      <c r="K825" s="163"/>
      <c r="L825" s="314"/>
    </row>
    <row r="826" spans="1:12" s="83" customFormat="1" ht="25.5" customHeight="1" outlineLevel="1">
      <c r="A826" s="132"/>
      <c r="B826" s="132"/>
      <c r="C826" s="132"/>
      <c r="D826" s="132"/>
      <c r="E826" s="132"/>
      <c r="F826" s="132"/>
      <c r="G826" s="132"/>
      <c r="H826" s="19"/>
      <c r="I826" s="132"/>
      <c r="J826" s="132"/>
      <c r="K826" s="163"/>
      <c r="L826" s="314"/>
    </row>
    <row r="827" spans="1:12" s="83" customFormat="1" ht="25.5" customHeight="1" outlineLevel="1">
      <c r="A827" s="132"/>
      <c r="B827" s="132"/>
      <c r="C827" s="132"/>
      <c r="D827" s="132"/>
      <c r="E827" s="132"/>
      <c r="F827" s="132"/>
      <c r="G827" s="132"/>
      <c r="H827" s="19"/>
      <c r="I827" s="132"/>
      <c r="J827" s="132"/>
      <c r="K827" s="163"/>
      <c r="L827" s="314"/>
    </row>
    <row r="828" spans="1:12" s="83" customFormat="1" ht="25.5" customHeight="1" outlineLevel="1">
      <c r="A828" s="132"/>
      <c r="B828" s="132"/>
      <c r="C828" s="132"/>
      <c r="D828" s="132"/>
      <c r="E828" s="132"/>
      <c r="F828" s="132"/>
      <c r="G828" s="132"/>
      <c r="H828" s="19"/>
      <c r="I828" s="132"/>
      <c r="J828" s="132"/>
      <c r="K828" s="163"/>
      <c r="L828" s="314"/>
    </row>
    <row r="829" spans="1:12" s="83" customFormat="1" ht="25.5" customHeight="1" outlineLevel="1">
      <c r="A829" s="132"/>
      <c r="B829" s="132"/>
      <c r="C829" s="132"/>
      <c r="D829" s="132"/>
      <c r="E829" s="132"/>
      <c r="F829" s="132"/>
      <c r="G829" s="132"/>
      <c r="H829" s="19"/>
      <c r="I829" s="132"/>
      <c r="J829" s="132"/>
      <c r="K829" s="163"/>
      <c r="L829" s="314"/>
    </row>
    <row r="830" spans="1:12" s="83" customFormat="1" ht="25.5" customHeight="1" outlineLevel="1">
      <c r="A830" s="132"/>
      <c r="B830" s="132"/>
      <c r="C830" s="132"/>
      <c r="D830" s="132"/>
      <c r="E830" s="132"/>
      <c r="F830" s="132"/>
      <c r="G830" s="132"/>
      <c r="H830" s="19"/>
      <c r="I830" s="132"/>
      <c r="J830" s="132"/>
      <c r="K830" s="163"/>
      <c r="L830" s="314"/>
    </row>
    <row r="831" spans="1:12" s="83" customFormat="1" ht="25.5" customHeight="1" outlineLevel="1">
      <c r="A831" s="132"/>
      <c r="B831" s="132"/>
      <c r="C831" s="132"/>
      <c r="D831" s="132"/>
      <c r="E831" s="132"/>
      <c r="F831" s="132"/>
      <c r="G831" s="132"/>
      <c r="H831" s="19"/>
      <c r="I831" s="132"/>
      <c r="J831" s="132"/>
      <c r="K831" s="163"/>
      <c r="L831" s="314"/>
    </row>
    <row r="832" spans="1:12" s="83" customFormat="1" ht="25.5" customHeight="1" outlineLevel="1">
      <c r="A832" s="132"/>
      <c r="B832" s="132"/>
      <c r="C832" s="132"/>
      <c r="D832" s="132"/>
      <c r="E832" s="132"/>
      <c r="F832" s="132"/>
      <c r="G832" s="132"/>
      <c r="H832" s="19"/>
      <c r="I832" s="132"/>
      <c r="J832" s="132"/>
      <c r="K832" s="163"/>
      <c r="L832" s="314"/>
    </row>
    <row r="833" spans="1:12" s="83" customFormat="1" ht="25.5" customHeight="1" outlineLevel="1">
      <c r="A833" s="132"/>
      <c r="B833" s="132"/>
      <c r="C833" s="132"/>
      <c r="D833" s="132"/>
      <c r="E833" s="132"/>
      <c r="F833" s="132"/>
      <c r="G833" s="132"/>
      <c r="H833" s="19"/>
      <c r="I833" s="132"/>
      <c r="J833" s="132"/>
      <c r="K833" s="163"/>
      <c r="L833" s="314"/>
    </row>
    <row r="834" spans="1:12" s="83" customFormat="1" ht="25.5" customHeight="1" outlineLevel="1">
      <c r="A834" s="132"/>
      <c r="B834" s="132"/>
      <c r="C834" s="132"/>
      <c r="D834" s="132"/>
      <c r="E834" s="132"/>
      <c r="F834" s="132"/>
      <c r="G834" s="132"/>
      <c r="H834" s="19"/>
      <c r="I834" s="132"/>
      <c r="J834" s="132"/>
      <c r="K834" s="163"/>
      <c r="L834" s="412"/>
    </row>
    <row r="835" spans="1:12" s="83" customFormat="1" ht="25.5" customHeight="1" outlineLevel="1">
      <c r="A835" s="132"/>
      <c r="B835" s="132"/>
      <c r="C835" s="132"/>
      <c r="D835" s="132"/>
      <c r="E835" s="132"/>
      <c r="F835" s="132"/>
      <c r="G835" s="132"/>
      <c r="H835" s="19"/>
      <c r="I835" s="132"/>
      <c r="J835" s="132"/>
      <c r="K835" s="163"/>
      <c r="L835" s="412"/>
    </row>
    <row r="836" spans="1:12" s="114" customFormat="1" ht="25.5" customHeight="1">
      <c r="A836" s="131" t="s">
        <v>727</v>
      </c>
      <c r="C836" s="131"/>
      <c r="J836" s="460">
        <f>I837</f>
        <v>153900</v>
      </c>
      <c r="K836" s="460"/>
      <c r="L836" s="321" t="s">
        <v>509</v>
      </c>
    </row>
    <row r="837" spans="1:12" s="151" customFormat="1" ht="25.5" customHeight="1" outlineLevel="1">
      <c r="A837" s="114" t="s">
        <v>749</v>
      </c>
      <c r="C837" s="114"/>
      <c r="D837" s="114"/>
      <c r="E837" s="114"/>
      <c r="F837" s="114"/>
      <c r="G837" s="114"/>
      <c r="H837" s="114"/>
      <c r="I837" s="459">
        <f>K840</f>
        <v>153900</v>
      </c>
      <c r="J837" s="459"/>
      <c r="K837" s="111" t="s">
        <v>509</v>
      </c>
      <c r="L837" s="111"/>
    </row>
    <row r="838" spans="1:12" s="83" customFormat="1" ht="25.5" customHeight="1" outlineLevel="1">
      <c r="A838" s="132"/>
      <c r="B838" s="132"/>
      <c r="C838" s="132"/>
      <c r="D838" s="132" t="s">
        <v>831</v>
      </c>
      <c r="E838" s="314" t="s">
        <v>1256</v>
      </c>
      <c r="F838" s="132"/>
      <c r="I838" s="132"/>
      <c r="J838" s="132"/>
    </row>
    <row r="839" spans="1:12" ht="25.5" customHeight="1">
      <c r="E839" s="84" t="s">
        <v>1312</v>
      </c>
      <c r="L839" s="84"/>
    </row>
    <row r="840" spans="1:12" ht="25.5" customHeight="1">
      <c r="E840" s="84" t="s">
        <v>1313</v>
      </c>
      <c r="K840" s="163">
        <v>153900</v>
      </c>
      <c r="L840" s="5" t="s">
        <v>509</v>
      </c>
    </row>
    <row r="841" spans="1:12" ht="25.5" customHeight="1"/>
    <row r="842" spans="1:12" ht="25.5" customHeight="1"/>
    <row r="843" spans="1:12" ht="25.5" customHeight="1"/>
    <row r="844" spans="1:12" ht="25.5" customHeight="1"/>
    <row r="845" spans="1:12" ht="25.5" customHeight="1"/>
    <row r="846" spans="1:12" ht="25.5" customHeight="1"/>
    <row r="847" spans="1:12" ht="25.5" customHeight="1"/>
    <row r="848" spans="1:12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spans="1:12" ht="25.5" customHeight="1"/>
    <row r="866" spans="1:12" ht="25.5" customHeight="1"/>
    <row r="867" spans="1:12" ht="25.5" customHeight="1"/>
    <row r="868" spans="1:12" ht="25.5" customHeight="1"/>
    <row r="869" spans="1:12" ht="25.5" customHeight="1"/>
    <row r="870" spans="1:12" ht="25.5" customHeight="1"/>
    <row r="871" spans="1:12" ht="25.5" customHeight="1"/>
    <row r="872" spans="1:12" ht="25.5" customHeight="1">
      <c r="A872" s="319" t="s">
        <v>1201</v>
      </c>
    </row>
    <row r="873" spans="1:12" s="114" customFormat="1" ht="25.5" customHeight="1">
      <c r="A873" s="131" t="s">
        <v>972</v>
      </c>
      <c r="C873" s="131"/>
      <c r="J873" s="460">
        <f>I874</f>
        <v>100000</v>
      </c>
      <c r="K873" s="460"/>
      <c r="L873" s="321" t="s">
        <v>509</v>
      </c>
    </row>
    <row r="874" spans="1:12" s="151" customFormat="1" ht="25.5" customHeight="1" outlineLevel="1">
      <c r="A874" s="114" t="s">
        <v>749</v>
      </c>
      <c r="C874" s="114"/>
      <c r="D874" s="114"/>
      <c r="E874" s="114"/>
      <c r="F874" s="114"/>
      <c r="G874" s="114"/>
      <c r="H874" s="114"/>
      <c r="I874" s="459">
        <f>SUM(K875:K876)</f>
        <v>100000</v>
      </c>
      <c r="J874" s="459"/>
      <c r="K874" s="111" t="s">
        <v>509</v>
      </c>
      <c r="L874" s="111"/>
    </row>
    <row r="875" spans="1:12" s="83" customFormat="1" ht="25.5" customHeight="1" outlineLevel="1">
      <c r="A875" s="132"/>
      <c r="B875" s="132"/>
      <c r="C875" s="132"/>
      <c r="D875" s="132" t="s">
        <v>825</v>
      </c>
      <c r="E875" s="314" t="s">
        <v>832</v>
      </c>
      <c r="F875" s="132"/>
      <c r="I875" s="132"/>
      <c r="J875" s="132"/>
      <c r="K875" s="163">
        <v>100000</v>
      </c>
      <c r="L875" s="5" t="s">
        <v>509</v>
      </c>
    </row>
    <row r="876" spans="1:12" ht="25.5" customHeight="1"/>
    <row r="877" spans="1:12" ht="25.5" customHeight="1"/>
    <row r="878" spans="1:12" ht="25.5" customHeight="1"/>
    <row r="879" spans="1:12" ht="25.5" customHeight="1"/>
    <row r="880" spans="1:12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spans="1:12" ht="25.5" customHeight="1"/>
    <row r="898" spans="1:12" ht="25.5" customHeight="1"/>
    <row r="899" spans="1:12" ht="25.5" customHeight="1"/>
    <row r="900" spans="1:12" ht="25.5" customHeight="1"/>
    <row r="901" spans="1:12" ht="25.5" customHeight="1"/>
    <row r="902" spans="1:12" ht="25.5" customHeight="1"/>
    <row r="903" spans="1:12" ht="25.5" customHeight="1"/>
    <row r="904" spans="1:12" ht="25.5" customHeight="1"/>
    <row r="905" spans="1:12" ht="25.5" customHeight="1"/>
    <row r="906" spans="1:12" ht="25.5" customHeight="1"/>
    <row r="907" spans="1:12" ht="25.5" customHeight="1"/>
    <row r="908" spans="1:12" s="114" customFormat="1" ht="25.5" customHeight="1">
      <c r="A908" s="131" t="s">
        <v>728</v>
      </c>
      <c r="C908" s="131"/>
      <c r="J908" s="460">
        <f>SUM(I909)</f>
        <v>1025500</v>
      </c>
      <c r="K908" s="460"/>
      <c r="L908" s="321" t="s">
        <v>509</v>
      </c>
    </row>
    <row r="909" spans="1:12" s="151" customFormat="1" ht="25.5" customHeight="1" outlineLevel="1">
      <c r="A909" s="114" t="s">
        <v>746</v>
      </c>
      <c r="C909" s="114"/>
      <c r="D909" s="114"/>
      <c r="E909" s="114"/>
      <c r="F909" s="114"/>
      <c r="G909" s="114"/>
      <c r="H909" s="114"/>
      <c r="I909" s="459">
        <f>I910</f>
        <v>1025500</v>
      </c>
      <c r="J909" s="459"/>
      <c r="K909" s="111" t="s">
        <v>509</v>
      </c>
      <c r="L909" s="111"/>
    </row>
    <row r="910" spans="1:12" s="151" customFormat="1" ht="25.5" customHeight="1" outlineLevel="1">
      <c r="A910" s="86"/>
      <c r="B910" s="160" t="s">
        <v>1286</v>
      </c>
      <c r="C910" s="160"/>
      <c r="D910" s="160"/>
      <c r="E910" s="160"/>
      <c r="F910" s="160"/>
      <c r="G910" s="160"/>
      <c r="H910" s="160"/>
      <c r="I910" s="458">
        <f>SUM(I911,I913,I916)</f>
        <v>1025500</v>
      </c>
      <c r="J910" s="458"/>
      <c r="K910" s="323" t="s">
        <v>509</v>
      </c>
      <c r="L910" s="323"/>
    </row>
    <row r="911" spans="1:12" s="151" customFormat="1" ht="25.5" customHeight="1" outlineLevel="1">
      <c r="A911" s="86"/>
      <c r="C911" s="160" t="s">
        <v>966</v>
      </c>
      <c r="D911" s="160"/>
      <c r="E911" s="160"/>
      <c r="F911" s="160"/>
      <c r="G911" s="160"/>
      <c r="H911" s="160"/>
      <c r="I911" s="458">
        <v>445000</v>
      </c>
      <c r="J911" s="458"/>
      <c r="K911" s="323" t="s">
        <v>509</v>
      </c>
      <c r="L911" s="323"/>
    </row>
    <row r="912" spans="1:12" s="114" customFormat="1" ht="25.5" customHeight="1">
      <c r="A912" s="86"/>
      <c r="B912" s="86"/>
      <c r="C912" s="86"/>
      <c r="D912" s="132" t="s">
        <v>787</v>
      </c>
      <c r="E912" s="132"/>
      <c r="F912" s="132"/>
      <c r="G912" s="132"/>
      <c r="I912" s="86"/>
      <c r="J912" s="86"/>
      <c r="K912" s="159"/>
      <c r="L912" s="324"/>
    </row>
    <row r="913" spans="1:12" s="118" customFormat="1" ht="25.5" customHeight="1">
      <c r="A913" s="86"/>
      <c r="C913" s="160" t="s">
        <v>1287</v>
      </c>
      <c r="D913" s="160"/>
      <c r="E913" s="160"/>
      <c r="F913" s="160"/>
      <c r="G913" s="160"/>
      <c r="H913" s="160"/>
      <c r="I913" s="458">
        <v>100100</v>
      </c>
      <c r="J913" s="458"/>
      <c r="K913" s="323" t="s">
        <v>509</v>
      </c>
      <c r="L913" s="323"/>
    </row>
    <row r="914" spans="1:12" s="151" customFormat="1" ht="25.5" customHeight="1" outlineLevel="1">
      <c r="A914" s="86"/>
      <c r="B914" s="86"/>
      <c r="C914" s="86"/>
      <c r="D914" s="132" t="s">
        <v>789</v>
      </c>
      <c r="E914" s="132"/>
      <c r="F914" s="132"/>
      <c r="G914" s="132"/>
      <c r="I914" s="86"/>
      <c r="J914" s="86"/>
      <c r="K914" s="159"/>
      <c r="L914" s="324"/>
    </row>
    <row r="915" spans="1:12" s="151" customFormat="1" ht="25.5" customHeight="1" outlineLevel="1">
      <c r="A915" s="86"/>
      <c r="B915" s="86"/>
      <c r="C915" s="86"/>
      <c r="D915" s="132" t="s">
        <v>790</v>
      </c>
      <c r="E915" s="132"/>
      <c r="F915" s="132"/>
      <c r="G915" s="132"/>
      <c r="I915" s="86"/>
      <c r="J915" s="86"/>
      <c r="K915" s="159"/>
      <c r="L915" s="324"/>
    </row>
    <row r="916" spans="1:12" s="151" customFormat="1" ht="25.5" customHeight="1" outlineLevel="1">
      <c r="A916" s="86"/>
      <c r="C916" s="160" t="s">
        <v>968</v>
      </c>
      <c r="D916" s="160"/>
      <c r="E916" s="160"/>
      <c r="F916" s="160"/>
      <c r="G916" s="160"/>
      <c r="H916" s="160"/>
      <c r="I916" s="458">
        <v>480400</v>
      </c>
      <c r="J916" s="458"/>
      <c r="K916" s="323" t="s">
        <v>509</v>
      </c>
      <c r="L916" s="323"/>
    </row>
    <row r="917" spans="1:12" s="151" customFormat="1" ht="25.5" customHeight="1" outlineLevel="1">
      <c r="A917" s="86"/>
      <c r="B917" s="86"/>
      <c r="C917" s="86"/>
      <c r="D917" s="132" t="s">
        <v>917</v>
      </c>
      <c r="E917" s="132"/>
      <c r="F917" s="132"/>
      <c r="G917" s="132"/>
      <c r="I917" s="86"/>
      <c r="J917" s="86"/>
      <c r="K917" s="159"/>
      <c r="L917" s="324"/>
    </row>
    <row r="918" spans="1:12" s="151" customFormat="1" ht="25.5" customHeight="1" outlineLevel="1">
      <c r="A918" s="86"/>
      <c r="B918" s="86"/>
      <c r="C918" s="86"/>
      <c r="D918" s="132" t="s">
        <v>1205</v>
      </c>
      <c r="E918" s="132"/>
      <c r="F918" s="132"/>
      <c r="G918" s="132"/>
      <c r="I918" s="86"/>
      <c r="J918" s="86"/>
      <c r="K918" s="159"/>
      <c r="L918" s="324"/>
    </row>
    <row r="919" spans="1:12" s="151" customFormat="1" ht="25.5" customHeight="1" outlineLevel="1">
      <c r="A919" s="86"/>
      <c r="B919" s="86"/>
      <c r="C919" s="86"/>
      <c r="D919" s="132"/>
      <c r="E919" s="132"/>
      <c r="F919" s="132"/>
      <c r="G919" s="132"/>
      <c r="I919" s="86"/>
      <c r="J919" s="86"/>
      <c r="K919" s="159"/>
      <c r="L919" s="324"/>
    </row>
    <row r="920" spans="1:12" ht="25.5" customHeight="1"/>
    <row r="921" spans="1:12" ht="25.5" customHeight="1"/>
    <row r="922" spans="1:12" ht="25.5" customHeight="1"/>
    <row r="923" spans="1:12" ht="25.5" customHeight="1"/>
    <row r="924" spans="1:12" ht="25.5" customHeight="1"/>
    <row r="925" spans="1:12" ht="25.5" customHeight="1"/>
    <row r="926" spans="1:12" ht="25.5" customHeight="1"/>
    <row r="927" spans="1:12" ht="25.5" customHeight="1"/>
    <row r="928" spans="1:12" ht="25.5" customHeight="1"/>
    <row r="929" spans="1:12" ht="25.5" customHeight="1"/>
    <row r="930" spans="1:12" ht="25.5" customHeight="1"/>
    <row r="931" spans="1:12" ht="25.5" customHeight="1"/>
    <row r="932" spans="1:12" ht="25.5" customHeight="1"/>
    <row r="933" spans="1:12" ht="25.5" customHeight="1"/>
    <row r="934" spans="1:12" ht="25.5" customHeight="1"/>
    <row r="935" spans="1:12" ht="25.5" customHeight="1"/>
    <row r="936" spans="1:12" ht="25.5" customHeight="1"/>
    <row r="937" spans="1:12" ht="25.5" customHeight="1"/>
    <row r="938" spans="1:12" ht="25.5" customHeight="1"/>
    <row r="939" spans="1:12" ht="25.5" customHeight="1"/>
    <row r="940" spans="1:12" ht="25.5" customHeight="1"/>
    <row r="941" spans="1:12" ht="25.5" customHeight="1"/>
    <row r="942" spans="1:12" ht="25.5" customHeight="1"/>
    <row r="943" spans="1:12" ht="25.5" customHeight="1"/>
    <row r="944" spans="1:12" s="114" customFormat="1" ht="25.5" customHeight="1">
      <c r="A944" s="131" t="s">
        <v>729</v>
      </c>
      <c r="C944" s="131"/>
      <c r="J944" s="460">
        <f>SUM(I945,I960,I1047,I1055)</f>
        <v>87796700</v>
      </c>
      <c r="K944" s="460"/>
      <c r="L944" s="321" t="s">
        <v>509</v>
      </c>
    </row>
    <row r="945" spans="1:12" s="151" customFormat="1" ht="25.5" customHeight="1" outlineLevel="1">
      <c r="A945" s="114" t="s">
        <v>785</v>
      </c>
      <c r="C945" s="114"/>
      <c r="D945" s="114"/>
      <c r="E945" s="114"/>
      <c r="F945" s="114"/>
      <c r="G945" s="114"/>
      <c r="H945" s="114"/>
      <c r="I945" s="459">
        <f>SUM(I946,I957)</f>
        <v>29043800</v>
      </c>
      <c r="J945" s="459"/>
      <c r="K945" s="111" t="s">
        <v>509</v>
      </c>
      <c r="L945" s="111"/>
    </row>
    <row r="946" spans="1:12" s="151" customFormat="1" ht="25.5" customHeight="1" outlineLevel="1">
      <c r="A946" s="86"/>
      <c r="B946" s="160" t="s">
        <v>1285</v>
      </c>
      <c r="C946" s="160"/>
      <c r="D946" s="160"/>
      <c r="E946" s="160"/>
      <c r="F946" s="160"/>
      <c r="G946" s="160"/>
      <c r="H946" s="160"/>
      <c r="I946" s="458">
        <f>SUM(I947,I949,I953)</f>
        <v>24676600</v>
      </c>
      <c r="J946" s="458"/>
      <c r="K946" s="323" t="s">
        <v>509</v>
      </c>
      <c r="L946" s="323"/>
    </row>
    <row r="947" spans="1:12" s="151" customFormat="1" ht="25.5" customHeight="1" outlineLevel="1">
      <c r="A947" s="86"/>
      <c r="C947" s="160" t="s">
        <v>786</v>
      </c>
      <c r="D947" s="160"/>
      <c r="E947" s="160"/>
      <c r="F947" s="160"/>
      <c r="G947" s="160"/>
      <c r="H947" s="160"/>
      <c r="I947" s="458">
        <v>4000000</v>
      </c>
      <c r="J947" s="458"/>
      <c r="K947" s="323" t="s">
        <v>509</v>
      </c>
      <c r="L947" s="323"/>
    </row>
    <row r="948" spans="1:12" s="114" customFormat="1" ht="25.5" customHeight="1">
      <c r="A948" s="86"/>
      <c r="B948" s="86"/>
      <c r="C948" s="86"/>
      <c r="D948" s="162" t="s">
        <v>833</v>
      </c>
      <c r="E948" s="162"/>
      <c r="F948" s="162"/>
      <c r="G948" s="132"/>
      <c r="I948" s="86"/>
      <c r="J948" s="86"/>
      <c r="K948" s="159"/>
      <c r="L948" s="324"/>
    </row>
    <row r="949" spans="1:12" s="118" customFormat="1" ht="25.5" customHeight="1">
      <c r="A949" s="86"/>
      <c r="C949" s="160" t="s">
        <v>788</v>
      </c>
      <c r="D949" s="160"/>
      <c r="E949" s="160"/>
      <c r="F949" s="160"/>
      <c r="G949" s="160"/>
      <c r="H949" s="160"/>
      <c r="I949" s="458">
        <v>19944300</v>
      </c>
      <c r="J949" s="458"/>
      <c r="K949" s="323" t="s">
        <v>509</v>
      </c>
      <c r="L949" s="323"/>
    </row>
    <row r="950" spans="1:12" s="151" customFormat="1" ht="25.5" customHeight="1" outlineLevel="1">
      <c r="A950" s="86"/>
      <c r="B950" s="86"/>
      <c r="C950" s="86"/>
      <c r="D950" s="132" t="s">
        <v>973</v>
      </c>
      <c r="E950" s="132"/>
      <c r="F950" s="132"/>
      <c r="G950" s="132"/>
      <c r="I950" s="86"/>
      <c r="J950" s="86"/>
      <c r="K950" s="163"/>
      <c r="L950" s="5"/>
    </row>
    <row r="951" spans="1:12" s="151" customFormat="1" ht="25.5" customHeight="1" outlineLevel="1">
      <c r="A951" s="86"/>
      <c r="B951" s="86"/>
      <c r="C951" s="86"/>
      <c r="D951" s="132" t="s">
        <v>974</v>
      </c>
      <c r="E951" s="132"/>
      <c r="F951" s="132"/>
      <c r="G951" s="132"/>
      <c r="H951" s="162"/>
      <c r="I951" s="86"/>
      <c r="J951" s="86"/>
      <c r="K951" s="163"/>
      <c r="L951" s="5"/>
    </row>
    <row r="952" spans="1:12" s="151" customFormat="1" ht="25.5" customHeight="1" outlineLevel="1">
      <c r="A952" s="86"/>
      <c r="B952" s="86"/>
      <c r="C952" s="86"/>
      <c r="D952" s="132" t="s">
        <v>975</v>
      </c>
      <c r="E952" s="132"/>
      <c r="F952" s="132"/>
      <c r="G952" s="132"/>
      <c r="I952" s="86"/>
      <c r="J952" s="86"/>
      <c r="K952" s="163"/>
      <c r="L952" s="5"/>
    </row>
    <row r="953" spans="1:12" s="151" customFormat="1" ht="25.5" customHeight="1" outlineLevel="1">
      <c r="A953" s="86"/>
      <c r="C953" s="160" t="s">
        <v>899</v>
      </c>
      <c r="D953" s="160"/>
      <c r="E953" s="160"/>
      <c r="F953" s="160"/>
      <c r="G953" s="160"/>
      <c r="H953" s="160"/>
      <c r="I953" s="458">
        <v>732300</v>
      </c>
      <c r="J953" s="458"/>
      <c r="K953" s="323" t="s">
        <v>509</v>
      </c>
      <c r="L953" s="323"/>
    </row>
    <row r="954" spans="1:12" s="151" customFormat="1" ht="25.5" customHeight="1" outlineLevel="1">
      <c r="A954" s="86"/>
      <c r="B954" s="86"/>
      <c r="C954" s="86"/>
      <c r="D954" s="132" t="s">
        <v>1314</v>
      </c>
      <c r="E954" s="132"/>
      <c r="F954" s="132"/>
      <c r="G954" s="132"/>
      <c r="I954" s="86"/>
      <c r="J954" s="86"/>
      <c r="K954" s="159"/>
      <c r="L954" s="324"/>
    </row>
    <row r="955" spans="1:12" s="151" customFormat="1" ht="25.5" customHeight="1" outlineLevel="1">
      <c r="A955" s="86"/>
      <c r="B955" s="86"/>
      <c r="C955" s="86"/>
      <c r="D955" s="132" t="s">
        <v>1206</v>
      </c>
      <c r="E955" s="132"/>
      <c r="F955" s="132"/>
      <c r="G955" s="132"/>
      <c r="I955" s="86"/>
      <c r="J955" s="86"/>
      <c r="K955" s="159"/>
      <c r="L955" s="324"/>
    </row>
    <row r="956" spans="1:12" s="151" customFormat="1" ht="25.5" customHeight="1" outlineLevel="1">
      <c r="A956" s="86"/>
      <c r="B956" s="86"/>
      <c r="C956" s="86"/>
      <c r="D956" s="132" t="s">
        <v>1207</v>
      </c>
      <c r="E956" s="132"/>
      <c r="F956" s="132"/>
      <c r="G956" s="132"/>
      <c r="H956" s="162"/>
      <c r="I956" s="86"/>
      <c r="J956" s="86"/>
      <c r="K956" s="159"/>
      <c r="L956" s="324"/>
    </row>
    <row r="957" spans="1:12" s="151" customFormat="1" ht="25.5" customHeight="1" outlineLevel="1">
      <c r="A957" s="86"/>
      <c r="B957" s="160" t="s">
        <v>791</v>
      </c>
      <c r="C957" s="160"/>
      <c r="D957" s="160"/>
      <c r="E957" s="160"/>
      <c r="F957" s="160"/>
      <c r="G957" s="160"/>
      <c r="H957" s="160"/>
      <c r="I957" s="458">
        <v>4367200</v>
      </c>
      <c r="J957" s="458"/>
      <c r="K957" s="323" t="s">
        <v>509</v>
      </c>
      <c r="L957" s="323"/>
    </row>
    <row r="958" spans="1:12" s="151" customFormat="1" ht="25.5" customHeight="1" outlineLevel="1">
      <c r="A958" s="86"/>
      <c r="B958" s="86"/>
      <c r="C958" s="86"/>
      <c r="D958" s="132" t="s">
        <v>977</v>
      </c>
      <c r="E958" s="132"/>
      <c r="F958" s="132"/>
      <c r="G958" s="132"/>
      <c r="I958" s="86"/>
      <c r="J958" s="86"/>
      <c r="K958" s="159"/>
      <c r="L958" s="324"/>
    </row>
    <row r="959" spans="1:12" s="151" customFormat="1" ht="25.5" customHeight="1" outlineLevel="1">
      <c r="A959" s="86"/>
      <c r="B959" s="86"/>
      <c r="C959" s="86"/>
      <c r="D959" s="132"/>
      <c r="E959" s="132"/>
      <c r="F959" s="132"/>
      <c r="G959" s="132"/>
      <c r="H959" s="162"/>
      <c r="I959" s="86"/>
      <c r="J959" s="86"/>
      <c r="K959" s="159"/>
      <c r="L959" s="324"/>
    </row>
    <row r="960" spans="1:12" s="151" customFormat="1" ht="25.5" customHeight="1" outlineLevel="1">
      <c r="A960" s="114" t="s">
        <v>793</v>
      </c>
      <c r="C960" s="114"/>
      <c r="D960" s="114"/>
      <c r="E960" s="114"/>
      <c r="F960" s="114"/>
      <c r="G960" s="114"/>
      <c r="H960" s="114"/>
      <c r="I960" s="459">
        <f>SUM(I962)</f>
        <v>4368600</v>
      </c>
      <c r="J960" s="459"/>
      <c r="K960" s="111" t="s">
        <v>509</v>
      </c>
      <c r="L960" s="111"/>
    </row>
    <row r="961" spans="1:12" s="151" customFormat="1" ht="25.5" customHeight="1" outlineLevel="1">
      <c r="B961" s="160" t="s">
        <v>902</v>
      </c>
      <c r="C961" s="160"/>
      <c r="D961" s="160"/>
      <c r="E961" s="160"/>
      <c r="F961" s="160"/>
      <c r="G961" s="160"/>
      <c r="H961" s="160"/>
      <c r="I961" s="458">
        <f>I962</f>
        <v>4368600</v>
      </c>
      <c r="J961" s="458"/>
      <c r="K961" s="323" t="s">
        <v>509</v>
      </c>
      <c r="L961" s="323"/>
    </row>
    <row r="962" spans="1:12" s="151" customFormat="1" ht="25.5" customHeight="1" outlineLevel="1">
      <c r="A962" s="86"/>
      <c r="B962" s="160" t="s">
        <v>926</v>
      </c>
      <c r="D962" s="160"/>
      <c r="E962" s="160"/>
      <c r="F962" s="160"/>
      <c r="G962" s="160"/>
      <c r="H962" s="160"/>
      <c r="I962" s="458">
        <f>SUM(K963:K1022)</f>
        <v>4368600</v>
      </c>
      <c r="J962" s="458"/>
      <c r="K962" s="323" t="s">
        <v>509</v>
      </c>
      <c r="L962" s="323"/>
    </row>
    <row r="963" spans="1:12" s="83" customFormat="1" ht="25.5" customHeight="1" outlineLevel="1">
      <c r="A963" s="132"/>
      <c r="B963" s="132"/>
      <c r="C963" s="132"/>
      <c r="D963" s="132" t="s">
        <v>834</v>
      </c>
      <c r="E963" s="314" t="s">
        <v>1023</v>
      </c>
      <c r="F963" s="314"/>
      <c r="I963" s="132"/>
      <c r="J963" s="132"/>
      <c r="K963" s="163">
        <v>1928400</v>
      </c>
      <c r="L963" s="5" t="s">
        <v>509</v>
      </c>
    </row>
    <row r="964" spans="1:12" s="132" customFormat="1" ht="25.5" customHeight="1" outlineLevel="1">
      <c r="F964" s="314" t="s">
        <v>928</v>
      </c>
      <c r="G964" s="335" t="s">
        <v>1006</v>
      </c>
      <c r="H964" s="314"/>
      <c r="K964" s="163"/>
      <c r="L964" s="314"/>
    </row>
    <row r="965" spans="1:12" s="132" customFormat="1" ht="25.5" customHeight="1" outlineLevel="1">
      <c r="E965" s="314"/>
      <c r="F965" s="314"/>
      <c r="G965" s="335" t="s">
        <v>936</v>
      </c>
      <c r="H965" s="314" t="s">
        <v>1007</v>
      </c>
      <c r="K965" s="163"/>
      <c r="L965" s="314"/>
    </row>
    <row r="966" spans="1:12" s="132" customFormat="1" ht="25.5" customHeight="1" outlineLevel="1">
      <c r="E966" s="314"/>
      <c r="F966" s="314"/>
      <c r="G966" s="335" t="s">
        <v>928</v>
      </c>
      <c r="H966" s="314" t="s">
        <v>1017</v>
      </c>
      <c r="K966" s="163"/>
      <c r="L966" s="314"/>
    </row>
    <row r="967" spans="1:12" s="132" customFormat="1" ht="25.5" customHeight="1" outlineLevel="1">
      <c r="E967" s="314"/>
      <c r="F967" s="314"/>
      <c r="G967" s="335"/>
      <c r="H967" s="314" t="s">
        <v>1018</v>
      </c>
      <c r="K967" s="163"/>
      <c r="L967" s="314"/>
    </row>
    <row r="968" spans="1:12" s="132" customFormat="1" ht="25.5" customHeight="1" outlineLevel="1">
      <c r="E968" s="314"/>
      <c r="F968" s="314"/>
      <c r="G968" s="335" t="s">
        <v>928</v>
      </c>
      <c r="H968" s="314" t="s">
        <v>1008</v>
      </c>
      <c r="K968" s="163"/>
      <c r="L968" s="314"/>
    </row>
    <row r="969" spans="1:12" s="132" customFormat="1" ht="25.5" customHeight="1" outlineLevel="1">
      <c r="E969" s="314"/>
      <c r="F969" s="314"/>
      <c r="G969" s="335" t="s">
        <v>936</v>
      </c>
      <c r="H969" s="314" t="s">
        <v>1344</v>
      </c>
      <c r="K969" s="163"/>
      <c r="L969" s="314"/>
    </row>
    <row r="970" spans="1:12" s="132" customFormat="1" ht="25.5" customHeight="1" outlineLevel="1">
      <c r="E970" s="412"/>
      <c r="F970" s="412"/>
      <c r="G970" s="335"/>
      <c r="H970" s="412" t="s">
        <v>1345</v>
      </c>
      <c r="K970" s="163"/>
      <c r="L970" s="412"/>
    </row>
    <row r="971" spans="1:12" s="132" customFormat="1" ht="25.5" customHeight="1" outlineLevel="1">
      <c r="F971" s="314" t="s">
        <v>936</v>
      </c>
      <c r="G971" s="335" t="s">
        <v>1009</v>
      </c>
      <c r="H971" s="314"/>
      <c r="K971" s="163"/>
      <c r="L971" s="314"/>
    </row>
    <row r="972" spans="1:12" s="132" customFormat="1" ht="25.5" customHeight="1" outlineLevel="1">
      <c r="E972" s="314" t="s">
        <v>976</v>
      </c>
      <c r="F972" s="314"/>
      <c r="G972" s="335" t="s">
        <v>928</v>
      </c>
      <c r="H972" s="314" t="s">
        <v>1010</v>
      </c>
      <c r="K972" s="163"/>
      <c r="L972" s="314"/>
    </row>
    <row r="973" spans="1:12" s="132" customFormat="1" ht="25.5" customHeight="1" outlineLevel="1">
      <c r="E973" s="314"/>
      <c r="F973" s="314"/>
      <c r="G973" s="335" t="s">
        <v>936</v>
      </c>
      <c r="H973" s="314" t="s">
        <v>1320</v>
      </c>
      <c r="K973" s="163"/>
      <c r="L973" s="314"/>
    </row>
    <row r="974" spans="1:12" s="132" customFormat="1" ht="25.5" customHeight="1" outlineLevel="1">
      <c r="E974" s="314"/>
      <c r="F974" s="314"/>
      <c r="G974" s="335"/>
      <c r="H974" s="314" t="s">
        <v>1019</v>
      </c>
      <c r="K974" s="163"/>
      <c r="L974" s="314"/>
    </row>
    <row r="975" spans="1:12" s="132" customFormat="1" ht="25.5" customHeight="1" outlineLevel="1">
      <c r="E975" s="314" t="s">
        <v>976</v>
      </c>
      <c r="F975" s="314"/>
      <c r="G975" s="335" t="s">
        <v>936</v>
      </c>
      <c r="H975" s="314" t="s">
        <v>1321</v>
      </c>
      <c r="K975" s="163"/>
      <c r="L975" s="314"/>
    </row>
    <row r="976" spans="1:12" s="132" customFormat="1" ht="25.5" customHeight="1" outlineLevel="1">
      <c r="E976" s="314"/>
      <c r="F976" s="314"/>
      <c r="G976" s="335"/>
      <c r="H976" s="314" t="s">
        <v>1020</v>
      </c>
      <c r="K976" s="163"/>
      <c r="L976" s="314"/>
    </row>
    <row r="977" spans="5:12" s="132" customFormat="1" ht="25.5" customHeight="1" outlineLevel="1">
      <c r="E977" s="412"/>
      <c r="F977" s="412"/>
      <c r="G977" s="335"/>
      <c r="H977" s="412"/>
      <c r="K977" s="163"/>
      <c r="L977" s="412"/>
    </row>
    <row r="978" spans="5:12" s="132" customFormat="1" ht="25.5" customHeight="1" outlineLevel="1">
      <c r="E978" s="412"/>
      <c r="F978" s="412"/>
      <c r="G978" s="335"/>
      <c r="H978" s="412"/>
      <c r="K978" s="163"/>
      <c r="L978" s="412"/>
    </row>
    <row r="979" spans="5:12" s="132" customFormat="1" ht="25.5" customHeight="1" outlineLevel="1">
      <c r="E979" s="412"/>
      <c r="F979" s="412"/>
      <c r="G979" s="335"/>
      <c r="H979" s="412"/>
      <c r="K979" s="163"/>
      <c r="L979" s="412"/>
    </row>
    <row r="980" spans="5:12" s="132" customFormat="1" ht="25.5" customHeight="1" outlineLevel="1">
      <c r="E980" s="314"/>
      <c r="F980" s="314"/>
      <c r="G980" s="335" t="s">
        <v>936</v>
      </c>
      <c r="H980" s="314" t="s">
        <v>1011</v>
      </c>
      <c r="K980" s="163"/>
      <c r="L980" s="314"/>
    </row>
    <row r="981" spans="5:12" s="132" customFormat="1" ht="25.5" customHeight="1" outlineLevel="1">
      <c r="E981" s="314"/>
      <c r="F981" s="314"/>
      <c r="G981" s="335"/>
      <c r="H981" s="314" t="s">
        <v>1258</v>
      </c>
      <c r="K981" s="163"/>
      <c r="L981" s="314"/>
    </row>
    <row r="982" spans="5:12" s="132" customFormat="1" ht="25.5" customHeight="1" outlineLevel="1">
      <c r="E982" s="381"/>
      <c r="F982" s="381"/>
      <c r="G982" s="335"/>
      <c r="H982" s="381" t="s">
        <v>1257</v>
      </c>
      <c r="K982" s="163"/>
      <c r="L982" s="381"/>
    </row>
    <row r="983" spans="5:12" s="132" customFormat="1" ht="25.5" customHeight="1" outlineLevel="1">
      <c r="F983" s="314" t="s">
        <v>936</v>
      </c>
      <c r="G983" s="335" t="s">
        <v>1012</v>
      </c>
      <c r="H983" s="314"/>
      <c r="K983" s="163"/>
      <c r="L983" s="314"/>
    </row>
    <row r="984" spans="5:12" s="132" customFormat="1" ht="25.5" customHeight="1" outlineLevel="1">
      <c r="E984" s="314" t="s">
        <v>976</v>
      </c>
      <c r="F984" s="314"/>
      <c r="G984" s="335" t="s">
        <v>928</v>
      </c>
      <c r="H984" s="314" t="s">
        <v>1013</v>
      </c>
      <c r="K984" s="163"/>
      <c r="L984" s="314"/>
    </row>
    <row r="985" spans="5:12" s="132" customFormat="1" ht="25.5" customHeight="1" outlineLevel="1">
      <c r="E985" s="314"/>
      <c r="F985" s="314"/>
      <c r="G985" s="335" t="s">
        <v>936</v>
      </c>
      <c r="H985" s="314" t="s">
        <v>1320</v>
      </c>
      <c r="K985" s="163"/>
      <c r="L985" s="314"/>
    </row>
    <row r="986" spans="5:12" s="132" customFormat="1" ht="25.5" customHeight="1" outlineLevel="1">
      <c r="E986" s="314"/>
      <c r="F986" s="314"/>
      <c r="G986" s="335"/>
      <c r="H986" s="314" t="s">
        <v>1021</v>
      </c>
      <c r="K986" s="163"/>
      <c r="L986" s="314"/>
    </row>
    <row r="987" spans="5:12" s="132" customFormat="1" ht="25.5" customHeight="1" outlineLevel="1">
      <c r="E987" s="314" t="s">
        <v>976</v>
      </c>
      <c r="F987" s="314"/>
      <c r="G987" s="335" t="s">
        <v>936</v>
      </c>
      <c r="H987" s="314" t="s">
        <v>1321</v>
      </c>
      <c r="K987" s="163"/>
      <c r="L987" s="314"/>
    </row>
    <row r="988" spans="5:12" s="132" customFormat="1" ht="25.5" customHeight="1" outlineLevel="1">
      <c r="E988" s="314"/>
      <c r="F988" s="314"/>
      <c r="G988" s="335"/>
      <c r="H988" s="314" t="s">
        <v>1022</v>
      </c>
      <c r="K988" s="163"/>
      <c r="L988" s="314"/>
    </row>
    <row r="989" spans="5:12" s="132" customFormat="1" ht="25.5" customHeight="1" outlineLevel="1">
      <c r="E989" s="314"/>
      <c r="F989" s="314"/>
      <c r="G989" s="335" t="s">
        <v>936</v>
      </c>
      <c r="H989" s="314" t="s">
        <v>1011</v>
      </c>
      <c r="K989" s="163"/>
      <c r="L989" s="314"/>
    </row>
    <row r="990" spans="5:12" s="132" customFormat="1" ht="25.5" customHeight="1" outlineLevel="1">
      <c r="E990" s="314"/>
      <c r="F990" s="314"/>
      <c r="G990" s="335"/>
      <c r="H990" s="314" t="s">
        <v>1258</v>
      </c>
      <c r="K990" s="163"/>
      <c r="L990" s="314"/>
    </row>
    <row r="991" spans="5:12" s="132" customFormat="1" ht="25.5" customHeight="1" outlineLevel="1">
      <c r="E991" s="381"/>
      <c r="F991" s="381"/>
      <c r="G991" s="335"/>
      <c r="H991" s="381" t="s">
        <v>1259</v>
      </c>
      <c r="K991" s="163"/>
      <c r="L991" s="381"/>
    </row>
    <row r="992" spans="5:12" s="132" customFormat="1" ht="25.5" customHeight="1" outlineLevel="1">
      <c r="E992" s="84"/>
      <c r="F992" s="84"/>
      <c r="G992" s="109" t="s">
        <v>928</v>
      </c>
      <c r="H992" s="109" t="s">
        <v>1014</v>
      </c>
      <c r="K992" s="163"/>
      <c r="L992" s="314"/>
    </row>
    <row r="993" spans="1:12" s="132" customFormat="1" ht="25.5" customHeight="1" outlineLevel="1">
      <c r="E993" s="84"/>
      <c r="F993" s="84"/>
      <c r="G993" s="84" t="s">
        <v>936</v>
      </c>
      <c r="H993" s="109" t="s">
        <v>1017</v>
      </c>
      <c r="K993" s="163"/>
      <c r="L993" s="314"/>
    </row>
    <row r="994" spans="1:12" s="132" customFormat="1" ht="25.5" customHeight="1" outlineLevel="1">
      <c r="E994" s="84"/>
      <c r="F994" s="84"/>
      <c r="G994" s="84"/>
      <c r="H994" s="109" t="s">
        <v>1260</v>
      </c>
      <c r="K994" s="163"/>
      <c r="L994" s="381"/>
    </row>
    <row r="995" spans="1:12" s="132" customFormat="1" ht="25.5" customHeight="1" outlineLevel="1">
      <c r="E995" s="84"/>
      <c r="F995" s="84"/>
      <c r="G995" s="84" t="s">
        <v>936</v>
      </c>
      <c r="H995" s="109" t="s">
        <v>1015</v>
      </c>
      <c r="K995" s="163"/>
      <c r="L995" s="314"/>
    </row>
    <row r="996" spans="1:12" s="132" customFormat="1" ht="25.5" customHeight="1" outlineLevel="1">
      <c r="E996" s="84"/>
      <c r="F996" s="84"/>
      <c r="G996" s="84" t="s">
        <v>928</v>
      </c>
      <c r="H996" s="109" t="s">
        <v>1016</v>
      </c>
      <c r="K996" s="163"/>
      <c r="L996" s="314"/>
    </row>
    <row r="997" spans="1:12" s="83" customFormat="1" outlineLevel="1">
      <c r="A997" s="132"/>
      <c r="B997" s="132"/>
      <c r="C997" s="132"/>
      <c r="D997" s="132" t="s">
        <v>835</v>
      </c>
      <c r="E997" s="314" t="s">
        <v>1024</v>
      </c>
      <c r="F997" s="314"/>
      <c r="H997" s="132"/>
      <c r="I997" s="132"/>
      <c r="J997" s="132"/>
      <c r="K997" s="163">
        <v>695300</v>
      </c>
      <c r="L997" s="314" t="s">
        <v>509</v>
      </c>
    </row>
    <row r="998" spans="1:12" s="132" customFormat="1" outlineLevel="1">
      <c r="F998" s="314" t="s">
        <v>928</v>
      </c>
      <c r="G998" s="335" t="s">
        <v>1025</v>
      </c>
      <c r="H998" s="314"/>
      <c r="K998" s="163"/>
      <c r="L998" s="314"/>
    </row>
    <row r="999" spans="1:12" s="132" customFormat="1" outlineLevel="1">
      <c r="G999" s="335" t="s">
        <v>936</v>
      </c>
      <c r="H999" s="314" t="s">
        <v>1026</v>
      </c>
      <c r="K999" s="163"/>
      <c r="L999" s="314"/>
    </row>
    <row r="1000" spans="1:12" s="132" customFormat="1" outlineLevel="1">
      <c r="G1000" s="335" t="s">
        <v>928</v>
      </c>
      <c r="H1000" s="314" t="s">
        <v>1261</v>
      </c>
      <c r="K1000" s="163"/>
      <c r="L1000" s="314"/>
    </row>
    <row r="1001" spans="1:12" s="132" customFormat="1" outlineLevel="1">
      <c r="G1001" s="335"/>
      <c r="H1001" s="381" t="s">
        <v>1262</v>
      </c>
      <c r="K1001" s="163"/>
      <c r="L1001" s="381"/>
    </row>
    <row r="1002" spans="1:12" s="132" customFormat="1" outlineLevel="1">
      <c r="G1002" s="335" t="s">
        <v>928</v>
      </c>
      <c r="H1002" s="314" t="s">
        <v>1030</v>
      </c>
      <c r="K1002" s="163"/>
      <c r="L1002" s="314"/>
    </row>
    <row r="1003" spans="1:12" s="132" customFormat="1" outlineLevel="1">
      <c r="G1003" s="335"/>
      <c r="H1003" s="314" t="s">
        <v>1031</v>
      </c>
      <c r="K1003" s="163"/>
      <c r="L1003" s="314"/>
    </row>
    <row r="1004" spans="1:12" s="132" customFormat="1" outlineLevel="1">
      <c r="G1004" s="335" t="s">
        <v>936</v>
      </c>
      <c r="H1004" s="314" t="s">
        <v>1263</v>
      </c>
      <c r="K1004" s="163"/>
      <c r="L1004" s="314"/>
    </row>
    <row r="1005" spans="1:12" s="132" customFormat="1" outlineLevel="1">
      <c r="G1005" s="335"/>
      <c r="H1005" s="381" t="s">
        <v>1264</v>
      </c>
      <c r="K1005" s="163"/>
      <c r="L1005" s="381"/>
    </row>
    <row r="1006" spans="1:12" s="132" customFormat="1" outlineLevel="1">
      <c r="G1006" s="335" t="s">
        <v>936</v>
      </c>
      <c r="H1006" s="109" t="s">
        <v>1027</v>
      </c>
      <c r="K1006" s="163"/>
      <c r="L1006" s="314"/>
    </row>
    <row r="1007" spans="1:12" s="132" customFormat="1" outlineLevel="1">
      <c r="F1007" s="132" t="s">
        <v>936</v>
      </c>
      <c r="G1007" s="314" t="s">
        <v>1032</v>
      </c>
      <c r="H1007" s="335"/>
      <c r="K1007" s="163"/>
      <c r="L1007" s="314"/>
    </row>
    <row r="1008" spans="1:12" s="132" customFormat="1" outlineLevel="1">
      <c r="G1008" s="314" t="s">
        <v>1033</v>
      </c>
      <c r="H1008" s="335"/>
      <c r="K1008" s="163"/>
      <c r="L1008" s="314"/>
    </row>
    <row r="1009" spans="4:12" s="132" customFormat="1" outlineLevel="1">
      <c r="G1009" s="314" t="s">
        <v>928</v>
      </c>
      <c r="H1009" s="109" t="s">
        <v>1028</v>
      </c>
      <c r="K1009" s="163"/>
      <c r="L1009" s="314"/>
    </row>
    <row r="1010" spans="4:12" s="132" customFormat="1" outlineLevel="1">
      <c r="E1010" s="84"/>
      <c r="F1010" s="84"/>
      <c r="G1010" s="84" t="s">
        <v>936</v>
      </c>
      <c r="H1010" s="109" t="s">
        <v>1034</v>
      </c>
      <c r="K1010" s="163"/>
      <c r="L1010" s="314"/>
    </row>
    <row r="1011" spans="4:12" s="132" customFormat="1" outlineLevel="1">
      <c r="E1011" s="84"/>
      <c r="F1011" s="84"/>
      <c r="G1011" s="84"/>
      <c r="H1011" s="109" t="s">
        <v>1035</v>
      </c>
      <c r="K1011" s="163"/>
      <c r="L1011" s="314"/>
    </row>
    <row r="1012" spans="4:12" s="132" customFormat="1" outlineLevel="1">
      <c r="E1012" s="84"/>
      <c r="F1012" s="84"/>
      <c r="G1012" s="84"/>
      <c r="H1012" s="109" t="s">
        <v>1036</v>
      </c>
      <c r="K1012" s="163"/>
      <c r="L1012" s="314"/>
    </row>
    <row r="1013" spans="4:12" s="132" customFormat="1" outlineLevel="1">
      <c r="E1013" s="84"/>
      <c r="F1013" s="84"/>
      <c r="G1013" s="84" t="s">
        <v>928</v>
      </c>
      <c r="H1013" s="109" t="s">
        <v>1265</v>
      </c>
      <c r="K1013" s="163"/>
      <c r="L1013" s="314"/>
    </row>
    <row r="1014" spans="4:12" s="132" customFormat="1" outlineLevel="1">
      <c r="E1014" s="84"/>
      <c r="F1014" s="84"/>
      <c r="G1014" s="84"/>
      <c r="H1014" s="109" t="s">
        <v>1266</v>
      </c>
      <c r="K1014" s="163"/>
      <c r="L1014" s="314"/>
    </row>
    <row r="1015" spans="4:12" s="132" customFormat="1" outlineLevel="1">
      <c r="E1015" s="84"/>
      <c r="F1015" s="84"/>
      <c r="G1015" s="84"/>
      <c r="H1015" s="109" t="s">
        <v>1267</v>
      </c>
      <c r="K1015" s="163"/>
      <c r="L1015" s="381"/>
    </row>
    <row r="1016" spans="4:12" s="132" customFormat="1" outlineLevel="1">
      <c r="E1016" s="84"/>
      <c r="F1016" s="84"/>
      <c r="G1016" s="84"/>
      <c r="H1016" s="109"/>
      <c r="K1016" s="163"/>
      <c r="L1016" s="412"/>
    </row>
    <row r="1017" spans="4:12" s="132" customFormat="1" outlineLevel="1">
      <c r="E1017" s="84"/>
      <c r="F1017" s="84"/>
      <c r="G1017" s="84"/>
      <c r="H1017" s="109"/>
      <c r="K1017" s="163"/>
      <c r="L1017" s="412"/>
    </row>
    <row r="1018" spans="4:12" s="132" customFormat="1" outlineLevel="1">
      <c r="F1018" s="84" t="s">
        <v>936</v>
      </c>
      <c r="G1018" s="84" t="s">
        <v>1029</v>
      </c>
      <c r="H1018" s="109"/>
      <c r="K1018" s="163"/>
      <c r="L1018" s="314"/>
    </row>
    <row r="1019" spans="4:12" s="132" customFormat="1" ht="25.5" customHeight="1" outlineLevel="1">
      <c r="E1019" s="84"/>
      <c r="F1019" s="84"/>
      <c r="G1019" s="84" t="s">
        <v>928</v>
      </c>
      <c r="H1019" s="84" t="s">
        <v>1315</v>
      </c>
      <c r="K1019" s="163"/>
      <c r="L1019" s="314"/>
    </row>
    <row r="1020" spans="4:12" s="132" customFormat="1" ht="25.5" customHeight="1" outlineLevel="1">
      <c r="E1020" s="84"/>
      <c r="F1020" s="84"/>
      <c r="G1020" s="84"/>
      <c r="H1020" s="84" t="s">
        <v>1316</v>
      </c>
      <c r="K1020" s="163"/>
      <c r="L1020" s="314"/>
    </row>
    <row r="1021" spans="4:12" s="132" customFormat="1" ht="25.5" customHeight="1" outlineLevel="1">
      <c r="E1021" s="84"/>
      <c r="F1021" s="84"/>
      <c r="G1021" s="84"/>
      <c r="H1021" s="84" t="s">
        <v>1317</v>
      </c>
      <c r="K1021" s="163"/>
      <c r="L1021" s="314"/>
    </row>
    <row r="1022" spans="4:12" s="132" customFormat="1" ht="25.5" customHeight="1" outlineLevel="1">
      <c r="D1022" s="132" t="s">
        <v>836</v>
      </c>
      <c r="E1022" s="314" t="s">
        <v>1037</v>
      </c>
      <c r="F1022" s="314"/>
      <c r="G1022" s="314"/>
      <c r="K1022" s="163">
        <v>1744900</v>
      </c>
      <c r="L1022" s="314" t="s">
        <v>509</v>
      </c>
    </row>
    <row r="1023" spans="4:12" s="132" customFormat="1" ht="25.5" customHeight="1" outlineLevel="1">
      <c r="F1023" s="314" t="s">
        <v>928</v>
      </c>
      <c r="G1023" s="335" t="s">
        <v>1038</v>
      </c>
      <c r="K1023" s="163"/>
      <c r="L1023" s="314"/>
    </row>
    <row r="1024" spans="4:12" s="132" customFormat="1" ht="25.5" customHeight="1" outlineLevel="1">
      <c r="G1024" s="335" t="s">
        <v>936</v>
      </c>
      <c r="H1024" s="314" t="s">
        <v>1348</v>
      </c>
      <c r="K1024" s="163"/>
      <c r="L1024" s="314"/>
    </row>
    <row r="1025" spans="5:12" s="132" customFormat="1" ht="25.5" customHeight="1" outlineLevel="1">
      <c r="G1025" s="335"/>
      <c r="H1025" s="412" t="s">
        <v>1349</v>
      </c>
      <c r="K1025" s="163"/>
      <c r="L1025" s="412"/>
    </row>
    <row r="1026" spans="5:12" s="132" customFormat="1" ht="25.5" customHeight="1" outlineLevel="1">
      <c r="G1026" s="335" t="s">
        <v>928</v>
      </c>
      <c r="H1026" s="314" t="s">
        <v>1268</v>
      </c>
      <c r="K1026" s="163"/>
      <c r="L1026" s="314"/>
    </row>
    <row r="1027" spans="5:12" s="132" customFormat="1" ht="25.5" customHeight="1" outlineLevel="1">
      <c r="G1027" s="335"/>
      <c r="H1027" s="314" t="s">
        <v>1269</v>
      </c>
      <c r="K1027" s="163"/>
      <c r="L1027" s="314"/>
    </row>
    <row r="1028" spans="5:12" s="132" customFormat="1" ht="25.5" customHeight="1" outlineLevel="1">
      <c r="G1028" s="335" t="s">
        <v>928</v>
      </c>
      <c r="H1028" s="314" t="s">
        <v>1270</v>
      </c>
      <c r="K1028" s="163"/>
      <c r="L1028" s="314"/>
    </row>
    <row r="1029" spans="5:12" s="132" customFormat="1" ht="25.5" customHeight="1" outlineLevel="1">
      <c r="G1029" s="335"/>
      <c r="H1029" s="381" t="s">
        <v>1271</v>
      </c>
      <c r="K1029" s="163"/>
      <c r="L1029" s="381"/>
    </row>
    <row r="1030" spans="5:12" s="132" customFormat="1" ht="25.5" customHeight="1" outlineLevel="1">
      <c r="F1030" s="314" t="s">
        <v>928</v>
      </c>
      <c r="G1030" s="335" t="s">
        <v>1272</v>
      </c>
      <c r="H1030" s="314"/>
      <c r="K1030" s="163"/>
      <c r="L1030" s="314"/>
    </row>
    <row r="1031" spans="5:12" s="132" customFormat="1" ht="25.5" customHeight="1" outlineLevel="1">
      <c r="E1031" s="314"/>
      <c r="F1031" s="314"/>
      <c r="G1031" s="335" t="s">
        <v>1273</v>
      </c>
      <c r="H1031" s="314"/>
      <c r="K1031" s="163"/>
      <c r="L1031" s="314"/>
    </row>
    <row r="1032" spans="5:12" s="132" customFormat="1" ht="25.5" customHeight="1" outlineLevel="1">
      <c r="E1032" s="381"/>
      <c r="F1032" s="381"/>
      <c r="G1032" s="335" t="s">
        <v>1274</v>
      </c>
      <c r="H1032" s="381"/>
      <c r="K1032" s="163"/>
      <c r="L1032" s="381"/>
    </row>
    <row r="1033" spans="5:12" s="132" customFormat="1" ht="25.5" customHeight="1" outlineLevel="1">
      <c r="F1033" s="314" t="s">
        <v>936</v>
      </c>
      <c r="G1033" s="335" t="s">
        <v>1039</v>
      </c>
      <c r="H1033" s="314"/>
      <c r="K1033" s="163"/>
      <c r="L1033" s="314"/>
    </row>
    <row r="1034" spans="5:12" s="132" customFormat="1" ht="25.5" customHeight="1" outlineLevel="1">
      <c r="G1034" s="335" t="s">
        <v>936</v>
      </c>
      <c r="H1034" s="314" t="s">
        <v>1275</v>
      </c>
      <c r="K1034" s="163"/>
      <c r="L1034" s="314"/>
    </row>
    <row r="1035" spans="5:12" s="132" customFormat="1" ht="25.5" customHeight="1" outlineLevel="1">
      <c r="G1035" s="335"/>
      <c r="H1035" s="314" t="s">
        <v>1346</v>
      </c>
      <c r="K1035" s="163"/>
      <c r="L1035" s="314"/>
    </row>
    <row r="1036" spans="5:12" s="132" customFormat="1" ht="25.5" customHeight="1" outlineLevel="1">
      <c r="G1036" s="335"/>
      <c r="H1036" s="412" t="s">
        <v>1347</v>
      </c>
      <c r="K1036" s="163"/>
      <c r="L1036" s="412"/>
    </row>
    <row r="1037" spans="5:12" s="132" customFormat="1" ht="25.5" customHeight="1" outlineLevel="1">
      <c r="G1037" s="335" t="s">
        <v>928</v>
      </c>
      <c r="H1037" s="314" t="s">
        <v>1318</v>
      </c>
      <c r="K1037" s="163"/>
      <c r="L1037" s="314"/>
    </row>
    <row r="1038" spans="5:12" s="132" customFormat="1" ht="25.5" customHeight="1" outlineLevel="1">
      <c r="G1038" s="335"/>
      <c r="H1038" s="381" t="s">
        <v>1040</v>
      </c>
      <c r="K1038" s="163"/>
      <c r="L1038" s="381"/>
    </row>
    <row r="1039" spans="5:12" s="132" customFormat="1" ht="25.5" customHeight="1" outlineLevel="1">
      <c r="G1039" s="335" t="s">
        <v>928</v>
      </c>
      <c r="H1039" s="314" t="s">
        <v>1030</v>
      </c>
      <c r="K1039" s="163"/>
      <c r="L1039" s="314"/>
    </row>
    <row r="1040" spans="5:12" s="132" customFormat="1" ht="25.5" customHeight="1" outlineLevel="1">
      <c r="G1040" s="335"/>
      <c r="H1040" s="381" t="s">
        <v>1276</v>
      </c>
      <c r="K1040" s="163"/>
      <c r="L1040" s="381"/>
    </row>
    <row r="1041" spans="1:12" s="132" customFormat="1" ht="25.5" customHeight="1" outlineLevel="1">
      <c r="E1041" s="84"/>
      <c r="F1041" s="84"/>
      <c r="G1041" s="84" t="s">
        <v>936</v>
      </c>
      <c r="H1041" s="109" t="s">
        <v>1041</v>
      </c>
      <c r="K1041" s="163"/>
      <c r="L1041" s="314"/>
    </row>
    <row r="1042" spans="1:12" s="132" customFormat="1" ht="25.5" customHeight="1" outlineLevel="1">
      <c r="E1042" s="84"/>
      <c r="F1042" s="84"/>
      <c r="G1042" s="84" t="s">
        <v>928</v>
      </c>
      <c r="H1042" s="109" t="s">
        <v>1263</v>
      </c>
      <c r="K1042" s="163"/>
      <c r="L1042" s="314"/>
    </row>
    <row r="1043" spans="1:12" s="132" customFormat="1" ht="25.5" customHeight="1" outlineLevel="1">
      <c r="E1043" s="84"/>
      <c r="F1043" s="84"/>
      <c r="G1043" s="84"/>
      <c r="H1043" s="109" t="s">
        <v>1277</v>
      </c>
      <c r="K1043" s="163"/>
      <c r="L1043" s="381"/>
    </row>
    <row r="1044" spans="1:12" s="132" customFormat="1" ht="25.5" customHeight="1" outlineLevel="1">
      <c r="F1044" s="84" t="s">
        <v>928</v>
      </c>
      <c r="G1044" s="84" t="s">
        <v>1042</v>
      </c>
      <c r="H1044" s="109"/>
      <c r="K1044" s="163"/>
      <c r="L1044" s="314"/>
    </row>
    <row r="1045" spans="1:12" s="132" customFormat="1" ht="25.5" customHeight="1" outlineLevel="1">
      <c r="E1045" s="84"/>
      <c r="F1045" s="84"/>
      <c r="G1045" s="84" t="s">
        <v>1043</v>
      </c>
      <c r="H1045" s="109"/>
      <c r="K1045" s="163"/>
      <c r="L1045" s="314"/>
    </row>
    <row r="1046" spans="1:12" s="132" customFormat="1" ht="25.5" customHeight="1" outlineLevel="1">
      <c r="E1046" s="84"/>
      <c r="F1046" s="84"/>
      <c r="G1046" s="84"/>
      <c r="H1046" s="109"/>
      <c r="K1046" s="163"/>
      <c r="L1046" s="314"/>
    </row>
    <row r="1047" spans="1:12" s="86" customFormat="1" ht="25.5" customHeight="1" outlineLevel="1">
      <c r="A1047" s="114" t="s">
        <v>837</v>
      </c>
      <c r="C1047" s="114"/>
      <c r="D1047" s="114"/>
      <c r="E1047" s="114"/>
      <c r="F1047" s="114"/>
      <c r="G1047" s="114"/>
      <c r="H1047" s="114"/>
      <c r="I1047" s="459">
        <f>SUM(K1048:K1050)</f>
        <v>37049400</v>
      </c>
      <c r="J1047" s="459"/>
      <c r="K1047" s="299" t="s">
        <v>509</v>
      </c>
      <c r="L1047" s="111"/>
    </row>
    <row r="1048" spans="1:12" s="132" customFormat="1" ht="25.5" customHeight="1" outlineLevel="1">
      <c r="D1048" s="132" t="s">
        <v>838</v>
      </c>
      <c r="E1048" s="336" t="s">
        <v>951</v>
      </c>
      <c r="F1048" s="314" t="s">
        <v>839</v>
      </c>
      <c r="K1048" s="163">
        <v>11543400</v>
      </c>
      <c r="L1048" s="314" t="s">
        <v>509</v>
      </c>
    </row>
    <row r="1049" spans="1:12" s="132" customFormat="1" outlineLevel="1">
      <c r="D1049" s="132" t="s">
        <v>840</v>
      </c>
      <c r="E1049" s="336" t="s">
        <v>952</v>
      </c>
      <c r="F1049" s="314" t="s">
        <v>1298</v>
      </c>
    </row>
    <row r="1050" spans="1:12">
      <c r="F1050" s="84" t="s">
        <v>998</v>
      </c>
      <c r="K1050" s="163">
        <v>25506000</v>
      </c>
      <c r="L1050" s="314" t="s">
        <v>509</v>
      </c>
    </row>
    <row r="1051" spans="1:12" ht="25.5" customHeight="1"/>
    <row r="1052" spans="1:12" ht="25.5" customHeight="1"/>
    <row r="1053" spans="1:12" ht="25.5" customHeight="1"/>
    <row r="1054" spans="1:12" ht="25.5" customHeight="1"/>
    <row r="1055" spans="1:12" s="86" customFormat="1" ht="25.5" customHeight="1" outlineLevel="1">
      <c r="A1055" s="114" t="s">
        <v>798</v>
      </c>
      <c r="C1055" s="114"/>
      <c r="D1055" s="114"/>
      <c r="E1055" s="114"/>
      <c r="F1055" s="114"/>
      <c r="G1055" s="114"/>
      <c r="H1055" s="114"/>
      <c r="I1055" s="459">
        <f>SUM(K1057:K1088)</f>
        <v>17334900</v>
      </c>
      <c r="J1055" s="459"/>
      <c r="K1055" s="299" t="s">
        <v>509</v>
      </c>
      <c r="L1055" s="111"/>
    </row>
    <row r="1056" spans="1:12" s="132" customFormat="1" ht="25.5" customHeight="1" outlineLevel="1">
      <c r="D1056" s="132" t="s">
        <v>841</v>
      </c>
      <c r="E1056" s="18" t="s">
        <v>951</v>
      </c>
      <c r="F1056" s="314" t="s">
        <v>985</v>
      </c>
    </row>
    <row r="1057" spans="1:12" s="132" customFormat="1" ht="25.5" customHeight="1" outlineLevel="1">
      <c r="E1057" s="18"/>
      <c r="F1057" s="314" t="s">
        <v>986</v>
      </c>
      <c r="K1057" s="163">
        <v>33400</v>
      </c>
      <c r="L1057" s="314" t="s">
        <v>509</v>
      </c>
    </row>
    <row r="1058" spans="1:12" s="132" customFormat="1" ht="25.5" customHeight="1" outlineLevel="1">
      <c r="D1058" s="132" t="s">
        <v>842</v>
      </c>
      <c r="E1058" s="18" t="s">
        <v>952</v>
      </c>
      <c r="F1058" s="314" t="s">
        <v>987</v>
      </c>
    </row>
    <row r="1059" spans="1:12" s="132" customFormat="1" ht="25.5" customHeight="1" outlineLevel="1">
      <c r="E1059" s="18"/>
      <c r="F1059" s="314" t="s">
        <v>988</v>
      </c>
      <c r="K1059" s="163">
        <v>101100</v>
      </c>
      <c r="L1059" s="314" t="s">
        <v>509</v>
      </c>
    </row>
    <row r="1060" spans="1:12" s="132" customFormat="1" ht="25.5" customHeight="1" outlineLevel="1">
      <c r="D1060" s="132" t="s">
        <v>843</v>
      </c>
      <c r="E1060" s="18" t="s">
        <v>954</v>
      </c>
      <c r="F1060" s="314" t="s">
        <v>989</v>
      </c>
    </row>
    <row r="1061" spans="1:12" s="132" customFormat="1" ht="25.5" customHeight="1" outlineLevel="1">
      <c r="E1061" s="18"/>
      <c r="F1061" s="314" t="s">
        <v>990</v>
      </c>
      <c r="K1061" s="163">
        <v>28900</v>
      </c>
      <c r="L1061" s="314" t="s">
        <v>509</v>
      </c>
    </row>
    <row r="1062" spans="1:12" s="132" customFormat="1" ht="25.5" customHeight="1" outlineLevel="1">
      <c r="D1062" s="132" t="s">
        <v>844</v>
      </c>
      <c r="E1062" s="18" t="s">
        <v>955</v>
      </c>
      <c r="F1062" s="314" t="s">
        <v>991</v>
      </c>
    </row>
    <row r="1063" spans="1:12" s="132" customFormat="1" ht="25.5" customHeight="1" outlineLevel="1">
      <c r="E1063" s="18"/>
      <c r="F1063" s="314" t="s">
        <v>992</v>
      </c>
      <c r="K1063" s="163">
        <v>161200</v>
      </c>
      <c r="L1063" s="314" t="s">
        <v>509</v>
      </c>
    </row>
    <row r="1064" spans="1:12" s="83" customFormat="1" ht="25.5" customHeight="1" outlineLevel="1">
      <c r="A1064" s="132"/>
      <c r="B1064" s="132"/>
      <c r="C1064" s="132"/>
      <c r="D1064" s="132" t="s">
        <v>801</v>
      </c>
      <c r="E1064" s="18" t="s">
        <v>956</v>
      </c>
      <c r="F1064" s="314" t="s">
        <v>845</v>
      </c>
      <c r="I1064" s="132"/>
      <c r="J1064" s="132"/>
      <c r="K1064" s="163">
        <v>10000</v>
      </c>
      <c r="L1064" s="5" t="s">
        <v>509</v>
      </c>
    </row>
    <row r="1065" spans="1:12" s="83" customFormat="1" ht="25.5" customHeight="1" outlineLevel="1">
      <c r="A1065" s="132"/>
      <c r="B1065" s="132"/>
      <c r="C1065" s="132"/>
      <c r="D1065" s="132" t="s">
        <v>818</v>
      </c>
      <c r="E1065" s="18" t="s">
        <v>953</v>
      </c>
      <c r="F1065" s="314" t="s">
        <v>993</v>
      </c>
      <c r="I1065" s="132"/>
      <c r="J1065" s="132"/>
    </row>
    <row r="1066" spans="1:12" s="83" customFormat="1" ht="25.5" customHeight="1" outlineLevel="1">
      <c r="A1066" s="132"/>
      <c r="B1066" s="132"/>
      <c r="C1066" s="132"/>
      <c r="D1066" s="132"/>
      <c r="E1066" s="18"/>
      <c r="F1066" s="314" t="s">
        <v>994</v>
      </c>
      <c r="I1066" s="132"/>
      <c r="J1066" s="132"/>
      <c r="K1066" s="163"/>
      <c r="L1066" s="314"/>
    </row>
    <row r="1067" spans="1:12" s="83" customFormat="1" ht="25.5" customHeight="1" outlineLevel="1">
      <c r="A1067" s="132"/>
      <c r="B1067" s="132"/>
      <c r="C1067" s="132"/>
      <c r="D1067" s="132"/>
      <c r="E1067" s="18"/>
      <c r="F1067" s="314" t="s">
        <v>995</v>
      </c>
      <c r="I1067" s="132"/>
      <c r="J1067" s="132"/>
      <c r="K1067" s="163"/>
      <c r="L1067" s="314"/>
    </row>
    <row r="1068" spans="1:12" s="83" customFormat="1" ht="25.5" customHeight="1" outlineLevel="1">
      <c r="A1068" s="132"/>
      <c r="B1068" s="132"/>
      <c r="C1068" s="132"/>
      <c r="D1068" s="132"/>
      <c r="E1068" s="18"/>
      <c r="F1068" s="314" t="s">
        <v>996</v>
      </c>
      <c r="I1068" s="132"/>
      <c r="J1068" s="132"/>
      <c r="K1068" s="163">
        <v>50000</v>
      </c>
      <c r="L1068" s="5" t="s">
        <v>509</v>
      </c>
    </row>
    <row r="1069" spans="1:12" s="83" customFormat="1" ht="25.5" customHeight="1" outlineLevel="1">
      <c r="A1069" s="132"/>
      <c r="B1069" s="132"/>
      <c r="C1069" s="132"/>
      <c r="D1069" s="132" t="s">
        <v>820</v>
      </c>
      <c r="E1069" s="18" t="s">
        <v>957</v>
      </c>
      <c r="F1069" s="314" t="s">
        <v>846</v>
      </c>
      <c r="I1069" s="132"/>
      <c r="J1069" s="132"/>
      <c r="K1069" s="163">
        <v>14400</v>
      </c>
      <c r="L1069" s="5" t="s">
        <v>509</v>
      </c>
    </row>
    <row r="1070" spans="1:12" s="83" customFormat="1" ht="25.5" customHeight="1" outlineLevel="1">
      <c r="A1070" s="132"/>
      <c r="B1070" s="132"/>
      <c r="C1070" s="132"/>
      <c r="D1070" s="132" t="s">
        <v>821</v>
      </c>
      <c r="E1070" s="18" t="s">
        <v>958</v>
      </c>
      <c r="F1070" s="314" t="s">
        <v>1278</v>
      </c>
      <c r="I1070" s="132"/>
      <c r="J1070" s="132"/>
    </row>
    <row r="1071" spans="1:12" s="83" customFormat="1" ht="25.5" customHeight="1" outlineLevel="1">
      <c r="A1071" s="132"/>
      <c r="B1071" s="132"/>
      <c r="C1071" s="132"/>
      <c r="D1071" s="132"/>
      <c r="E1071" s="18"/>
      <c r="F1071" s="314" t="s">
        <v>1279</v>
      </c>
      <c r="I1071" s="132"/>
      <c r="J1071" s="132"/>
      <c r="K1071" s="163">
        <v>226000</v>
      </c>
      <c r="L1071" s="5" t="s">
        <v>509</v>
      </c>
    </row>
    <row r="1072" spans="1:12" s="83" customFormat="1" ht="25.5" customHeight="1" outlineLevel="1">
      <c r="A1072" s="132"/>
      <c r="B1072" s="132"/>
      <c r="C1072" s="132"/>
      <c r="D1072" s="132" t="s">
        <v>823</v>
      </c>
      <c r="E1072" s="18" t="s">
        <v>959</v>
      </c>
      <c r="F1072" s="314" t="s">
        <v>847</v>
      </c>
      <c r="I1072" s="132"/>
      <c r="J1072" s="132"/>
      <c r="K1072" s="163">
        <v>200100</v>
      </c>
      <c r="L1072" s="5" t="s">
        <v>509</v>
      </c>
    </row>
    <row r="1073" spans="1:12" s="83" customFormat="1" ht="25.5" customHeight="1" outlineLevel="1">
      <c r="A1073" s="132"/>
      <c r="B1073" s="132"/>
      <c r="C1073" s="132"/>
      <c r="D1073" s="132" t="s">
        <v>848</v>
      </c>
      <c r="E1073" s="18" t="s">
        <v>945</v>
      </c>
      <c r="F1073" s="314" t="s">
        <v>997</v>
      </c>
      <c r="I1073" s="132"/>
      <c r="J1073" s="132"/>
    </row>
    <row r="1074" spans="1:12" s="83" customFormat="1" ht="25.5" customHeight="1" outlineLevel="1">
      <c r="A1074" s="132"/>
      <c r="B1074" s="132"/>
      <c r="C1074" s="132"/>
      <c r="D1074" s="132"/>
      <c r="E1074" s="18"/>
      <c r="F1074" s="314" t="s">
        <v>998</v>
      </c>
      <c r="I1074" s="132"/>
      <c r="J1074" s="132"/>
      <c r="K1074" s="163">
        <v>180000</v>
      </c>
      <c r="L1074" s="5" t="s">
        <v>509</v>
      </c>
    </row>
    <row r="1075" spans="1:12" s="83" customFormat="1" ht="25.5" customHeight="1" outlineLevel="1">
      <c r="A1075" s="132"/>
      <c r="B1075" s="132"/>
      <c r="C1075" s="132"/>
      <c r="D1075" s="132" t="s">
        <v>808</v>
      </c>
      <c r="E1075" s="18" t="s">
        <v>962</v>
      </c>
      <c r="F1075" s="314" t="s">
        <v>999</v>
      </c>
      <c r="I1075" s="132"/>
      <c r="J1075" s="132"/>
    </row>
    <row r="1076" spans="1:12" s="83" customFormat="1" ht="25.5" customHeight="1" outlineLevel="1">
      <c r="A1076" s="132"/>
      <c r="B1076" s="132"/>
      <c r="C1076" s="132"/>
      <c r="D1076" s="132"/>
      <c r="E1076" s="18"/>
      <c r="F1076" s="314" t="s">
        <v>1000</v>
      </c>
      <c r="I1076" s="132"/>
      <c r="J1076" s="132"/>
      <c r="K1076" s="163">
        <v>5101200</v>
      </c>
      <c r="L1076" s="5" t="s">
        <v>509</v>
      </c>
    </row>
    <row r="1077" spans="1:12" s="83" customFormat="1" ht="25.5" customHeight="1" outlineLevel="1">
      <c r="A1077" s="132"/>
      <c r="B1077" s="132"/>
      <c r="C1077" s="132"/>
      <c r="D1077" s="132" t="s">
        <v>825</v>
      </c>
      <c r="E1077" s="18" t="s">
        <v>963</v>
      </c>
      <c r="F1077" s="314" t="s">
        <v>849</v>
      </c>
      <c r="I1077" s="132"/>
      <c r="J1077" s="132"/>
      <c r="K1077" s="163">
        <v>7020000</v>
      </c>
      <c r="L1077" s="5" t="s">
        <v>509</v>
      </c>
    </row>
    <row r="1078" spans="1:12" s="83" customFormat="1" ht="25.5" customHeight="1" outlineLevel="1">
      <c r="A1078" s="132"/>
      <c r="B1078" s="132"/>
      <c r="C1078" s="132"/>
      <c r="D1078" s="132" t="s">
        <v>831</v>
      </c>
      <c r="E1078" s="18" t="s">
        <v>979</v>
      </c>
      <c r="F1078" s="314" t="s">
        <v>850</v>
      </c>
      <c r="I1078" s="132"/>
      <c r="J1078" s="132"/>
      <c r="K1078" s="163">
        <v>3360000</v>
      </c>
      <c r="L1078" s="5" t="s">
        <v>509</v>
      </c>
    </row>
    <row r="1079" spans="1:12" s="83" customFormat="1" ht="25.5" customHeight="1" outlineLevel="1">
      <c r="A1079" s="132"/>
      <c r="B1079" s="132"/>
      <c r="C1079" s="132"/>
      <c r="D1079" s="132" t="s">
        <v>826</v>
      </c>
      <c r="E1079" s="18" t="s">
        <v>980</v>
      </c>
      <c r="F1079" s="314" t="s">
        <v>851</v>
      </c>
      <c r="I1079" s="132"/>
      <c r="J1079" s="132"/>
      <c r="K1079" s="163">
        <v>50000</v>
      </c>
      <c r="L1079" s="5" t="s">
        <v>509</v>
      </c>
    </row>
    <row r="1080" spans="1:12" s="83" customFormat="1" ht="25.5" customHeight="1" outlineLevel="1">
      <c r="A1080" s="132"/>
      <c r="B1080" s="132"/>
      <c r="C1080" s="132"/>
      <c r="D1080" s="132" t="s">
        <v>827</v>
      </c>
      <c r="E1080" s="18" t="s">
        <v>981</v>
      </c>
      <c r="F1080" s="314" t="s">
        <v>852</v>
      </c>
      <c r="I1080" s="132"/>
      <c r="J1080" s="132"/>
      <c r="K1080" s="163">
        <v>662400</v>
      </c>
      <c r="L1080" s="5" t="s">
        <v>509</v>
      </c>
    </row>
    <row r="1081" spans="1:12" s="83" customFormat="1" ht="25.5" customHeight="1" outlineLevel="1">
      <c r="A1081" s="132"/>
      <c r="B1081" s="132"/>
      <c r="C1081" s="132"/>
      <c r="D1081" s="132" t="s">
        <v>829</v>
      </c>
      <c r="E1081" s="18" t="s">
        <v>982</v>
      </c>
      <c r="F1081" s="314" t="s">
        <v>1001</v>
      </c>
      <c r="I1081" s="132"/>
      <c r="J1081" s="132"/>
    </row>
    <row r="1082" spans="1:12" s="83" customFormat="1" ht="25.5" customHeight="1" outlineLevel="1">
      <c r="A1082" s="132"/>
      <c r="B1082" s="132"/>
      <c r="C1082" s="132"/>
      <c r="D1082" s="132"/>
      <c r="E1082" s="18"/>
      <c r="F1082" s="314" t="s">
        <v>1280</v>
      </c>
      <c r="I1082" s="132"/>
      <c r="J1082" s="132"/>
      <c r="K1082" s="163"/>
      <c r="L1082" s="314"/>
    </row>
    <row r="1083" spans="1:12" s="83" customFormat="1" ht="25.5" customHeight="1" outlineLevel="1">
      <c r="A1083" s="132"/>
      <c r="B1083" s="132"/>
      <c r="C1083" s="132"/>
      <c r="D1083" s="132"/>
      <c r="E1083" s="18"/>
      <c r="F1083" s="314" t="s">
        <v>1281</v>
      </c>
      <c r="I1083" s="132"/>
      <c r="J1083" s="132"/>
    </row>
    <row r="1084" spans="1:12" s="83" customFormat="1" ht="25.5" customHeight="1" outlineLevel="1">
      <c r="A1084" s="132"/>
      <c r="B1084" s="132"/>
      <c r="C1084" s="132"/>
      <c r="D1084" s="132"/>
      <c r="E1084" s="18"/>
      <c r="F1084" s="381" t="s">
        <v>1282</v>
      </c>
      <c r="I1084" s="132"/>
      <c r="J1084" s="132"/>
      <c r="K1084" s="163">
        <v>28000</v>
      </c>
      <c r="L1084" s="5" t="s">
        <v>509</v>
      </c>
    </row>
    <row r="1085" spans="1:12" s="83" customFormat="1" ht="25.5" customHeight="1" outlineLevel="1">
      <c r="A1085" s="132"/>
      <c r="B1085" s="132"/>
      <c r="C1085" s="132"/>
      <c r="D1085" s="132" t="s">
        <v>830</v>
      </c>
      <c r="E1085" s="18" t="s">
        <v>983</v>
      </c>
      <c r="F1085" s="314" t="s">
        <v>1002</v>
      </c>
      <c r="I1085" s="132"/>
      <c r="J1085" s="132"/>
    </row>
    <row r="1086" spans="1:12" s="83" customFormat="1" ht="25.5" customHeight="1" outlineLevel="1">
      <c r="A1086" s="132"/>
      <c r="B1086" s="132"/>
      <c r="C1086" s="132"/>
      <c r="D1086" s="132"/>
      <c r="E1086" s="18"/>
      <c r="F1086" s="314" t="s">
        <v>1003</v>
      </c>
      <c r="I1086" s="132"/>
      <c r="J1086" s="132"/>
      <c r="K1086" s="163">
        <v>56600</v>
      </c>
      <c r="L1086" s="5" t="s">
        <v>509</v>
      </c>
    </row>
    <row r="1087" spans="1:12" s="83" customFormat="1" ht="25.5" customHeight="1" outlineLevel="1">
      <c r="A1087" s="132"/>
      <c r="B1087" s="132"/>
      <c r="C1087" s="132"/>
      <c r="D1087" s="132" t="s">
        <v>815</v>
      </c>
      <c r="E1087" s="18" t="s">
        <v>984</v>
      </c>
      <c r="F1087" s="314" t="s">
        <v>1004</v>
      </c>
      <c r="I1087" s="132"/>
      <c r="J1087" s="132"/>
    </row>
    <row r="1088" spans="1:12" s="83" customFormat="1" ht="25.5" customHeight="1" outlineLevel="1">
      <c r="A1088" s="132"/>
      <c r="B1088" s="132"/>
      <c r="C1088" s="132"/>
      <c r="D1088" s="132"/>
      <c r="E1088" s="407"/>
      <c r="F1088" s="314" t="s">
        <v>1005</v>
      </c>
      <c r="I1088" s="132"/>
      <c r="J1088" s="132"/>
      <c r="K1088" s="163">
        <v>51600</v>
      </c>
      <c r="L1088" s="5" t="s">
        <v>509</v>
      </c>
    </row>
    <row r="1089" spans="1:12" s="114" customFormat="1" ht="25.5" customHeight="1">
      <c r="A1089" s="145"/>
      <c r="B1089" s="131" t="s">
        <v>699</v>
      </c>
      <c r="C1089" s="131"/>
      <c r="J1089" s="460">
        <f>SUM(K1091:K1095)</f>
        <v>33405300</v>
      </c>
      <c r="K1089" s="460"/>
      <c r="L1089" s="321" t="s">
        <v>509</v>
      </c>
    </row>
    <row r="1090" spans="1:12" s="83" customFormat="1" ht="25.5" customHeight="1" outlineLevel="1">
      <c r="A1090" s="132"/>
      <c r="B1090" s="132"/>
      <c r="C1090" s="132"/>
      <c r="D1090" s="132" t="s">
        <v>853</v>
      </c>
      <c r="E1090" s="18" t="s">
        <v>951</v>
      </c>
      <c r="F1090" s="132" t="s">
        <v>1047</v>
      </c>
      <c r="H1090" s="314"/>
      <c r="I1090" s="132"/>
      <c r="J1090" s="132"/>
    </row>
    <row r="1091" spans="1:12" s="83" customFormat="1" ht="25.5" customHeight="1" outlineLevel="1">
      <c r="A1091" s="132"/>
      <c r="B1091" s="132"/>
      <c r="C1091" s="132"/>
      <c r="D1091" s="132"/>
      <c r="F1091" s="314" t="s">
        <v>1045</v>
      </c>
      <c r="G1091" s="132"/>
      <c r="H1091" s="314"/>
      <c r="I1091" s="132"/>
      <c r="J1091" s="132"/>
      <c r="K1091" s="163"/>
      <c r="L1091" s="314"/>
    </row>
    <row r="1092" spans="1:12" s="83" customFormat="1" ht="25.5" customHeight="1" outlineLevel="1">
      <c r="A1092" s="132"/>
      <c r="B1092" s="132"/>
      <c r="C1092" s="132"/>
      <c r="D1092" s="132"/>
      <c r="F1092" s="314" t="s">
        <v>1046</v>
      </c>
      <c r="G1092" s="132"/>
      <c r="H1092" s="314"/>
      <c r="I1092" s="132"/>
      <c r="J1092" s="132"/>
      <c r="K1092" s="163">
        <v>16745300</v>
      </c>
      <c r="L1092" s="5" t="s">
        <v>509</v>
      </c>
    </row>
    <row r="1093" spans="1:12" s="83" customFormat="1" ht="25.5" customHeight="1" outlineLevel="1">
      <c r="A1093" s="132"/>
      <c r="B1093" s="132"/>
      <c r="C1093" s="132"/>
      <c r="D1093" s="132" t="s">
        <v>854</v>
      </c>
      <c r="E1093" s="18" t="s">
        <v>952</v>
      </c>
      <c r="F1093" s="314" t="s">
        <v>1044</v>
      </c>
      <c r="G1093" s="132"/>
      <c r="H1093" s="314"/>
      <c r="I1093" s="132"/>
      <c r="J1093" s="132"/>
    </row>
    <row r="1094" spans="1:12" ht="25.5" customHeight="1">
      <c r="E1094" s="339"/>
      <c r="F1094" s="339" t="s">
        <v>1045</v>
      </c>
      <c r="G1094" s="339"/>
      <c r="H1094" s="339"/>
      <c r="K1094" s="163"/>
      <c r="L1094" s="5"/>
    </row>
    <row r="1095" spans="1:12" ht="25.5" customHeight="1">
      <c r="F1095" s="84" t="s">
        <v>1319</v>
      </c>
      <c r="K1095" s="163">
        <v>16660000</v>
      </c>
      <c r="L1095" s="5" t="s">
        <v>509</v>
      </c>
    </row>
    <row r="1096" spans="1:12" ht="25.5" customHeight="1"/>
    <row r="1097" spans="1:12" ht="25.5" customHeight="1"/>
    <row r="1098" spans="1:12" ht="25.5" customHeight="1"/>
    <row r="1099" spans="1:12" ht="25.5" customHeight="1"/>
    <row r="1100" spans="1:12" ht="25.5" customHeight="1"/>
    <row r="1101" spans="1:12" ht="25.5" customHeight="1"/>
    <row r="1102" spans="1:12" ht="25.5" customHeight="1"/>
    <row r="1103" spans="1:12" ht="25.5" customHeight="1"/>
    <row r="1104" spans="1:12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</sheetData>
  <mergeCells count="161">
    <mergeCell ref="B1:L1"/>
    <mergeCell ref="J80:K80"/>
    <mergeCell ref="I81:J81"/>
    <mergeCell ref="I49:J49"/>
    <mergeCell ref="I53:J53"/>
    <mergeCell ref="I56:J56"/>
    <mergeCell ref="I57:J57"/>
    <mergeCell ref="I58:J58"/>
    <mergeCell ref="I72:J72"/>
    <mergeCell ref="I7:J7"/>
    <mergeCell ref="I6:J6"/>
    <mergeCell ref="J5:K5"/>
    <mergeCell ref="I45:J45"/>
    <mergeCell ref="I43:J43"/>
    <mergeCell ref="I42:J42"/>
    <mergeCell ref="I41:J41"/>
    <mergeCell ref="J40:K40"/>
    <mergeCell ref="I23:J23"/>
    <mergeCell ref="I19:J19"/>
    <mergeCell ref="I14:J14"/>
    <mergeCell ref="I166:J166"/>
    <mergeCell ref="I121:J121"/>
    <mergeCell ref="I171:J171"/>
    <mergeCell ref="I172:J172"/>
    <mergeCell ref="I173:J173"/>
    <mergeCell ref="J199:K199"/>
    <mergeCell ref="I200:J200"/>
    <mergeCell ref="J158:K158"/>
    <mergeCell ref="I159:J159"/>
    <mergeCell ref="I160:J160"/>
    <mergeCell ref="I161:J161"/>
    <mergeCell ref="I163:J163"/>
    <mergeCell ref="I215:J215"/>
    <mergeCell ref="I216:J216"/>
    <mergeCell ref="J238:K238"/>
    <mergeCell ref="I239:J239"/>
    <mergeCell ref="I240:J240"/>
    <mergeCell ref="I241:J241"/>
    <mergeCell ref="I201:J201"/>
    <mergeCell ref="I202:J202"/>
    <mergeCell ref="I204:J204"/>
    <mergeCell ref="I208:J208"/>
    <mergeCell ref="I211:J211"/>
    <mergeCell ref="I214:J214"/>
    <mergeCell ref="J277:K277"/>
    <mergeCell ref="I278:J278"/>
    <mergeCell ref="I279:J279"/>
    <mergeCell ref="I280:J280"/>
    <mergeCell ref="I282:J282"/>
    <mergeCell ref="I286:J286"/>
    <mergeCell ref="I243:J243"/>
    <mergeCell ref="I247:J247"/>
    <mergeCell ref="I251:J251"/>
    <mergeCell ref="I254:J254"/>
    <mergeCell ref="I255:J255"/>
    <mergeCell ref="I256:J256"/>
    <mergeCell ref="I319:J319"/>
    <mergeCell ref="J355:K355"/>
    <mergeCell ref="I356:J356"/>
    <mergeCell ref="I357:J357"/>
    <mergeCell ref="I358:J358"/>
    <mergeCell ref="I362:J362"/>
    <mergeCell ref="I290:J290"/>
    <mergeCell ref="I291:J291"/>
    <mergeCell ref="I292:J292"/>
    <mergeCell ref="J316:K316"/>
    <mergeCell ref="I317:J317"/>
    <mergeCell ref="I318:J318"/>
    <mergeCell ref="I399:J399"/>
    <mergeCell ref="I402:J402"/>
    <mergeCell ref="I406:J406"/>
    <mergeCell ref="I409:J409"/>
    <mergeCell ref="J430:K430"/>
    <mergeCell ref="I431:J431"/>
    <mergeCell ref="I365:J365"/>
    <mergeCell ref="I370:J370"/>
    <mergeCell ref="J394:K394"/>
    <mergeCell ref="I395:J395"/>
    <mergeCell ref="I396:J396"/>
    <mergeCell ref="I397:J397"/>
    <mergeCell ref="I468:J468"/>
    <mergeCell ref="I469:J469"/>
    <mergeCell ref="I471:J471"/>
    <mergeCell ref="I475:J475"/>
    <mergeCell ref="I479:J479"/>
    <mergeCell ref="I480:J480"/>
    <mergeCell ref="I432:J432"/>
    <mergeCell ref="I433:J433"/>
    <mergeCell ref="I436:J436"/>
    <mergeCell ref="I439:J439"/>
    <mergeCell ref="J466:K466"/>
    <mergeCell ref="I467:J467"/>
    <mergeCell ref="J541:K541"/>
    <mergeCell ref="I542:J542"/>
    <mergeCell ref="I543:J543"/>
    <mergeCell ref="I544:J544"/>
    <mergeCell ref="I548:J548"/>
    <mergeCell ref="I552:J552"/>
    <mergeCell ref="I481:J481"/>
    <mergeCell ref="J503:K503"/>
    <mergeCell ref="I504:J504"/>
    <mergeCell ref="I505:J505"/>
    <mergeCell ref="I506:J506"/>
    <mergeCell ref="I508:J508"/>
    <mergeCell ref="I583:J583"/>
    <mergeCell ref="I585:J585"/>
    <mergeCell ref="I589:J589"/>
    <mergeCell ref="I593:J593"/>
    <mergeCell ref="J619:K619"/>
    <mergeCell ref="I620:J620"/>
    <mergeCell ref="I553:J553"/>
    <mergeCell ref="I554:J554"/>
    <mergeCell ref="I564:J564"/>
    <mergeCell ref="J580:K580"/>
    <mergeCell ref="I581:J581"/>
    <mergeCell ref="I582:J582"/>
    <mergeCell ref="I656:J656"/>
    <mergeCell ref="I696:J696"/>
    <mergeCell ref="J728:K728"/>
    <mergeCell ref="I729:J729"/>
    <mergeCell ref="I621:J621"/>
    <mergeCell ref="I622:J622"/>
    <mergeCell ref="I625:J625"/>
    <mergeCell ref="I628:J628"/>
    <mergeCell ref="I632:J632"/>
    <mergeCell ref="J655:K655"/>
    <mergeCell ref="I766:J766"/>
    <mergeCell ref="I767:J767"/>
    <mergeCell ref="I769:J769"/>
    <mergeCell ref="I772:J772"/>
    <mergeCell ref="J801:K801"/>
    <mergeCell ref="I802:J802"/>
    <mergeCell ref="I730:J730"/>
    <mergeCell ref="I731:J731"/>
    <mergeCell ref="I733:J733"/>
    <mergeCell ref="I736:J736"/>
    <mergeCell ref="J764:K764"/>
    <mergeCell ref="I765:J765"/>
    <mergeCell ref="I910:J910"/>
    <mergeCell ref="I911:J911"/>
    <mergeCell ref="I913:J913"/>
    <mergeCell ref="I916:J916"/>
    <mergeCell ref="J944:K944"/>
    <mergeCell ref="I945:J945"/>
    <mergeCell ref="J836:K836"/>
    <mergeCell ref="I837:J837"/>
    <mergeCell ref="J873:K873"/>
    <mergeCell ref="I874:J874"/>
    <mergeCell ref="J908:K908"/>
    <mergeCell ref="I909:J909"/>
    <mergeCell ref="I961:J961"/>
    <mergeCell ref="I962:J962"/>
    <mergeCell ref="I1047:J1047"/>
    <mergeCell ref="I1055:J1055"/>
    <mergeCell ref="J1089:K1089"/>
    <mergeCell ref="I946:J946"/>
    <mergeCell ref="I947:J947"/>
    <mergeCell ref="I949:J949"/>
    <mergeCell ref="I953:J953"/>
    <mergeCell ref="I957:J957"/>
    <mergeCell ref="I960:J960"/>
  </mergeCells>
  <pageMargins left="1.1811023622047245" right="0.59055118110236227" top="0.98425196850393704" bottom="0.59055118110236227" header="0.31496062992125984" footer="0.31496062992125984"/>
  <pageSetup paperSize="9" scale="80" firstPageNumber="18" orientation="portrait" useFirstPageNumber="1" r:id="rId1"/>
  <headerFooter>
    <oddHeader>&amp;C&amp;"TH SarabunPSK,ธรรมดา"&amp;16
&amp;P</oddHeader>
  </headerFooter>
  <rowBreaks count="1" manualBreakCount="1">
    <brk id="10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710937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285156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112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113</v>
      </c>
    </row>
    <row r="2" spans="1:7">
      <c r="A2" s="46">
        <v>1</v>
      </c>
      <c r="B2" s="73" t="s">
        <v>0</v>
      </c>
      <c r="C2" s="74" t="s">
        <v>114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115</v>
      </c>
      <c r="D3" s="49" t="s">
        <v>1</v>
      </c>
      <c r="E3" s="48" t="s">
        <v>2</v>
      </c>
      <c r="F3" s="50" t="s">
        <v>116</v>
      </c>
      <c r="G3" s="51" t="s">
        <v>117</v>
      </c>
    </row>
    <row r="4" spans="1:7" ht="24" customHeight="1">
      <c r="A4" s="46">
        <v>1</v>
      </c>
      <c r="B4" s="47" t="s">
        <v>0</v>
      </c>
      <c r="C4" s="48" t="s">
        <v>118</v>
      </c>
      <c r="D4" s="49" t="s">
        <v>1</v>
      </c>
      <c r="E4" s="48" t="s">
        <v>2</v>
      </c>
      <c r="F4" s="50" t="s">
        <v>116</v>
      </c>
      <c r="G4" s="51" t="s">
        <v>117</v>
      </c>
    </row>
    <row r="5" spans="1:7" ht="24" customHeight="1">
      <c r="A5" s="46">
        <v>1</v>
      </c>
      <c r="B5" s="47" t="s">
        <v>0</v>
      </c>
      <c r="C5" s="48" t="s">
        <v>119</v>
      </c>
      <c r="D5" s="49" t="s">
        <v>1</v>
      </c>
      <c r="E5" s="48" t="s">
        <v>2</v>
      </c>
      <c r="F5" s="50" t="s">
        <v>116</v>
      </c>
      <c r="G5" s="51" t="s">
        <v>117</v>
      </c>
    </row>
    <row r="6" spans="1:7" ht="24" customHeight="1">
      <c r="A6" s="46">
        <v>1</v>
      </c>
      <c r="B6" s="47" t="s">
        <v>0</v>
      </c>
      <c r="C6" s="48" t="s">
        <v>120</v>
      </c>
      <c r="D6" s="49" t="s">
        <v>1</v>
      </c>
      <c r="E6" s="48" t="s">
        <v>2</v>
      </c>
      <c r="F6" s="50" t="s">
        <v>116</v>
      </c>
      <c r="G6" s="51" t="s">
        <v>117</v>
      </c>
    </row>
    <row r="7" spans="1:7" ht="24" customHeight="1">
      <c r="A7" s="46">
        <v>1</v>
      </c>
      <c r="B7" s="47" t="s">
        <v>0</v>
      </c>
      <c r="C7" s="48" t="s">
        <v>121</v>
      </c>
      <c r="D7" s="49" t="s">
        <v>1</v>
      </c>
      <c r="E7" s="48" t="s">
        <v>2</v>
      </c>
      <c r="F7" s="50" t="s">
        <v>116</v>
      </c>
      <c r="G7" s="51" t="s">
        <v>117</v>
      </c>
    </row>
    <row r="8" spans="1:7">
      <c r="A8" s="52">
        <v>2</v>
      </c>
      <c r="B8" s="73" t="s">
        <v>3</v>
      </c>
      <c r="C8" s="74" t="s">
        <v>122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118</v>
      </c>
      <c r="D9" s="55" t="s">
        <v>1</v>
      </c>
      <c r="E9" s="54" t="s">
        <v>2</v>
      </c>
      <c r="F9" s="50" t="s">
        <v>123</v>
      </c>
      <c r="G9" s="56" t="s">
        <v>124</v>
      </c>
    </row>
    <row r="10" spans="1:7">
      <c r="A10" s="52">
        <v>2</v>
      </c>
      <c r="B10" s="53" t="s">
        <v>3</v>
      </c>
      <c r="C10" s="54" t="s">
        <v>125</v>
      </c>
      <c r="D10" s="55" t="s">
        <v>1</v>
      </c>
      <c r="E10" s="54" t="s">
        <v>2</v>
      </c>
      <c r="F10" s="50" t="s">
        <v>123</v>
      </c>
      <c r="G10" s="56" t="s">
        <v>124</v>
      </c>
    </row>
    <row r="11" spans="1:7">
      <c r="A11" s="52">
        <v>2</v>
      </c>
      <c r="B11" s="53" t="s">
        <v>3</v>
      </c>
      <c r="C11" s="54" t="s">
        <v>126</v>
      </c>
      <c r="D11" s="55" t="s">
        <v>1</v>
      </c>
      <c r="E11" s="54" t="s">
        <v>2</v>
      </c>
      <c r="F11" s="50" t="s">
        <v>123</v>
      </c>
      <c r="G11" s="56" t="s">
        <v>124</v>
      </c>
    </row>
    <row r="12" spans="1:7" ht="24" customHeight="1">
      <c r="A12" s="52">
        <v>2</v>
      </c>
      <c r="B12" s="53" t="s">
        <v>3</v>
      </c>
      <c r="C12" s="57" t="s">
        <v>127</v>
      </c>
      <c r="D12" s="58" t="s">
        <v>1</v>
      </c>
      <c r="E12" s="57" t="s">
        <v>2</v>
      </c>
      <c r="F12" s="59" t="s">
        <v>123</v>
      </c>
      <c r="G12" s="60" t="s">
        <v>124</v>
      </c>
    </row>
    <row r="13" spans="1:7" ht="72">
      <c r="A13" s="52">
        <v>2</v>
      </c>
      <c r="B13" s="53" t="s">
        <v>3</v>
      </c>
      <c r="C13" s="61" t="s">
        <v>128</v>
      </c>
      <c r="D13" s="55" t="s">
        <v>1</v>
      </c>
      <c r="E13" s="54" t="s">
        <v>2</v>
      </c>
      <c r="F13" s="50" t="s">
        <v>123</v>
      </c>
      <c r="G13" s="56" t="s">
        <v>124</v>
      </c>
    </row>
    <row r="14" spans="1:7" ht="24" customHeight="1">
      <c r="A14" s="4">
        <v>3</v>
      </c>
      <c r="B14" s="73" t="s">
        <v>4</v>
      </c>
      <c r="C14" s="74" t="s">
        <v>129</v>
      </c>
      <c r="D14" s="75"/>
      <c r="E14" s="74"/>
      <c r="F14" s="75" t="s">
        <v>401</v>
      </c>
      <c r="G14" s="74" t="s">
        <v>402</v>
      </c>
    </row>
    <row r="15" spans="1:7" ht="24" customHeight="1">
      <c r="A15" s="4">
        <v>3</v>
      </c>
      <c r="B15" s="24" t="s">
        <v>4</v>
      </c>
      <c r="C15" s="25" t="s">
        <v>130</v>
      </c>
      <c r="D15" s="26" t="s">
        <v>5</v>
      </c>
      <c r="E15" s="25" t="s">
        <v>6</v>
      </c>
      <c r="F15" s="62" t="s">
        <v>81</v>
      </c>
      <c r="G15" s="63" t="s">
        <v>131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132</v>
      </c>
      <c r="G16" s="64" t="s">
        <v>133</v>
      </c>
    </row>
    <row r="17" spans="1:7">
      <c r="A17" s="4">
        <v>4</v>
      </c>
      <c r="B17" s="73" t="s">
        <v>7</v>
      </c>
      <c r="C17" s="74" t="s">
        <v>134</v>
      </c>
      <c r="D17" s="75"/>
      <c r="E17" s="74"/>
      <c r="F17" s="75" t="s">
        <v>403</v>
      </c>
      <c r="G17" s="74" t="s">
        <v>404</v>
      </c>
    </row>
    <row r="18" spans="1:7" ht="48">
      <c r="A18" s="4">
        <v>4</v>
      </c>
      <c r="B18" s="24" t="s">
        <v>7</v>
      </c>
      <c r="C18" s="11" t="s">
        <v>135</v>
      </c>
      <c r="D18" s="10" t="s">
        <v>14</v>
      </c>
      <c r="E18" s="15" t="s">
        <v>15</v>
      </c>
      <c r="F18" s="69" t="s">
        <v>91</v>
      </c>
      <c r="G18" s="70" t="s">
        <v>136</v>
      </c>
    </row>
    <row r="19" spans="1:7">
      <c r="A19" s="4">
        <v>4</v>
      </c>
      <c r="B19" s="24" t="s">
        <v>7</v>
      </c>
      <c r="C19" s="11" t="s">
        <v>137</v>
      </c>
      <c r="D19" s="10" t="s">
        <v>1</v>
      </c>
      <c r="E19" s="11" t="s">
        <v>2</v>
      </c>
      <c r="F19" s="69" t="s">
        <v>138</v>
      </c>
      <c r="G19" s="63" t="s">
        <v>139</v>
      </c>
    </row>
    <row r="20" spans="1:7">
      <c r="A20" s="4">
        <v>4</v>
      </c>
      <c r="B20" s="24" t="s">
        <v>7</v>
      </c>
      <c r="C20" s="25" t="s">
        <v>140</v>
      </c>
      <c r="D20" s="26" t="s">
        <v>12</v>
      </c>
      <c r="E20" s="25" t="s">
        <v>13</v>
      </c>
      <c r="F20" s="62" t="s">
        <v>132</v>
      </c>
      <c r="G20" s="63" t="s">
        <v>133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141</v>
      </c>
    </row>
    <row r="22" spans="1:7">
      <c r="A22" s="4">
        <v>4</v>
      </c>
      <c r="B22" s="24" t="s">
        <v>7</v>
      </c>
      <c r="C22" s="11" t="s">
        <v>142</v>
      </c>
      <c r="D22" s="10" t="s">
        <v>16</v>
      </c>
      <c r="E22" s="11" t="s">
        <v>17</v>
      </c>
      <c r="F22" s="62" t="s">
        <v>143</v>
      </c>
      <c r="G22" s="63" t="s">
        <v>144</v>
      </c>
    </row>
    <row r="23" spans="1:7">
      <c r="A23" s="4">
        <v>4</v>
      </c>
      <c r="B23" s="24" t="s">
        <v>7</v>
      </c>
      <c r="C23" s="25" t="s">
        <v>145</v>
      </c>
      <c r="D23" s="26" t="s">
        <v>8</v>
      </c>
      <c r="E23" s="25" t="s">
        <v>9</v>
      </c>
      <c r="F23" s="71" t="s">
        <v>146</v>
      </c>
      <c r="G23" s="64" t="s">
        <v>147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148</v>
      </c>
      <c r="G24" s="63" t="s">
        <v>149</v>
      </c>
    </row>
    <row r="25" spans="1:7">
      <c r="A25" s="4">
        <v>4</v>
      </c>
      <c r="B25" s="24" t="s">
        <v>7</v>
      </c>
      <c r="C25" s="11" t="s">
        <v>150</v>
      </c>
      <c r="D25" s="10" t="s">
        <v>10</v>
      </c>
      <c r="E25" s="11" t="s">
        <v>11</v>
      </c>
      <c r="F25" s="62" t="s">
        <v>93</v>
      </c>
      <c r="G25" s="63" t="s">
        <v>151</v>
      </c>
    </row>
    <row r="26" spans="1:7">
      <c r="A26" s="4">
        <v>4</v>
      </c>
      <c r="B26" s="24" t="s">
        <v>7</v>
      </c>
      <c r="C26" s="11" t="s">
        <v>152</v>
      </c>
      <c r="D26" s="10" t="s">
        <v>18</v>
      </c>
      <c r="E26" s="11" t="s">
        <v>19</v>
      </c>
      <c r="F26" s="62" t="s">
        <v>88</v>
      </c>
      <c r="G26" s="72" t="s">
        <v>153</v>
      </c>
    </row>
    <row r="27" spans="1:7" ht="24" customHeight="1">
      <c r="A27" s="4">
        <v>4</v>
      </c>
      <c r="B27" s="24" t="s">
        <v>7</v>
      </c>
      <c r="C27" s="11" t="s">
        <v>154</v>
      </c>
      <c r="D27" s="10" t="s">
        <v>20</v>
      </c>
      <c r="E27" s="15" t="s">
        <v>21</v>
      </c>
      <c r="F27" s="62" t="s">
        <v>94</v>
      </c>
      <c r="G27" s="72" t="s">
        <v>155</v>
      </c>
    </row>
    <row r="28" spans="1:7">
      <c r="A28" s="4">
        <v>4</v>
      </c>
      <c r="B28" s="24" t="s">
        <v>7</v>
      </c>
      <c r="C28" s="11" t="s">
        <v>156</v>
      </c>
      <c r="D28" s="10" t="s">
        <v>22</v>
      </c>
      <c r="E28" s="11" t="s">
        <v>23</v>
      </c>
      <c r="F28" s="62" t="s">
        <v>157</v>
      </c>
      <c r="G28" s="63" t="s">
        <v>158</v>
      </c>
    </row>
    <row r="29" spans="1:7">
      <c r="A29" s="4">
        <v>5</v>
      </c>
      <c r="B29" s="73" t="s">
        <v>24</v>
      </c>
      <c r="C29" s="74" t="s">
        <v>159</v>
      </c>
      <c r="D29" s="75"/>
      <c r="E29" s="74"/>
      <c r="F29" s="75" t="s">
        <v>459</v>
      </c>
      <c r="G29" s="74" t="s">
        <v>460</v>
      </c>
    </row>
    <row r="30" spans="1:7" ht="48">
      <c r="A30" s="4">
        <v>5</v>
      </c>
      <c r="B30" s="24" t="s">
        <v>24</v>
      </c>
      <c r="C30" s="11" t="s">
        <v>160</v>
      </c>
      <c r="D30" s="10" t="s">
        <v>25</v>
      </c>
      <c r="E30" s="66" t="s">
        <v>26</v>
      </c>
      <c r="F30" s="9" t="s">
        <v>81</v>
      </c>
      <c r="G30" s="22" t="s">
        <v>131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136</v>
      </c>
    </row>
    <row r="32" spans="1:7" ht="48">
      <c r="A32" s="4">
        <v>5</v>
      </c>
      <c r="B32" s="24" t="s">
        <v>24</v>
      </c>
      <c r="C32" s="11" t="s">
        <v>161</v>
      </c>
      <c r="D32" s="10" t="s">
        <v>27</v>
      </c>
      <c r="E32" s="66" t="s">
        <v>28</v>
      </c>
      <c r="F32" s="9" t="s">
        <v>162</v>
      </c>
      <c r="G32" s="21" t="s">
        <v>161</v>
      </c>
    </row>
    <row r="33" spans="1:7" ht="48">
      <c r="A33" s="4">
        <v>5</v>
      </c>
      <c r="B33" s="24" t="s">
        <v>24</v>
      </c>
      <c r="C33" s="11" t="s">
        <v>163</v>
      </c>
      <c r="D33" s="10" t="s">
        <v>29</v>
      </c>
      <c r="E33" s="66" t="s">
        <v>30</v>
      </c>
      <c r="F33" s="9" t="s">
        <v>164</v>
      </c>
      <c r="G33" s="21" t="s">
        <v>163</v>
      </c>
    </row>
    <row r="34" spans="1:7" ht="72">
      <c r="A34" s="4">
        <v>5</v>
      </c>
      <c r="B34" s="24" t="s">
        <v>24</v>
      </c>
      <c r="C34" s="11" t="s">
        <v>165</v>
      </c>
      <c r="D34" s="10" t="s">
        <v>31</v>
      </c>
      <c r="E34" s="66" t="s">
        <v>32</v>
      </c>
      <c r="F34" s="9" t="s">
        <v>166</v>
      </c>
      <c r="G34" s="21" t="s">
        <v>165</v>
      </c>
    </row>
    <row r="35" spans="1:7" ht="72">
      <c r="A35" s="4">
        <v>5</v>
      </c>
      <c r="B35" s="24" t="s">
        <v>24</v>
      </c>
      <c r="C35" s="11" t="s">
        <v>167</v>
      </c>
      <c r="D35" s="10" t="s">
        <v>33</v>
      </c>
      <c r="E35" s="66" t="s">
        <v>168</v>
      </c>
      <c r="F35" s="9" t="s">
        <v>169</v>
      </c>
      <c r="G35" s="21" t="s">
        <v>167</v>
      </c>
    </row>
    <row r="36" spans="1:7" ht="72">
      <c r="A36" s="4">
        <v>5</v>
      </c>
      <c r="B36" s="24" t="s">
        <v>24</v>
      </c>
      <c r="C36" s="8" t="s">
        <v>170</v>
      </c>
      <c r="D36" s="7" t="s">
        <v>34</v>
      </c>
      <c r="E36" s="65" t="s">
        <v>35</v>
      </c>
      <c r="F36" s="14" t="s">
        <v>171</v>
      </c>
      <c r="G36" s="29" t="s">
        <v>170</v>
      </c>
    </row>
    <row r="37" spans="1:7" ht="48">
      <c r="A37" s="4">
        <v>5</v>
      </c>
      <c r="B37" s="24" t="s">
        <v>24</v>
      </c>
      <c r="C37" s="11" t="s">
        <v>172</v>
      </c>
      <c r="D37" s="10" t="s">
        <v>36</v>
      </c>
      <c r="E37" s="66" t="s">
        <v>37</v>
      </c>
      <c r="F37" s="9" t="s">
        <v>173</v>
      </c>
      <c r="G37" s="21" t="s">
        <v>172</v>
      </c>
    </row>
    <row r="38" spans="1:7" ht="48">
      <c r="A38" s="4">
        <v>5</v>
      </c>
      <c r="B38" s="24" t="s">
        <v>24</v>
      </c>
      <c r="C38" s="8" t="s">
        <v>174</v>
      </c>
      <c r="D38" s="7" t="s">
        <v>38</v>
      </c>
      <c r="E38" s="65" t="s">
        <v>39</v>
      </c>
      <c r="F38" s="12" t="s">
        <v>175</v>
      </c>
      <c r="G38" s="13" t="s">
        <v>174</v>
      </c>
    </row>
    <row r="39" spans="1:7" ht="48">
      <c r="A39" s="4">
        <v>5</v>
      </c>
      <c r="B39" s="24" t="s">
        <v>24</v>
      </c>
      <c r="C39" s="66" t="s">
        <v>176</v>
      </c>
      <c r="D39" s="10" t="s">
        <v>40</v>
      </c>
      <c r="E39" s="66" t="s">
        <v>41</v>
      </c>
      <c r="F39" s="9" t="s">
        <v>177</v>
      </c>
      <c r="G39" s="21" t="s">
        <v>178</v>
      </c>
    </row>
    <row r="40" spans="1:7" ht="24" customHeight="1">
      <c r="A40" s="4">
        <v>5</v>
      </c>
      <c r="B40" s="24" t="s">
        <v>24</v>
      </c>
      <c r="C40" s="66" t="s">
        <v>179</v>
      </c>
      <c r="D40" s="10" t="s">
        <v>42</v>
      </c>
      <c r="E40" s="66" t="s">
        <v>180</v>
      </c>
      <c r="F40" s="9" t="s">
        <v>181</v>
      </c>
      <c r="G40" s="21" t="s">
        <v>182</v>
      </c>
    </row>
    <row r="41" spans="1:7" ht="72">
      <c r="A41" s="4">
        <v>5</v>
      </c>
      <c r="B41" s="24" t="s">
        <v>24</v>
      </c>
      <c r="C41" s="11" t="s">
        <v>183</v>
      </c>
      <c r="D41" s="10" t="s">
        <v>43</v>
      </c>
      <c r="E41" s="66" t="s">
        <v>44</v>
      </c>
      <c r="F41" s="9" t="s">
        <v>184</v>
      </c>
      <c r="G41" s="21" t="s">
        <v>183</v>
      </c>
    </row>
    <row r="42" spans="1:7" ht="48">
      <c r="A42" s="4">
        <v>5</v>
      </c>
      <c r="B42" s="24" t="s">
        <v>24</v>
      </c>
      <c r="C42" s="11" t="s">
        <v>185</v>
      </c>
      <c r="D42" s="10" t="s">
        <v>45</v>
      </c>
      <c r="E42" s="66" t="s">
        <v>46</v>
      </c>
      <c r="F42" s="9" t="s">
        <v>186</v>
      </c>
      <c r="G42" s="21" t="s">
        <v>185</v>
      </c>
    </row>
    <row r="43" spans="1:7" ht="24" customHeight="1">
      <c r="A43" s="4">
        <v>5</v>
      </c>
      <c r="B43" s="24" t="s">
        <v>24</v>
      </c>
      <c r="C43" s="11" t="s">
        <v>187</v>
      </c>
      <c r="D43" s="10" t="s">
        <v>47</v>
      </c>
      <c r="E43" s="66" t="s">
        <v>188</v>
      </c>
      <c r="F43" s="9" t="s">
        <v>189</v>
      </c>
      <c r="G43" s="21" t="s">
        <v>187</v>
      </c>
    </row>
    <row r="44" spans="1:7">
      <c r="A44" s="6">
        <v>6</v>
      </c>
      <c r="B44" s="73" t="s">
        <v>48</v>
      </c>
      <c r="C44" s="74" t="s">
        <v>190</v>
      </c>
      <c r="D44" s="75"/>
      <c r="E44" s="74"/>
      <c r="F44" s="75" t="s">
        <v>405</v>
      </c>
      <c r="G44" s="74" t="s">
        <v>406</v>
      </c>
    </row>
    <row r="45" spans="1:7" ht="24" customHeight="1">
      <c r="A45" s="6">
        <v>6</v>
      </c>
      <c r="B45" s="20" t="s">
        <v>48</v>
      </c>
      <c r="C45" s="25" t="s">
        <v>160</v>
      </c>
      <c r="D45" s="26" t="s">
        <v>25</v>
      </c>
      <c r="E45" s="462" t="s">
        <v>26</v>
      </c>
      <c r="F45" s="9" t="s">
        <v>81</v>
      </c>
      <c r="G45" s="22" t="s">
        <v>131</v>
      </c>
    </row>
    <row r="46" spans="1:7">
      <c r="A46" s="6">
        <v>6</v>
      </c>
      <c r="B46" s="20" t="s">
        <v>48</v>
      </c>
      <c r="C46" s="27"/>
      <c r="D46" s="28"/>
      <c r="E46" s="463"/>
      <c r="F46" s="9" t="s">
        <v>191</v>
      </c>
      <c r="G46" s="21" t="s">
        <v>192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193</v>
      </c>
      <c r="G47" s="29" t="s">
        <v>194</v>
      </c>
    </row>
    <row r="48" spans="1:7" ht="24" customHeight="1">
      <c r="A48" s="6"/>
      <c r="B48" s="20"/>
      <c r="C48" s="27"/>
      <c r="D48" s="28"/>
      <c r="E48" s="65"/>
      <c r="F48" s="81" t="s">
        <v>407</v>
      </c>
      <c r="G48" s="82" t="s">
        <v>408</v>
      </c>
    </row>
    <row r="49" spans="1:7" ht="24" customHeight="1">
      <c r="A49" s="6">
        <v>6</v>
      </c>
      <c r="B49" s="20" t="s">
        <v>48</v>
      </c>
      <c r="C49" s="25" t="s">
        <v>195</v>
      </c>
      <c r="D49" s="26" t="s">
        <v>63</v>
      </c>
      <c r="E49" s="25" t="s">
        <v>64</v>
      </c>
      <c r="F49" s="9" t="s">
        <v>81</v>
      </c>
      <c r="G49" s="22" t="s">
        <v>131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196</v>
      </c>
      <c r="G50" s="21" t="s">
        <v>197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198</v>
      </c>
      <c r="G51" s="29" t="s">
        <v>199</v>
      </c>
    </row>
    <row r="52" spans="1:7">
      <c r="A52" s="6"/>
      <c r="B52" s="20"/>
      <c r="C52" s="27"/>
      <c r="D52" s="28"/>
      <c r="E52" s="65"/>
      <c r="F52" s="81" t="s">
        <v>409</v>
      </c>
      <c r="G52" s="82" t="s">
        <v>410</v>
      </c>
    </row>
    <row r="53" spans="1:7">
      <c r="A53" s="6">
        <v>6</v>
      </c>
      <c r="B53" s="20" t="s">
        <v>48</v>
      </c>
      <c r="C53" s="27" t="s">
        <v>200</v>
      </c>
      <c r="D53" s="28" t="s">
        <v>65</v>
      </c>
      <c r="E53" s="27" t="s">
        <v>66</v>
      </c>
      <c r="F53" s="14" t="s">
        <v>8</v>
      </c>
      <c r="G53" s="29" t="s">
        <v>141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131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201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202</v>
      </c>
      <c r="G56" s="21" t="s">
        <v>203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204</v>
      </c>
      <c r="G57" s="21" t="s">
        <v>205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206</v>
      </c>
      <c r="G58" s="22" t="s">
        <v>207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198</v>
      </c>
      <c r="G59" s="21" t="s">
        <v>199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193</v>
      </c>
      <c r="G60" s="29" t="s">
        <v>194</v>
      </c>
    </row>
    <row r="61" spans="1:7" ht="24" customHeight="1">
      <c r="A61" s="6"/>
      <c r="B61" s="20"/>
      <c r="C61" s="27"/>
      <c r="D61" s="28"/>
      <c r="E61" s="27"/>
      <c r="F61" s="81" t="s">
        <v>411</v>
      </c>
      <c r="G61" s="82" t="s">
        <v>412</v>
      </c>
    </row>
    <row r="62" spans="1:7">
      <c r="A62" s="6">
        <v>6</v>
      </c>
      <c r="B62" s="20" t="s">
        <v>48</v>
      </c>
      <c r="C62" s="8" t="s">
        <v>208</v>
      </c>
      <c r="D62" s="7" t="s">
        <v>67</v>
      </c>
      <c r="E62" s="8" t="s">
        <v>68</v>
      </c>
      <c r="F62" s="14" t="s">
        <v>81</v>
      </c>
      <c r="G62" s="23" t="s">
        <v>131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209</v>
      </c>
      <c r="G63" s="21" t="s">
        <v>210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211</v>
      </c>
      <c r="G64" s="29" t="s">
        <v>212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213</v>
      </c>
      <c r="G65" s="22" t="s">
        <v>214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215</v>
      </c>
      <c r="G66" s="29" t="s">
        <v>216</v>
      </c>
    </row>
    <row r="67" spans="1:7">
      <c r="A67" s="6"/>
      <c r="B67" s="20"/>
      <c r="C67" s="65"/>
      <c r="D67" s="68"/>
      <c r="E67" s="65"/>
      <c r="F67" s="81" t="s">
        <v>413</v>
      </c>
      <c r="G67" s="82" t="s">
        <v>414</v>
      </c>
    </row>
    <row r="68" spans="1:7">
      <c r="A68" s="6">
        <v>6</v>
      </c>
      <c r="B68" s="20" t="s">
        <v>48</v>
      </c>
      <c r="C68" s="463" t="s">
        <v>217</v>
      </c>
      <c r="D68" s="28" t="s">
        <v>71</v>
      </c>
      <c r="E68" s="463" t="s">
        <v>218</v>
      </c>
      <c r="F68" s="14" t="s">
        <v>81</v>
      </c>
      <c r="G68" s="23" t="s">
        <v>131</v>
      </c>
    </row>
    <row r="69" spans="1:7">
      <c r="A69" s="6">
        <v>6</v>
      </c>
      <c r="B69" s="20" t="s">
        <v>48</v>
      </c>
      <c r="C69" s="463"/>
      <c r="D69" s="28"/>
      <c r="E69" s="463"/>
      <c r="F69" s="16" t="s">
        <v>8</v>
      </c>
      <c r="G69" s="21" t="s">
        <v>141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219</v>
      </c>
      <c r="G70" s="21" t="s">
        <v>220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221</v>
      </c>
      <c r="G71" s="21" t="s">
        <v>222</v>
      </c>
    </row>
    <row r="72" spans="1:7">
      <c r="A72" s="6"/>
      <c r="B72" s="20"/>
      <c r="C72" s="65"/>
      <c r="D72" s="28"/>
      <c r="E72" s="65"/>
      <c r="F72" s="81" t="s">
        <v>415</v>
      </c>
      <c r="G72" s="82" t="s">
        <v>416</v>
      </c>
    </row>
    <row r="73" spans="1:7" ht="24" customHeight="1">
      <c r="A73" s="6">
        <v>6</v>
      </c>
      <c r="B73" s="20" t="s">
        <v>48</v>
      </c>
      <c r="C73" s="11" t="s">
        <v>223</v>
      </c>
      <c r="D73" s="26" t="s">
        <v>58</v>
      </c>
      <c r="E73" s="462" t="s">
        <v>224</v>
      </c>
      <c r="F73" s="9" t="s">
        <v>81</v>
      </c>
      <c r="G73" s="22" t="s">
        <v>131</v>
      </c>
    </row>
    <row r="74" spans="1:7" ht="24" customHeight="1">
      <c r="A74" s="6">
        <v>6</v>
      </c>
      <c r="B74" s="20" t="s">
        <v>48</v>
      </c>
      <c r="C74" s="8"/>
      <c r="D74" s="28"/>
      <c r="E74" s="463"/>
      <c r="F74" s="9" t="s">
        <v>225</v>
      </c>
      <c r="G74" s="21" t="s">
        <v>226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227</v>
      </c>
      <c r="G75" s="29" t="s">
        <v>228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229</v>
      </c>
      <c r="G76" s="29" t="s">
        <v>230</v>
      </c>
    </row>
    <row r="77" spans="1:7" ht="24" customHeight="1">
      <c r="A77" s="6"/>
      <c r="B77" s="20"/>
      <c r="C77" s="65"/>
      <c r="D77" s="28"/>
      <c r="E77" s="65"/>
      <c r="F77" s="81" t="s">
        <v>417</v>
      </c>
      <c r="G77" s="82" t="s">
        <v>418</v>
      </c>
    </row>
    <row r="78" spans="1:7">
      <c r="A78" s="6">
        <v>6</v>
      </c>
      <c r="B78" s="20" t="s">
        <v>48</v>
      </c>
      <c r="C78" s="27" t="s">
        <v>231</v>
      </c>
      <c r="D78" s="28" t="s">
        <v>52</v>
      </c>
      <c r="E78" s="27" t="s">
        <v>53</v>
      </c>
      <c r="F78" s="14" t="s">
        <v>81</v>
      </c>
      <c r="G78" s="23" t="s">
        <v>131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232</v>
      </c>
      <c r="G79" s="21" t="s">
        <v>233</v>
      </c>
    </row>
    <row r="80" spans="1:7">
      <c r="A80" s="6"/>
      <c r="B80" s="20"/>
      <c r="C80" s="27"/>
      <c r="D80" s="28"/>
      <c r="E80" s="27"/>
      <c r="F80" s="81" t="s">
        <v>419</v>
      </c>
      <c r="G80" s="82" t="s">
        <v>420</v>
      </c>
    </row>
    <row r="81" spans="1:7">
      <c r="A81" s="6">
        <v>6</v>
      </c>
      <c r="B81" s="20" t="s">
        <v>48</v>
      </c>
      <c r="C81" s="8" t="s">
        <v>234</v>
      </c>
      <c r="D81" s="7" t="s">
        <v>50</v>
      </c>
      <c r="E81" s="8" t="s">
        <v>51</v>
      </c>
      <c r="F81" s="14" t="s">
        <v>81</v>
      </c>
      <c r="G81" s="23" t="s">
        <v>131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232</v>
      </c>
      <c r="G82" s="21" t="s">
        <v>233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235</v>
      </c>
      <c r="G83" s="21" t="s">
        <v>236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237</v>
      </c>
      <c r="G84" s="29" t="s">
        <v>238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215</v>
      </c>
      <c r="G85" s="29" t="s">
        <v>216</v>
      </c>
    </row>
    <row r="86" spans="1:7">
      <c r="A86" s="6">
        <v>6</v>
      </c>
      <c r="B86" s="20" t="s">
        <v>48</v>
      </c>
      <c r="F86" s="81" t="s">
        <v>421</v>
      </c>
      <c r="G86" s="82" t="s">
        <v>422</v>
      </c>
    </row>
    <row r="87" spans="1:7">
      <c r="A87" s="6">
        <v>6</v>
      </c>
      <c r="B87" s="20" t="s">
        <v>48</v>
      </c>
      <c r="C87" s="27" t="s">
        <v>239</v>
      </c>
      <c r="D87" s="28" t="s">
        <v>56</v>
      </c>
      <c r="E87" s="27" t="s">
        <v>57</v>
      </c>
      <c r="F87" s="14" t="s">
        <v>81</v>
      </c>
      <c r="G87" s="23" t="s">
        <v>131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141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240</v>
      </c>
      <c r="G89" s="21" t="s">
        <v>241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242</v>
      </c>
      <c r="G90" s="21" t="s">
        <v>243</v>
      </c>
    </row>
    <row r="91" spans="1:7" ht="24" customHeight="1">
      <c r="A91" s="6"/>
      <c r="B91" s="20"/>
      <c r="C91" s="27"/>
      <c r="D91" s="28"/>
      <c r="E91" s="27"/>
      <c r="F91" s="81" t="s">
        <v>423</v>
      </c>
      <c r="G91" s="82" t="s">
        <v>424</v>
      </c>
    </row>
    <row r="92" spans="1:7" ht="24" customHeight="1">
      <c r="A92" s="6">
        <v>6</v>
      </c>
      <c r="B92" s="20" t="s">
        <v>48</v>
      </c>
      <c r="C92" s="25" t="s">
        <v>244</v>
      </c>
      <c r="D92" s="26" t="s">
        <v>69</v>
      </c>
      <c r="E92" s="25" t="s">
        <v>70</v>
      </c>
      <c r="F92" s="9" t="s">
        <v>81</v>
      </c>
      <c r="G92" s="22" t="s">
        <v>131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245</v>
      </c>
      <c r="G93" s="21" t="s">
        <v>246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215</v>
      </c>
      <c r="G94" s="21" t="s">
        <v>216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247</v>
      </c>
      <c r="G95" s="29" t="s">
        <v>248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249</v>
      </c>
      <c r="G96" s="23" t="s">
        <v>250</v>
      </c>
    </row>
    <row r="97" spans="1:7">
      <c r="A97" s="6"/>
      <c r="B97" s="20"/>
      <c r="C97" s="27"/>
      <c r="D97" s="28"/>
      <c r="E97" s="65"/>
      <c r="F97" s="81" t="s">
        <v>425</v>
      </c>
      <c r="G97" s="82" t="s">
        <v>426</v>
      </c>
    </row>
    <row r="98" spans="1:7">
      <c r="A98" s="6">
        <v>6</v>
      </c>
      <c r="B98" s="20" t="s">
        <v>48</v>
      </c>
      <c r="C98" s="27" t="s">
        <v>251</v>
      </c>
      <c r="D98" s="28" t="s">
        <v>49</v>
      </c>
      <c r="E98" s="27" t="s">
        <v>252</v>
      </c>
      <c r="F98" s="14" t="s">
        <v>81</v>
      </c>
      <c r="G98" s="23" t="s">
        <v>131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253</v>
      </c>
      <c r="G99" s="29" t="s">
        <v>254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191</v>
      </c>
      <c r="G100" s="21" t="s">
        <v>192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255</v>
      </c>
      <c r="G101" s="29" t="s">
        <v>256</v>
      </c>
    </row>
    <row r="102" spans="1:7">
      <c r="A102" s="6"/>
      <c r="B102" s="20"/>
      <c r="C102" s="27"/>
      <c r="D102" s="28"/>
      <c r="E102" s="27"/>
      <c r="F102" s="81" t="s">
        <v>427</v>
      </c>
      <c r="G102" s="82" t="s">
        <v>428</v>
      </c>
    </row>
    <row r="103" spans="1:7">
      <c r="A103" s="6">
        <v>6</v>
      </c>
      <c r="B103" s="20" t="s">
        <v>48</v>
      </c>
      <c r="C103" s="8" t="s">
        <v>257</v>
      </c>
      <c r="D103" s="7" t="s">
        <v>54</v>
      </c>
      <c r="E103" s="8" t="s">
        <v>55</v>
      </c>
      <c r="F103" s="33" t="s">
        <v>8</v>
      </c>
      <c r="G103" s="29" t="s">
        <v>141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131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258</v>
      </c>
      <c r="G105" s="21" t="s">
        <v>259</v>
      </c>
    </row>
    <row r="106" spans="1:7">
      <c r="A106" s="6"/>
      <c r="B106" s="20"/>
      <c r="C106" s="65"/>
      <c r="D106" s="68"/>
      <c r="E106" s="65"/>
      <c r="F106" s="81" t="s">
        <v>429</v>
      </c>
      <c r="G106" s="82" t="s">
        <v>430</v>
      </c>
    </row>
    <row r="107" spans="1:7">
      <c r="A107" s="6">
        <v>6</v>
      </c>
      <c r="B107" s="20" t="s">
        <v>48</v>
      </c>
      <c r="C107" s="25" t="s">
        <v>260</v>
      </c>
      <c r="D107" s="26" t="s">
        <v>61</v>
      </c>
      <c r="E107" s="25" t="s">
        <v>62</v>
      </c>
      <c r="F107" s="9" t="s">
        <v>81</v>
      </c>
      <c r="G107" s="22" t="s">
        <v>131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261</v>
      </c>
      <c r="G108" s="21" t="s">
        <v>262</v>
      </c>
    </row>
    <row r="109" spans="1:7" ht="24" customHeight="1">
      <c r="A109" s="6"/>
      <c r="B109" s="20"/>
      <c r="C109" s="27"/>
      <c r="D109" s="28"/>
      <c r="E109" s="27"/>
      <c r="F109" s="81" t="s">
        <v>431</v>
      </c>
      <c r="G109" s="82" t="s">
        <v>432</v>
      </c>
    </row>
    <row r="110" spans="1:7">
      <c r="A110" s="6">
        <v>6</v>
      </c>
      <c r="B110" s="20" t="s">
        <v>48</v>
      </c>
      <c r="C110" s="11" t="s">
        <v>263</v>
      </c>
      <c r="D110" s="10" t="s">
        <v>59</v>
      </c>
      <c r="E110" s="11" t="s">
        <v>60</v>
      </c>
      <c r="F110" s="9" t="s">
        <v>81</v>
      </c>
      <c r="G110" s="22" t="s">
        <v>131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201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202</v>
      </c>
      <c r="G112" s="21" t="s">
        <v>203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204</v>
      </c>
      <c r="G113" s="29" t="s">
        <v>205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209</v>
      </c>
      <c r="G114" s="21" t="s">
        <v>210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213</v>
      </c>
      <c r="G115" s="22" t="s">
        <v>214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219</v>
      </c>
      <c r="G116" s="29" t="s">
        <v>220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196</v>
      </c>
      <c r="G117" s="29" t="s">
        <v>197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253</v>
      </c>
      <c r="G118" s="21" t="s">
        <v>254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227</v>
      </c>
      <c r="G119" s="21" t="s">
        <v>228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191</v>
      </c>
      <c r="G120" s="21" t="s">
        <v>192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206</v>
      </c>
      <c r="G121" s="23" t="s">
        <v>207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255</v>
      </c>
      <c r="G122" s="29" t="s">
        <v>256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198</v>
      </c>
      <c r="G123" s="21" t="s">
        <v>199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193</v>
      </c>
      <c r="G124" s="21" t="s">
        <v>194</v>
      </c>
    </row>
    <row r="125" spans="1:7">
      <c r="A125" s="6">
        <v>7</v>
      </c>
      <c r="B125" s="73" t="s">
        <v>72</v>
      </c>
      <c r="C125" s="74" t="s">
        <v>264</v>
      </c>
      <c r="D125" s="75"/>
      <c r="E125" s="74"/>
      <c r="F125" s="75" t="s">
        <v>433</v>
      </c>
      <c r="G125" s="74" t="s">
        <v>434</v>
      </c>
    </row>
    <row r="126" spans="1:7" ht="48">
      <c r="A126" s="6">
        <v>7</v>
      </c>
      <c r="B126" s="20" t="s">
        <v>72</v>
      </c>
      <c r="C126" s="11" t="s">
        <v>160</v>
      </c>
      <c r="D126" s="10" t="s">
        <v>73</v>
      </c>
      <c r="E126" s="25" t="s">
        <v>74</v>
      </c>
      <c r="F126" s="9" t="s">
        <v>81</v>
      </c>
      <c r="G126" s="22" t="s">
        <v>131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265</v>
      </c>
      <c r="G127" s="21" t="s">
        <v>266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267</v>
      </c>
      <c r="G128" s="22" t="s">
        <v>268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269</v>
      </c>
      <c r="G129" s="21" t="s">
        <v>270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271</v>
      </c>
      <c r="G130" s="22" t="s">
        <v>272</v>
      </c>
    </row>
    <row r="131" spans="1:7">
      <c r="A131" s="4">
        <v>8</v>
      </c>
      <c r="B131" s="73">
        <v>10000000</v>
      </c>
      <c r="C131" s="74" t="s">
        <v>273</v>
      </c>
      <c r="D131" s="75"/>
      <c r="E131" s="74"/>
      <c r="F131" s="75" t="s">
        <v>435</v>
      </c>
      <c r="G131" s="74" t="s">
        <v>436</v>
      </c>
    </row>
    <row r="132" spans="1:7" ht="48">
      <c r="A132" s="4">
        <v>8</v>
      </c>
      <c r="B132" s="4">
        <v>10000000</v>
      </c>
      <c r="C132" s="11" t="s">
        <v>160</v>
      </c>
      <c r="D132" s="10" t="s">
        <v>77</v>
      </c>
      <c r="E132" s="66" t="s">
        <v>78</v>
      </c>
      <c r="F132" s="9" t="s">
        <v>81</v>
      </c>
      <c r="G132" s="22" t="s">
        <v>131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274</v>
      </c>
      <c r="G133" s="22" t="s">
        <v>275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276</v>
      </c>
      <c r="G134" s="29" t="s">
        <v>277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278</v>
      </c>
      <c r="G135" s="21" t="s">
        <v>279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280</v>
      </c>
      <c r="G136" s="21" t="s">
        <v>281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282</v>
      </c>
      <c r="G137" s="21" t="s">
        <v>283</v>
      </c>
    </row>
    <row r="138" spans="1:7">
      <c r="A138" s="4">
        <v>9</v>
      </c>
      <c r="B138" s="73">
        <v>11000000</v>
      </c>
      <c r="C138" s="74" t="s">
        <v>284</v>
      </c>
      <c r="D138" s="75"/>
      <c r="E138" s="74"/>
      <c r="F138" s="75" t="s">
        <v>437</v>
      </c>
      <c r="G138" s="74" t="s">
        <v>438</v>
      </c>
    </row>
    <row r="139" spans="1:7" ht="48">
      <c r="A139" s="4">
        <v>9</v>
      </c>
      <c r="B139" s="4">
        <v>11000000</v>
      </c>
      <c r="C139" s="11" t="s">
        <v>160</v>
      </c>
      <c r="D139" s="10" t="s">
        <v>79</v>
      </c>
      <c r="E139" s="66" t="s">
        <v>80</v>
      </c>
      <c r="F139" s="9" t="s">
        <v>81</v>
      </c>
      <c r="G139" s="22" t="s">
        <v>131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285</v>
      </c>
      <c r="G140" s="21" t="s">
        <v>286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287</v>
      </c>
      <c r="G141" s="29" t="s">
        <v>288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289</v>
      </c>
      <c r="G142" s="23" t="s">
        <v>290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291</v>
      </c>
      <c r="G143" s="37" t="s">
        <v>292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293</v>
      </c>
      <c r="G144" s="38" t="s">
        <v>294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295</v>
      </c>
      <c r="G145" s="40" t="s">
        <v>296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297</v>
      </c>
      <c r="G146" s="29" t="s">
        <v>298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299</v>
      </c>
      <c r="G147" s="29" t="s">
        <v>300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301</v>
      </c>
      <c r="G148" s="29" t="s">
        <v>302</v>
      </c>
    </row>
    <row r="149" spans="1:7">
      <c r="A149" s="6">
        <v>10</v>
      </c>
      <c r="B149" s="73">
        <v>14000000</v>
      </c>
      <c r="C149" s="74" t="s">
        <v>303</v>
      </c>
      <c r="D149" s="75"/>
      <c r="E149" s="74"/>
      <c r="F149" s="75" t="s">
        <v>439</v>
      </c>
      <c r="G149" s="74" t="s">
        <v>440</v>
      </c>
    </row>
    <row r="150" spans="1:7">
      <c r="A150" s="6">
        <v>10</v>
      </c>
      <c r="B150" s="6">
        <v>14000000</v>
      </c>
      <c r="C150" s="11" t="s">
        <v>160</v>
      </c>
      <c r="D150" s="10" t="s">
        <v>1</v>
      </c>
      <c r="E150" s="11" t="s">
        <v>2</v>
      </c>
      <c r="F150" s="9" t="s">
        <v>81</v>
      </c>
      <c r="G150" s="22" t="s">
        <v>131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304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305</v>
      </c>
      <c r="G152" s="21" t="s">
        <v>306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307</v>
      </c>
      <c r="G153" s="21" t="s">
        <v>308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309</v>
      </c>
      <c r="G154" s="29" t="s">
        <v>310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311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312</v>
      </c>
      <c r="G156" s="29" t="s">
        <v>313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314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315</v>
      </c>
      <c r="G158" s="21" t="s">
        <v>316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317</v>
      </c>
    </row>
    <row r="160" spans="1:7">
      <c r="A160" s="4">
        <v>11</v>
      </c>
      <c r="B160" s="73">
        <v>15000000</v>
      </c>
      <c r="C160" s="74" t="s">
        <v>318</v>
      </c>
      <c r="D160" s="75"/>
      <c r="E160" s="74"/>
      <c r="F160" s="75" t="s">
        <v>441</v>
      </c>
      <c r="G160" s="74" t="s">
        <v>442</v>
      </c>
    </row>
    <row r="161" spans="1:7" ht="24" customHeight="1">
      <c r="A161" s="4">
        <v>11</v>
      </c>
      <c r="B161" s="4">
        <v>15000000</v>
      </c>
      <c r="C161" s="25" t="s">
        <v>160</v>
      </c>
      <c r="D161" s="26" t="s">
        <v>82</v>
      </c>
      <c r="E161" s="462" t="s">
        <v>83</v>
      </c>
      <c r="F161" s="9" t="s">
        <v>81</v>
      </c>
      <c r="G161" s="22" t="s">
        <v>131</v>
      </c>
    </row>
    <row r="162" spans="1:7" ht="48">
      <c r="A162" s="4">
        <v>11</v>
      </c>
      <c r="B162" s="4">
        <v>15000000</v>
      </c>
      <c r="C162" s="27"/>
      <c r="D162" s="28"/>
      <c r="E162" s="463"/>
      <c r="F162" s="14" t="s">
        <v>319</v>
      </c>
      <c r="G162" s="29" t="s">
        <v>320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321</v>
      </c>
      <c r="G163" s="21" t="s">
        <v>107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322</v>
      </c>
      <c r="G164" s="21" t="s">
        <v>323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324</v>
      </c>
      <c r="G165" s="21" t="s">
        <v>325</v>
      </c>
    </row>
    <row r="166" spans="1:7">
      <c r="A166" s="4">
        <v>12</v>
      </c>
      <c r="B166" s="73">
        <v>17000000</v>
      </c>
      <c r="C166" s="74" t="s">
        <v>326</v>
      </c>
      <c r="D166" s="75"/>
      <c r="E166" s="74"/>
      <c r="F166" s="75" t="s">
        <v>443</v>
      </c>
      <c r="G166" s="74" t="s">
        <v>444</v>
      </c>
    </row>
    <row r="167" spans="1:7" ht="48">
      <c r="A167" s="4">
        <v>12</v>
      </c>
      <c r="B167" s="4">
        <v>17000000</v>
      </c>
      <c r="C167" s="11" t="s">
        <v>160</v>
      </c>
      <c r="D167" s="10" t="s">
        <v>77</v>
      </c>
      <c r="E167" s="67" t="s">
        <v>327</v>
      </c>
      <c r="F167" s="9" t="s">
        <v>81</v>
      </c>
      <c r="G167" s="22" t="s">
        <v>131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328</v>
      </c>
      <c r="G168" s="43" t="s">
        <v>329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305</v>
      </c>
      <c r="G169" s="21" t="s">
        <v>306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330</v>
      </c>
      <c r="G170" s="21" t="s">
        <v>331</v>
      </c>
    </row>
    <row r="171" spans="1:7">
      <c r="A171" s="4">
        <v>13</v>
      </c>
      <c r="B171" s="73">
        <v>19000000</v>
      </c>
      <c r="C171" s="74" t="s">
        <v>332</v>
      </c>
      <c r="D171" s="75"/>
      <c r="E171" s="74"/>
      <c r="F171" s="75" t="s">
        <v>445</v>
      </c>
      <c r="G171" s="74" t="s">
        <v>446</v>
      </c>
    </row>
    <row r="172" spans="1:7" ht="48">
      <c r="A172" s="4">
        <v>13</v>
      </c>
      <c r="B172" s="4">
        <v>19000000</v>
      </c>
      <c r="C172" s="11" t="s">
        <v>160</v>
      </c>
      <c r="D172" s="10" t="s">
        <v>86</v>
      </c>
      <c r="E172" s="66" t="s">
        <v>87</v>
      </c>
      <c r="F172" s="9" t="s">
        <v>81</v>
      </c>
      <c r="G172" s="22" t="s">
        <v>131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333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334</v>
      </c>
      <c r="G174" s="21" t="s">
        <v>335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336</v>
      </c>
      <c r="G175" s="21" t="s">
        <v>337</v>
      </c>
    </row>
    <row r="176" spans="1:7">
      <c r="A176" s="4">
        <v>14</v>
      </c>
      <c r="B176" s="73">
        <v>20000000</v>
      </c>
      <c r="C176" s="74" t="s">
        <v>338</v>
      </c>
      <c r="D176" s="75"/>
      <c r="E176" s="74"/>
      <c r="F176" s="75" t="s">
        <v>447</v>
      </c>
      <c r="G176" s="74" t="s">
        <v>448</v>
      </c>
    </row>
    <row r="177" spans="1:7">
      <c r="A177" s="4">
        <v>14</v>
      </c>
      <c r="B177" s="4">
        <v>20000000</v>
      </c>
      <c r="C177" s="11" t="s">
        <v>160</v>
      </c>
      <c r="D177" s="10" t="s">
        <v>1</v>
      </c>
      <c r="E177" s="11" t="s">
        <v>2</v>
      </c>
      <c r="F177" s="9" t="s">
        <v>81</v>
      </c>
      <c r="G177" s="22" t="s">
        <v>131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339</v>
      </c>
      <c r="G178" s="21" t="s">
        <v>340</v>
      </c>
    </row>
    <row r="179" spans="1:7">
      <c r="A179" s="6">
        <v>15</v>
      </c>
      <c r="B179" s="73">
        <v>21000000</v>
      </c>
      <c r="C179" s="74" t="s">
        <v>341</v>
      </c>
      <c r="D179" s="75"/>
      <c r="E179" s="74"/>
      <c r="F179" s="75" t="s">
        <v>449</v>
      </c>
      <c r="G179" s="74" t="s">
        <v>450</v>
      </c>
    </row>
    <row r="180" spans="1:7">
      <c r="A180" s="6">
        <v>15</v>
      </c>
      <c r="B180" s="6">
        <v>21000000</v>
      </c>
      <c r="C180" s="11" t="s">
        <v>160</v>
      </c>
      <c r="D180" s="10" t="s">
        <v>1</v>
      </c>
      <c r="E180" s="11" t="s">
        <v>2</v>
      </c>
      <c r="F180" s="9" t="s">
        <v>81</v>
      </c>
      <c r="G180" s="22" t="s">
        <v>131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342</v>
      </c>
      <c r="G181" s="22" t="s">
        <v>343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319</v>
      </c>
      <c r="G182" s="21" t="s">
        <v>320</v>
      </c>
    </row>
    <row r="183" spans="1:7">
      <c r="A183" s="4">
        <v>16</v>
      </c>
      <c r="B183" s="73">
        <v>22000000</v>
      </c>
      <c r="C183" s="74" t="s">
        <v>344</v>
      </c>
      <c r="D183" s="75"/>
      <c r="E183" s="74"/>
      <c r="F183" s="75" t="s">
        <v>451</v>
      </c>
      <c r="G183" s="74" t="s">
        <v>452</v>
      </c>
    </row>
    <row r="184" spans="1:7" ht="48">
      <c r="A184" s="4">
        <v>16</v>
      </c>
      <c r="B184" s="4">
        <v>22000000</v>
      </c>
      <c r="C184" s="11" t="s">
        <v>160</v>
      </c>
      <c r="D184" s="10" t="s">
        <v>82</v>
      </c>
      <c r="E184" s="66" t="s">
        <v>83</v>
      </c>
      <c r="F184" s="9" t="s">
        <v>81</v>
      </c>
      <c r="G184" s="22" t="s">
        <v>131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345</v>
      </c>
      <c r="G185" s="21" t="s">
        <v>346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347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348</v>
      </c>
      <c r="G187" s="21" t="s">
        <v>349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350</v>
      </c>
      <c r="G188" s="21" t="s">
        <v>351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352</v>
      </c>
      <c r="G189" s="44" t="s">
        <v>353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354</v>
      </c>
      <c r="G190" s="21" t="s">
        <v>355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356</v>
      </c>
      <c r="G191" s="21" t="s">
        <v>357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358</v>
      </c>
      <c r="G192" s="29" t="s">
        <v>359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360</v>
      </c>
      <c r="G193" s="21" t="s">
        <v>361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289</v>
      </c>
      <c r="G194" s="22" t="s">
        <v>290</v>
      </c>
    </row>
    <row r="195" spans="1:7">
      <c r="A195" s="4">
        <v>17</v>
      </c>
      <c r="B195" s="73">
        <v>23000000</v>
      </c>
      <c r="C195" s="74" t="s">
        <v>362</v>
      </c>
      <c r="D195" s="75"/>
      <c r="E195" s="74"/>
      <c r="F195" s="75" t="s">
        <v>453</v>
      </c>
      <c r="G195" s="74" t="s">
        <v>454</v>
      </c>
    </row>
    <row r="196" spans="1:7" ht="48">
      <c r="A196" s="4">
        <v>17</v>
      </c>
      <c r="B196" s="4">
        <v>23000000</v>
      </c>
      <c r="C196" s="11" t="s">
        <v>160</v>
      </c>
      <c r="D196" s="10" t="s">
        <v>86</v>
      </c>
      <c r="E196" s="66" t="s">
        <v>87</v>
      </c>
      <c r="F196" s="9" t="s">
        <v>81</v>
      </c>
      <c r="G196" s="22" t="s">
        <v>131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363</v>
      </c>
      <c r="G197" s="21" t="s">
        <v>364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365</v>
      </c>
      <c r="G198" s="21" t="s">
        <v>366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367</v>
      </c>
      <c r="G199" s="29" t="s">
        <v>368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369</v>
      </c>
      <c r="G200" s="21" t="s">
        <v>370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371</v>
      </c>
      <c r="G201" s="23" t="s">
        <v>372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373</v>
      </c>
      <c r="G202" s="21" t="s">
        <v>374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375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376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377</v>
      </c>
      <c r="G205" s="29" t="s">
        <v>378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379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380</v>
      </c>
    </row>
    <row r="208" spans="1:7">
      <c r="A208" s="6">
        <v>18</v>
      </c>
      <c r="B208" s="73">
        <v>24000000</v>
      </c>
      <c r="C208" s="74" t="s">
        <v>381</v>
      </c>
      <c r="D208" s="75"/>
      <c r="E208" s="74"/>
      <c r="F208" s="75" t="s">
        <v>455</v>
      </c>
      <c r="G208" s="74" t="s">
        <v>456</v>
      </c>
    </row>
    <row r="209" spans="1:7" ht="48">
      <c r="A209" s="6">
        <v>18</v>
      </c>
      <c r="B209" s="6">
        <v>24000000</v>
      </c>
      <c r="C209" s="11" t="s">
        <v>160</v>
      </c>
      <c r="D209" s="10" t="s">
        <v>86</v>
      </c>
      <c r="E209" s="66" t="s">
        <v>87</v>
      </c>
      <c r="F209" s="9" t="s">
        <v>81</v>
      </c>
      <c r="G209" s="21" t="s">
        <v>131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382</v>
      </c>
      <c r="G210" s="21" t="s">
        <v>383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384</v>
      </c>
      <c r="G211" s="21" t="s">
        <v>385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386</v>
      </c>
      <c r="G212" s="21" t="s">
        <v>387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388</v>
      </c>
      <c r="G213" s="23" t="s">
        <v>389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390</v>
      </c>
      <c r="G214" s="22" t="s">
        <v>391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392</v>
      </c>
      <c r="G215" s="21" t="s">
        <v>393</v>
      </c>
    </row>
    <row r="216" spans="1:7">
      <c r="A216" s="6">
        <v>19</v>
      </c>
      <c r="B216" s="73">
        <v>25000000</v>
      </c>
      <c r="C216" s="74" t="s">
        <v>394</v>
      </c>
      <c r="D216" s="75"/>
      <c r="E216" s="74"/>
      <c r="F216" s="75" t="s">
        <v>457</v>
      </c>
      <c r="G216" s="74" t="s">
        <v>458</v>
      </c>
    </row>
    <row r="217" spans="1:7" ht="48">
      <c r="A217" s="6">
        <v>19</v>
      </c>
      <c r="B217" s="6">
        <v>25000000</v>
      </c>
      <c r="C217" s="11" t="s">
        <v>160</v>
      </c>
      <c r="D217" s="10" t="s">
        <v>77</v>
      </c>
      <c r="E217" s="66" t="s">
        <v>78</v>
      </c>
      <c r="F217" s="9" t="s">
        <v>81</v>
      </c>
      <c r="G217" s="21" t="s">
        <v>131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395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396</v>
      </c>
      <c r="G219" s="21" t="s">
        <v>397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398</v>
      </c>
      <c r="G220" s="21" t="s">
        <v>399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282</v>
      </c>
      <c r="G221" s="29" t="s">
        <v>283</v>
      </c>
    </row>
    <row r="222" spans="1:7">
      <c r="A222" s="45"/>
      <c r="B222" s="73">
        <v>81000000</v>
      </c>
      <c r="C222" s="74" t="s">
        <v>400</v>
      </c>
      <c r="D222" s="75">
        <v>101002</v>
      </c>
      <c r="E222" s="74" t="s">
        <v>90</v>
      </c>
      <c r="F222" s="75"/>
      <c r="G222" s="74"/>
    </row>
  </sheetData>
  <autoFilter ref="A1:G222" xr:uid="{00000000-0009-0000-0000-000007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62</vt:i4>
      </vt:variant>
    </vt:vector>
  </HeadingPairs>
  <TitlesOfParts>
    <vt:vector size="69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สำนัก!Print_Titles</vt:lpstr>
      <vt:lpstr>proj01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2022-06-20T06:07:37Z</cp:lastPrinted>
  <dcterms:created xsi:type="dcterms:W3CDTF">2022-03-06T17:48:55Z</dcterms:created>
  <dcterms:modified xsi:type="dcterms:W3CDTF">2022-06-20T06:10:15Z</dcterms:modified>
</cp:coreProperties>
</file>